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depto\projetos\CEDAE\2 WPs\4 Modelo Financeiro\Modelo PPP &amp; Concessão\v28\Anexos Enviados\"/>
    </mc:Choice>
  </mc:AlternateContent>
  <xr:revisionPtr revIDLastSave="0" documentId="13_ncr:1_{24C3666E-15AE-4571-97A9-A92080B87D97}" xr6:coauthVersionLast="45" xr6:coauthVersionMax="45" xr10:uidLastSave="{00000000-0000-0000-0000-000000000000}"/>
  <bookViews>
    <workbookView xWindow="-120" yWindow="-120" windowWidth="38640" windowHeight="15840" activeTab="4" xr2:uid="{00000000-000D-0000-FFFF-FFFF00000000}"/>
  </bookViews>
  <sheets>
    <sheet name="CAPEX" sheetId="3" r:id="rId1"/>
    <sheet name="Premissas Operacionais" sheetId="1" r:id="rId2"/>
    <sheet name="Receita" sheetId="4" r:id="rId3"/>
    <sheet name="OPEX" sheetId="6" r:id="rId4"/>
    <sheet name="DFs" sheetId="10" r:id="rId5"/>
  </sheets>
  <externalReferences>
    <externalReference r:id="rId6"/>
  </externalReferences>
  <definedNames>
    <definedName name="Header1" localSheetId="1" hidden="1">IF(COUNTA('Premissas Operacionais'!$C$5:$C1048576)=0,0,INDEX('Premissas Operacionais'!$C$5:$C1048576,MATCH(ROW('Premissas Operacionais'!$C1048576),'Premissas Operacionais'!$C$5:$C1048576,TRUE)))+1</definedName>
    <definedName name="Header2" localSheetId="1" hidden="1">[1]!Header1-1 &amp; "." &amp; MAX(1,COUNTA(INDEX('Premissas Operacionais'!$D$5:$D1048576,MATCH([1]!Header1-1,'Premissas Operacionais'!$C$5:$C1048576,FALSE)):'Premissas Operacionais'!$D1048576)+1)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0" i="3" l="1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62" i="3"/>
  <c r="H113" i="3"/>
  <c r="H101" i="3"/>
  <c r="H86" i="3"/>
  <c r="H71" i="3"/>
  <c r="H17" i="3"/>
  <c r="E532" i="6"/>
  <c r="E503" i="6"/>
  <c r="E474" i="6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H15" i="3" l="1"/>
  <c r="H14" i="3"/>
  <c r="H12" i="3"/>
  <c r="H23" i="3"/>
  <c r="H38" i="3"/>
  <c r="H50" i="3"/>
  <c r="H65" i="3"/>
  <c r="H80" i="3"/>
  <c r="H92" i="3"/>
  <c r="H107" i="3"/>
  <c r="H150" i="3"/>
  <c r="H156" i="3"/>
  <c r="H171" i="3"/>
  <c r="H37" i="3"/>
  <c r="H49" i="3"/>
  <c r="H64" i="3"/>
  <c r="H79" i="3"/>
  <c r="H91" i="3"/>
  <c r="H106" i="3"/>
  <c r="H149" i="3"/>
  <c r="H155" i="3"/>
  <c r="H170" i="3"/>
  <c r="H90" i="3"/>
  <c r="H105" i="3"/>
  <c r="H166" i="3"/>
  <c r="H89" i="3"/>
  <c r="H104" i="3"/>
  <c r="H165" i="3"/>
  <c r="H88" i="3"/>
  <c r="H103" i="3"/>
  <c r="H164" i="3"/>
  <c r="H18" i="3"/>
  <c r="H87" i="3"/>
  <c r="H102" i="3"/>
  <c r="H163" i="3"/>
  <c r="H16" i="3"/>
  <c r="H112" i="3"/>
  <c r="H161" i="3"/>
  <c r="H111" i="3"/>
  <c r="H126" i="3"/>
  <c r="H154" i="3"/>
  <c r="H160" i="3"/>
  <c r="H110" i="3"/>
  <c r="H153" i="3"/>
  <c r="H159" i="3"/>
  <c r="H174" i="3"/>
  <c r="H109" i="3"/>
  <c r="H152" i="3"/>
  <c r="H158" i="3"/>
  <c r="H173" i="3"/>
  <c r="H13" i="3"/>
  <c r="H108" i="3"/>
  <c r="H151" i="3"/>
  <c r="H157" i="3"/>
  <c r="H172" i="3"/>
  <c r="H22" i="3"/>
  <c r="H21" i="3"/>
  <c r="H36" i="3"/>
  <c r="H48" i="3"/>
  <c r="H63" i="3"/>
  <c r="H78" i="3"/>
  <c r="H20" i="3"/>
  <c r="H35" i="3"/>
  <c r="H47" i="3"/>
  <c r="H62" i="3"/>
  <c r="H77" i="3"/>
  <c r="H19" i="3"/>
  <c r="H34" i="3"/>
  <c r="H46" i="3"/>
  <c r="H61" i="3"/>
  <c r="H76" i="3"/>
  <c r="H33" i="3"/>
  <c r="H45" i="3"/>
  <c r="H60" i="3"/>
  <c r="H75" i="3"/>
  <c r="H29" i="3"/>
  <c r="H44" i="3"/>
  <c r="H59" i="3"/>
  <c r="H28" i="3"/>
  <c r="H43" i="3"/>
  <c r="H58" i="3"/>
  <c r="H70" i="3"/>
  <c r="H85" i="3"/>
  <c r="H100" i="3"/>
  <c r="H27" i="3"/>
  <c r="H42" i="3"/>
  <c r="H57" i="3"/>
  <c r="H69" i="3"/>
  <c r="H84" i="3"/>
  <c r="H99" i="3"/>
  <c r="H26" i="3"/>
  <c r="H41" i="3"/>
  <c r="H56" i="3"/>
  <c r="H68" i="3"/>
  <c r="H83" i="3"/>
  <c r="H98" i="3"/>
  <c r="H25" i="3"/>
  <c r="H40" i="3"/>
  <c r="H55" i="3"/>
  <c r="H67" i="3"/>
  <c r="H82" i="3"/>
  <c r="H97" i="3"/>
  <c r="H24" i="3"/>
  <c r="H39" i="3"/>
  <c r="H54" i="3"/>
  <c r="H66" i="3"/>
  <c r="H81" i="3"/>
  <c r="H96" i="3"/>
  <c r="H123" i="3"/>
  <c r="H122" i="3"/>
  <c r="H134" i="3"/>
  <c r="H121" i="3"/>
  <c r="H133" i="3"/>
  <c r="H120" i="3"/>
  <c r="H132" i="3"/>
  <c r="H119" i="3"/>
  <c r="H131" i="3"/>
  <c r="H118" i="3"/>
  <c r="H130" i="3"/>
  <c r="H117" i="3"/>
  <c r="H129" i="3"/>
  <c r="H128" i="3"/>
  <c r="H127" i="3"/>
  <c r="H125" i="3"/>
  <c r="H124" i="3"/>
  <c r="F474" i="6"/>
  <c r="F135" i="1"/>
  <c r="F138" i="1"/>
  <c r="F145" i="1"/>
  <c r="F133" i="1"/>
  <c r="F136" i="1"/>
  <c r="F144" i="1"/>
  <c r="F142" i="1"/>
  <c r="F134" i="1"/>
  <c r="F137" i="1"/>
  <c r="F168" i="1"/>
  <c r="F141" i="1"/>
  <c r="F147" i="1"/>
  <c r="F146" i="1"/>
  <c r="F169" i="1" s="1"/>
  <c r="F143" i="1"/>
  <c r="F140" i="1"/>
  <c r="F139" i="1"/>
  <c r="F162" i="1" s="1"/>
  <c r="H262" i="3" l="1"/>
  <c r="H263" i="3"/>
  <c r="G476" i="6"/>
  <c r="F184" i="1"/>
  <c r="F349" i="1" s="1"/>
  <c r="F371" i="1" s="1"/>
  <c r="F394" i="1" s="1"/>
  <c r="F416" i="1" s="1"/>
  <c r="F439" i="1" s="1"/>
  <c r="F170" i="1"/>
  <c r="F166" i="1"/>
  <c r="F190" i="1"/>
  <c r="F355" i="1" s="1"/>
  <c r="F377" i="1" s="1"/>
  <c r="F400" i="1" s="1"/>
  <c r="F422" i="1" s="1"/>
  <c r="F445" i="1" s="1"/>
  <c r="F159" i="1"/>
  <c r="F161" i="1"/>
  <c r="F191" i="1"/>
  <c r="F356" i="1" s="1"/>
  <c r="F378" i="1" s="1"/>
  <c r="F401" i="1" s="1"/>
  <c r="F423" i="1" s="1"/>
  <c r="F446" i="1" s="1"/>
  <c r="F158" i="1"/>
  <c r="F156" i="1"/>
  <c r="F164" i="1"/>
  <c r="F186" i="1" s="1"/>
  <c r="F351" i="1" s="1"/>
  <c r="F373" i="1" s="1"/>
  <c r="F396" i="1" s="1"/>
  <c r="F418" i="1" s="1"/>
  <c r="F441" i="1" s="1"/>
  <c r="F163" i="1"/>
  <c r="F185" i="1" s="1"/>
  <c r="F350" i="1" s="1"/>
  <c r="F372" i="1" s="1"/>
  <c r="F395" i="1" s="1"/>
  <c r="F417" i="1" s="1"/>
  <c r="F440" i="1" s="1"/>
  <c r="F157" i="1"/>
  <c r="F179" i="1" s="1"/>
  <c r="F344" i="1" s="1"/>
  <c r="F366" i="1" s="1"/>
  <c r="F389" i="1" s="1"/>
  <c r="F411" i="1" s="1"/>
  <c r="F434" i="1" s="1"/>
  <c r="F165" i="1"/>
  <c r="F187" i="1" s="1"/>
  <c r="F352" i="1" s="1"/>
  <c r="F374" i="1" s="1"/>
  <c r="F397" i="1" s="1"/>
  <c r="F419" i="1" s="1"/>
  <c r="F442" i="1" s="1"/>
  <c r="F160" i="1"/>
  <c r="F182" i="1" s="1"/>
  <c r="F347" i="1" s="1"/>
  <c r="F369" i="1" s="1"/>
  <c r="F392" i="1" s="1"/>
  <c r="F414" i="1" s="1"/>
  <c r="F437" i="1" s="1"/>
  <c r="F167" i="1"/>
  <c r="F189" i="1" s="1"/>
  <c r="F354" i="1" s="1"/>
  <c r="F376" i="1" s="1"/>
  <c r="F399" i="1" s="1"/>
  <c r="F421" i="1" s="1"/>
  <c r="F444" i="1" s="1"/>
  <c r="G477" i="6" l="1"/>
  <c r="F183" i="1"/>
  <c r="F348" i="1" s="1"/>
  <c r="F370" i="1" s="1"/>
  <c r="F393" i="1" s="1"/>
  <c r="F415" i="1" s="1"/>
  <c r="F438" i="1" s="1"/>
  <c r="F181" i="1"/>
  <c r="F346" i="1" s="1"/>
  <c r="F368" i="1" s="1"/>
  <c r="F391" i="1" s="1"/>
  <c r="F413" i="1" s="1"/>
  <c r="F436" i="1" s="1"/>
  <c r="F178" i="1"/>
  <c r="F343" i="1" s="1"/>
  <c r="F365" i="1" s="1"/>
  <c r="F388" i="1" s="1"/>
  <c r="F410" i="1" s="1"/>
  <c r="F433" i="1" s="1"/>
  <c r="F180" i="1"/>
  <c r="F345" i="1" s="1"/>
  <c r="F367" i="1" s="1"/>
  <c r="F390" i="1" s="1"/>
  <c r="F412" i="1" s="1"/>
  <c r="F435" i="1" s="1"/>
  <c r="F188" i="1"/>
  <c r="F353" i="1" s="1"/>
  <c r="F375" i="1" s="1"/>
  <c r="F398" i="1" s="1"/>
  <c r="F420" i="1" s="1"/>
  <c r="F443" i="1" s="1"/>
  <c r="F192" i="1"/>
  <c r="F357" i="1" s="1"/>
  <c r="F379" i="1" s="1"/>
  <c r="F402" i="1" s="1"/>
  <c r="F424" i="1" s="1"/>
  <c r="F447" i="1" s="1"/>
  <c r="G478" i="6" l="1"/>
  <c r="G479" i="6" l="1"/>
  <c r="AL475" i="6"/>
  <c r="Z475" i="6"/>
  <c r="AK475" i="6"/>
  <c r="Y475" i="6"/>
  <c r="M475" i="6"/>
  <c r="AJ475" i="6"/>
  <c r="X475" i="6"/>
  <c r="L475" i="6"/>
  <c r="AI475" i="6"/>
  <c r="W475" i="6"/>
  <c r="K475" i="6"/>
  <c r="AH475" i="6"/>
  <c r="V475" i="6"/>
  <c r="J475" i="6"/>
  <c r="AF475" i="6"/>
  <c r="T475" i="6"/>
  <c r="AE475" i="6"/>
  <c r="S475" i="6"/>
  <c r="AP475" i="6"/>
  <c r="AD475" i="6"/>
  <c r="R475" i="6"/>
  <c r="AG475" i="6"/>
  <c r="AC475" i="6"/>
  <c r="AB475" i="6"/>
  <c r="O475" i="6"/>
  <c r="AA475" i="6"/>
  <c r="U475" i="6"/>
  <c r="Q475" i="6"/>
  <c r="AO475" i="6"/>
  <c r="P475" i="6"/>
  <c r="I475" i="6"/>
  <c r="AN475" i="6"/>
  <c r="AM475" i="6"/>
  <c r="N475" i="6"/>
  <c r="G480" i="6" l="1"/>
  <c r="G475" i="6" s="1"/>
  <c r="H475" i="6"/>
  <c r="G483" i="6" l="1"/>
  <c r="G484" i="6" l="1"/>
  <c r="G485" i="6" l="1"/>
  <c r="G486" i="6" l="1"/>
  <c r="AE482" i="6"/>
  <c r="S482" i="6"/>
  <c r="AP482" i="6"/>
  <c r="AD482" i="6"/>
  <c r="R482" i="6"/>
  <c r="AO482" i="6"/>
  <c r="AC482" i="6"/>
  <c r="Q482" i="6"/>
  <c r="AN482" i="6"/>
  <c r="AB482" i="6"/>
  <c r="P482" i="6"/>
  <c r="AM482" i="6"/>
  <c r="AA482" i="6"/>
  <c r="O482" i="6"/>
  <c r="AK482" i="6"/>
  <c r="Y482" i="6"/>
  <c r="M482" i="6"/>
  <c r="AJ482" i="6"/>
  <c r="X482" i="6"/>
  <c r="L482" i="6"/>
  <c r="AI482" i="6"/>
  <c r="W482" i="6"/>
  <c r="K482" i="6"/>
  <c r="Z482" i="6"/>
  <c r="V482" i="6"/>
  <c r="U482" i="6"/>
  <c r="T482" i="6"/>
  <c r="N482" i="6"/>
  <c r="J482" i="6"/>
  <c r="I482" i="6"/>
  <c r="AH482" i="6"/>
  <c r="AL482" i="6"/>
  <c r="AG482" i="6"/>
  <c r="AF482" i="6"/>
  <c r="G487" i="6" l="1"/>
  <c r="G482" i="6" s="1"/>
  <c r="H482" i="6"/>
  <c r="G490" i="6" l="1"/>
  <c r="G491" i="6" l="1"/>
  <c r="G492" i="6" l="1"/>
  <c r="X489" i="6" l="1"/>
  <c r="L489" i="6"/>
  <c r="S489" i="6"/>
  <c r="AI489" i="6"/>
  <c r="W489" i="6"/>
  <c r="K489" i="6"/>
  <c r="AH489" i="6"/>
  <c r="V489" i="6"/>
  <c r="J489" i="6"/>
  <c r="AG489" i="6"/>
  <c r="U489" i="6"/>
  <c r="I489" i="6"/>
  <c r="AF489" i="6"/>
  <c r="T489" i="6"/>
  <c r="H489" i="6"/>
  <c r="AP489" i="6"/>
  <c r="AD489" i="6"/>
  <c r="R489" i="6"/>
  <c r="AA489" i="6"/>
  <c r="AO489" i="6"/>
  <c r="AC489" i="6"/>
  <c r="Q489" i="6"/>
  <c r="AN489" i="6"/>
  <c r="AB489" i="6"/>
  <c r="P489" i="6"/>
  <c r="AM489" i="6"/>
  <c r="AL489" i="6"/>
  <c r="AK489" i="6"/>
  <c r="AE489" i="6"/>
  <c r="Z489" i="6"/>
  <c r="M489" i="6"/>
  <c r="Y489" i="6"/>
  <c r="O489" i="6"/>
  <c r="N489" i="6"/>
  <c r="AJ489" i="6"/>
  <c r="G493" i="6"/>
  <c r="G494" i="6" l="1"/>
  <c r="G489" i="6" s="1"/>
  <c r="G497" i="6" l="1"/>
  <c r="G498" i="6" l="1"/>
  <c r="G499" i="6" l="1"/>
  <c r="AP496" i="6" l="1"/>
  <c r="AO496" i="6"/>
  <c r="AC496" i="6"/>
  <c r="Q496" i="6"/>
  <c r="AN496" i="6"/>
  <c r="AB496" i="6"/>
  <c r="P496" i="6"/>
  <c r="AM496" i="6"/>
  <c r="AA496" i="6"/>
  <c r="O496" i="6"/>
  <c r="L496" i="6"/>
  <c r="AL496" i="6"/>
  <c r="Z496" i="6"/>
  <c r="N496" i="6"/>
  <c r="X496" i="6"/>
  <c r="AK496" i="6"/>
  <c r="Y496" i="6"/>
  <c r="M496" i="6"/>
  <c r="AJ496" i="6"/>
  <c r="AI496" i="6"/>
  <c r="W496" i="6"/>
  <c r="K496" i="6"/>
  <c r="AH496" i="6"/>
  <c r="V496" i="6"/>
  <c r="J496" i="6"/>
  <c r="T496" i="6"/>
  <c r="AG496" i="6"/>
  <c r="U496" i="6"/>
  <c r="I496" i="6"/>
  <c r="AF496" i="6"/>
  <c r="AE496" i="6"/>
  <c r="AD496" i="6"/>
  <c r="S496" i="6"/>
  <c r="R496" i="6"/>
  <c r="G500" i="6"/>
  <c r="G501" i="6" l="1"/>
  <c r="G496" i="6" s="1"/>
  <c r="H496" i="6"/>
  <c r="E254" i="3" l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33" i="3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12" i="3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191" i="3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170" i="3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49" i="3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17" i="3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96" i="3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75" i="3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54" i="3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33" i="3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13" i="3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12" i="3"/>
  <c r="G27" i="10" l="1"/>
  <c r="F110" i="1"/>
  <c r="F132" i="1" s="1"/>
  <c r="F155" i="1" s="1"/>
  <c r="F177" i="1" s="1"/>
  <c r="F342" i="1" s="1"/>
  <c r="F364" i="1" s="1"/>
  <c r="F387" i="1" s="1"/>
  <c r="F409" i="1" s="1"/>
  <c r="F432" i="1" s="1"/>
  <c r="F109" i="1"/>
  <c r="F131" i="1" s="1"/>
  <c r="F154" i="1" s="1"/>
  <c r="F176" i="1" s="1"/>
  <c r="F341" i="1" s="1"/>
  <c r="F363" i="1" s="1"/>
  <c r="F386" i="1" s="1"/>
  <c r="F408" i="1" s="1"/>
  <c r="F431" i="1" s="1"/>
  <c r="F108" i="1"/>
  <c r="F107" i="1"/>
  <c r="U563" i="6" l="1"/>
  <c r="AJ563" i="6"/>
  <c r="AN563" i="6"/>
  <c r="AE563" i="6"/>
  <c r="M563" i="6"/>
  <c r="Q563" i="6"/>
  <c r="AF563" i="6"/>
  <c r="Y563" i="6"/>
  <c r="AC563" i="6"/>
  <c r="AG563" i="6"/>
  <c r="AK563" i="6"/>
  <c r="AO563" i="6"/>
  <c r="J563" i="6"/>
  <c r="N563" i="6"/>
  <c r="R563" i="6"/>
  <c r="V563" i="6"/>
  <c r="Z563" i="6"/>
  <c r="AD563" i="6"/>
  <c r="AP563" i="6"/>
  <c r="AH563" i="6"/>
  <c r="K563" i="6"/>
  <c r="O563" i="6"/>
  <c r="AL563" i="6"/>
  <c r="H563" i="6"/>
  <c r="W563" i="6"/>
  <c r="AA563" i="6"/>
  <c r="I563" i="6"/>
  <c r="AI563" i="6"/>
  <c r="AM563" i="6"/>
  <c r="S563" i="6"/>
  <c r="L563" i="6"/>
  <c r="P563" i="6"/>
  <c r="T563" i="6"/>
  <c r="X563" i="6"/>
  <c r="AB563" i="6"/>
  <c r="G244" i="6"/>
  <c r="G186" i="6"/>
  <c r="G389" i="6"/>
  <c r="G41" i="6"/>
  <c r="G360" i="6"/>
  <c r="G215" i="6"/>
  <c r="G418" i="6"/>
  <c r="G128" i="6"/>
  <c r="G505" i="6"/>
  <c r="Q564" i="6"/>
  <c r="T564" i="6"/>
  <c r="G302" i="6"/>
  <c r="G12" i="6"/>
  <c r="G331" i="6"/>
  <c r="G99" i="6"/>
  <c r="G447" i="6"/>
  <c r="G70" i="6"/>
  <c r="G157" i="6"/>
  <c r="G534" i="6"/>
  <c r="G273" i="6"/>
  <c r="E459" i="1"/>
  <c r="F452" i="1"/>
  <c r="E204" i="1"/>
  <c r="F197" i="1"/>
  <c r="I564" i="6" l="1"/>
  <c r="X564" i="6"/>
  <c r="AB564" i="6"/>
  <c r="J564" i="6"/>
  <c r="AJ564" i="6"/>
  <c r="AN564" i="6"/>
  <c r="U564" i="6"/>
  <c r="Y564" i="6"/>
  <c r="AC564" i="6"/>
  <c r="V564" i="6"/>
  <c r="AK564" i="6"/>
  <c r="AO564" i="6"/>
  <c r="AF564" i="6"/>
  <c r="N564" i="6"/>
  <c r="R564" i="6"/>
  <c r="AG564" i="6"/>
  <c r="Z564" i="6"/>
  <c r="AD564" i="6"/>
  <c r="AH564" i="6"/>
  <c r="AL564" i="6"/>
  <c r="AP564" i="6"/>
  <c r="K564" i="6"/>
  <c r="O564" i="6"/>
  <c r="S564" i="6"/>
  <c r="M564" i="6"/>
  <c r="W564" i="6"/>
  <c r="AA564" i="6"/>
  <c r="AE564" i="6"/>
  <c r="AI564" i="6"/>
  <c r="AM564" i="6"/>
  <c r="H564" i="6"/>
  <c r="L564" i="6"/>
  <c r="P564" i="6"/>
  <c r="G535" i="6"/>
  <c r="G71" i="6"/>
  <c r="G245" i="6"/>
  <c r="G158" i="6"/>
  <c r="G274" i="6"/>
  <c r="G506" i="6"/>
  <c r="G129" i="6"/>
  <c r="G216" i="6"/>
  <c r="G42" i="6"/>
  <c r="G563" i="6"/>
  <c r="G13" i="6"/>
  <c r="G390" i="6"/>
  <c r="G361" i="6"/>
  <c r="G303" i="6"/>
  <c r="G332" i="6"/>
  <c r="G419" i="6"/>
  <c r="G187" i="6"/>
  <c r="G448" i="6"/>
  <c r="G100" i="6"/>
  <c r="E466" i="1"/>
  <c r="F459" i="1"/>
  <c r="E211" i="1"/>
  <c r="F204" i="1"/>
  <c r="U565" i="6" l="1"/>
  <c r="M565" i="6"/>
  <c r="Q565" i="6"/>
  <c r="V565" i="6"/>
  <c r="Y565" i="6"/>
  <c r="AC565" i="6"/>
  <c r="W565" i="6"/>
  <c r="AK565" i="6"/>
  <c r="AO565" i="6"/>
  <c r="AG565" i="6"/>
  <c r="N565" i="6"/>
  <c r="R565" i="6"/>
  <c r="AH565" i="6"/>
  <c r="Z565" i="6"/>
  <c r="AD565" i="6"/>
  <c r="AI565" i="6"/>
  <c r="AL565" i="6"/>
  <c r="AP565" i="6"/>
  <c r="I565" i="6"/>
  <c r="O565" i="6"/>
  <c r="S565" i="6"/>
  <c r="J565" i="6"/>
  <c r="AA565" i="6"/>
  <c r="AE565" i="6"/>
  <c r="K565" i="6"/>
  <c r="AM565" i="6"/>
  <c r="H565" i="6"/>
  <c r="L565" i="6"/>
  <c r="P565" i="6"/>
  <c r="T565" i="6"/>
  <c r="X565" i="6"/>
  <c r="AB565" i="6"/>
  <c r="AF565" i="6"/>
  <c r="AJ565" i="6"/>
  <c r="AN565" i="6"/>
  <c r="E473" i="1"/>
  <c r="G391" i="6"/>
  <c r="G449" i="6"/>
  <c r="G333" i="6"/>
  <c r="G275" i="6"/>
  <c r="G304" i="6"/>
  <c r="G362" i="6"/>
  <c r="G159" i="6"/>
  <c r="G564" i="6"/>
  <c r="G217" i="6"/>
  <c r="G43" i="6"/>
  <c r="G420" i="6"/>
  <c r="G14" i="6"/>
  <c r="G130" i="6"/>
  <c r="G188" i="6"/>
  <c r="G246" i="6"/>
  <c r="G101" i="6"/>
  <c r="G536" i="6"/>
  <c r="Z566" i="6"/>
  <c r="AI566" i="6"/>
  <c r="G72" i="6"/>
  <c r="G507" i="6"/>
  <c r="E480" i="1"/>
  <c r="F473" i="1"/>
  <c r="F466" i="1"/>
  <c r="E218" i="1"/>
  <c r="F211" i="1"/>
  <c r="AK566" i="6" l="1"/>
  <c r="AO566" i="6"/>
  <c r="AH566" i="6"/>
  <c r="N566" i="6"/>
  <c r="R566" i="6"/>
  <c r="AD566" i="6"/>
  <c r="AJ566" i="6"/>
  <c r="AL566" i="6"/>
  <c r="AP566" i="6"/>
  <c r="J566" i="6"/>
  <c r="O566" i="6"/>
  <c r="S566" i="6"/>
  <c r="K566" i="6"/>
  <c r="AA566" i="6"/>
  <c r="AE566" i="6"/>
  <c r="L566" i="6"/>
  <c r="AM566" i="6"/>
  <c r="H566" i="6"/>
  <c r="V566" i="6"/>
  <c r="P566" i="6"/>
  <c r="T566" i="6"/>
  <c r="W566" i="6"/>
  <c r="AB566" i="6"/>
  <c r="AF566" i="6"/>
  <c r="X566" i="6"/>
  <c r="AN566" i="6"/>
  <c r="I566" i="6"/>
  <c r="Q566" i="6"/>
  <c r="U566" i="6"/>
  <c r="M566" i="6"/>
  <c r="Y566" i="6"/>
  <c r="AC566" i="6"/>
  <c r="AG566" i="6"/>
  <c r="E487" i="1"/>
  <c r="AE127" i="6"/>
  <c r="S127" i="6"/>
  <c r="AP127" i="6"/>
  <c r="AD127" i="6"/>
  <c r="R127" i="6"/>
  <c r="AO127" i="6"/>
  <c r="AC127" i="6"/>
  <c r="Q127" i="6"/>
  <c r="AN127" i="6"/>
  <c r="AB127" i="6"/>
  <c r="P127" i="6"/>
  <c r="AM127" i="6"/>
  <c r="AA127" i="6"/>
  <c r="O127" i="6"/>
  <c r="AL127" i="6"/>
  <c r="Z127" i="6"/>
  <c r="N127" i="6"/>
  <c r="AK127" i="6"/>
  <c r="Y127" i="6"/>
  <c r="M127" i="6"/>
  <c r="AJ127" i="6"/>
  <c r="X127" i="6"/>
  <c r="L127" i="6"/>
  <c r="AI127" i="6"/>
  <c r="W127" i="6"/>
  <c r="K127" i="6"/>
  <c r="AH127" i="6"/>
  <c r="V127" i="6"/>
  <c r="J127" i="6"/>
  <c r="AG127" i="6"/>
  <c r="U127" i="6"/>
  <c r="I127" i="6"/>
  <c r="AF127" i="6"/>
  <c r="T127" i="6"/>
  <c r="AO417" i="6"/>
  <c r="AC417" i="6"/>
  <c r="Q417" i="6"/>
  <c r="AN417" i="6"/>
  <c r="AB417" i="6"/>
  <c r="P417" i="6"/>
  <c r="AM417" i="6"/>
  <c r="AA417" i="6"/>
  <c r="O417" i="6"/>
  <c r="AL417" i="6"/>
  <c r="Z417" i="6"/>
  <c r="N417" i="6"/>
  <c r="AK417" i="6"/>
  <c r="Y417" i="6"/>
  <c r="M417" i="6"/>
  <c r="AJ417" i="6"/>
  <c r="X417" i="6"/>
  <c r="L417" i="6"/>
  <c r="AI417" i="6"/>
  <c r="W417" i="6"/>
  <c r="K417" i="6"/>
  <c r="AH417" i="6"/>
  <c r="V417" i="6"/>
  <c r="J417" i="6"/>
  <c r="AG417" i="6"/>
  <c r="U417" i="6"/>
  <c r="I417" i="6"/>
  <c r="AF417" i="6"/>
  <c r="T417" i="6"/>
  <c r="AE417" i="6"/>
  <c r="S417" i="6"/>
  <c r="AP417" i="6"/>
  <c r="AD417" i="6"/>
  <c r="R417" i="6"/>
  <c r="G363" i="6"/>
  <c r="G247" i="6"/>
  <c r="G305" i="6"/>
  <c r="AP272" i="6"/>
  <c r="AD272" i="6"/>
  <c r="R272" i="6"/>
  <c r="AO272" i="6"/>
  <c r="AC272" i="6"/>
  <c r="Q272" i="6"/>
  <c r="AN272" i="6"/>
  <c r="AB272" i="6"/>
  <c r="P272" i="6"/>
  <c r="AM272" i="6"/>
  <c r="AA272" i="6"/>
  <c r="O272" i="6"/>
  <c r="AL272" i="6"/>
  <c r="Z272" i="6"/>
  <c r="N272" i="6"/>
  <c r="AK272" i="6"/>
  <c r="Y272" i="6"/>
  <c r="M272" i="6"/>
  <c r="AJ272" i="6"/>
  <c r="X272" i="6"/>
  <c r="L272" i="6"/>
  <c r="AH272" i="6"/>
  <c r="V272" i="6"/>
  <c r="J272" i="6"/>
  <c r="AG272" i="6"/>
  <c r="U272" i="6"/>
  <c r="I272" i="6"/>
  <c r="AF272" i="6"/>
  <c r="T272" i="6"/>
  <c r="AI272" i="6"/>
  <c r="AE272" i="6"/>
  <c r="W272" i="6"/>
  <c r="S272" i="6"/>
  <c r="K272" i="6"/>
  <c r="G131" i="6"/>
  <c r="G73" i="6"/>
  <c r="AL446" i="6"/>
  <c r="Z446" i="6"/>
  <c r="N446" i="6"/>
  <c r="AK446" i="6"/>
  <c r="Y446" i="6"/>
  <c r="M446" i="6"/>
  <c r="AJ446" i="6"/>
  <c r="X446" i="6"/>
  <c r="L446" i="6"/>
  <c r="AI446" i="6"/>
  <c r="W446" i="6"/>
  <c r="K446" i="6"/>
  <c r="AH446" i="6"/>
  <c r="V446" i="6"/>
  <c r="J446" i="6"/>
  <c r="AG446" i="6"/>
  <c r="U446" i="6"/>
  <c r="I446" i="6"/>
  <c r="AF446" i="6"/>
  <c r="T446" i="6"/>
  <c r="AE446" i="6"/>
  <c r="S446" i="6"/>
  <c r="AP446" i="6"/>
  <c r="AD446" i="6"/>
  <c r="R446" i="6"/>
  <c r="AO446" i="6"/>
  <c r="AC446" i="6"/>
  <c r="Q446" i="6"/>
  <c r="AN446" i="6"/>
  <c r="AB446" i="6"/>
  <c r="P446" i="6"/>
  <c r="AM446" i="6"/>
  <c r="AA446" i="6"/>
  <c r="O446" i="6"/>
  <c r="G218" i="6"/>
  <c r="AJ214" i="6"/>
  <c r="X214" i="6"/>
  <c r="L214" i="6"/>
  <c r="AI214" i="6"/>
  <c r="W214" i="6"/>
  <c r="K214" i="6"/>
  <c r="AH214" i="6"/>
  <c r="V214" i="6"/>
  <c r="J214" i="6"/>
  <c r="AG214" i="6"/>
  <c r="U214" i="6"/>
  <c r="I214" i="6"/>
  <c r="AF214" i="6"/>
  <c r="T214" i="6"/>
  <c r="AE214" i="6"/>
  <c r="S214" i="6"/>
  <c r="AP214" i="6"/>
  <c r="AD214" i="6"/>
  <c r="R214" i="6"/>
  <c r="AO214" i="6"/>
  <c r="AC214" i="6"/>
  <c r="Q214" i="6"/>
  <c r="AN214" i="6"/>
  <c r="AB214" i="6"/>
  <c r="P214" i="6"/>
  <c r="AM214" i="6"/>
  <c r="AA214" i="6"/>
  <c r="O214" i="6"/>
  <c r="AL214" i="6"/>
  <c r="Z214" i="6"/>
  <c r="N214" i="6"/>
  <c r="AK214" i="6"/>
  <c r="Y214" i="6"/>
  <c r="M214" i="6"/>
  <c r="H127" i="6"/>
  <c r="G392" i="6"/>
  <c r="G334" i="6"/>
  <c r="AM69" i="6"/>
  <c r="AA69" i="6"/>
  <c r="O69" i="6"/>
  <c r="AL69" i="6"/>
  <c r="Z69" i="6"/>
  <c r="N69" i="6"/>
  <c r="AK69" i="6"/>
  <c r="Y69" i="6"/>
  <c r="M69" i="6"/>
  <c r="AI69" i="6"/>
  <c r="W69" i="6"/>
  <c r="K69" i="6"/>
  <c r="AH69" i="6"/>
  <c r="V69" i="6"/>
  <c r="J69" i="6"/>
  <c r="AG69" i="6"/>
  <c r="U69" i="6"/>
  <c r="AF69" i="6"/>
  <c r="T69" i="6"/>
  <c r="AE69" i="6"/>
  <c r="S69" i="6"/>
  <c r="AO69" i="6"/>
  <c r="AC69" i="6"/>
  <c r="Q69" i="6"/>
  <c r="AP69" i="6"/>
  <c r="AN69" i="6"/>
  <c r="AJ69" i="6"/>
  <c r="AD69" i="6"/>
  <c r="AB69" i="6"/>
  <c r="X69" i="6"/>
  <c r="R69" i="6"/>
  <c r="P69" i="6"/>
  <c r="L69" i="6"/>
  <c r="I69" i="6"/>
  <c r="AF40" i="6"/>
  <c r="T40" i="6"/>
  <c r="AP40" i="6"/>
  <c r="AD40" i="6"/>
  <c r="R40" i="6"/>
  <c r="AO40" i="6"/>
  <c r="AC40" i="6"/>
  <c r="Q40" i="6"/>
  <c r="AN40" i="6"/>
  <c r="AB40" i="6"/>
  <c r="P40" i="6"/>
  <c r="AM40" i="6"/>
  <c r="AA40" i="6"/>
  <c r="O40" i="6"/>
  <c r="AL40" i="6"/>
  <c r="Z40" i="6"/>
  <c r="N40" i="6"/>
  <c r="AK40" i="6"/>
  <c r="Y40" i="6"/>
  <c r="M40" i="6"/>
  <c r="AJ40" i="6"/>
  <c r="X40" i="6"/>
  <c r="L40" i="6"/>
  <c r="AI40" i="6"/>
  <c r="W40" i="6"/>
  <c r="K40" i="6"/>
  <c r="AH40" i="6"/>
  <c r="V40" i="6"/>
  <c r="J40" i="6"/>
  <c r="AG40" i="6"/>
  <c r="AE40" i="6"/>
  <c r="U40" i="6"/>
  <c r="S40" i="6"/>
  <c r="I40" i="6"/>
  <c r="G15" i="6"/>
  <c r="H11" i="6"/>
  <c r="G189" i="6"/>
  <c r="AN185" i="6"/>
  <c r="AB185" i="6"/>
  <c r="P185" i="6"/>
  <c r="AM185" i="6"/>
  <c r="AA185" i="6"/>
  <c r="O185" i="6"/>
  <c r="AL185" i="6"/>
  <c r="Z185" i="6"/>
  <c r="N185" i="6"/>
  <c r="AK185" i="6"/>
  <c r="Y185" i="6"/>
  <c r="M185" i="6"/>
  <c r="AJ185" i="6"/>
  <c r="X185" i="6"/>
  <c r="L185" i="6"/>
  <c r="AI185" i="6"/>
  <c r="W185" i="6"/>
  <c r="K185" i="6"/>
  <c r="AH185" i="6"/>
  <c r="V185" i="6"/>
  <c r="J185" i="6"/>
  <c r="AG185" i="6"/>
  <c r="U185" i="6"/>
  <c r="I185" i="6"/>
  <c r="AF185" i="6"/>
  <c r="T185" i="6"/>
  <c r="AE185" i="6"/>
  <c r="S185" i="6"/>
  <c r="AP185" i="6"/>
  <c r="AD185" i="6"/>
  <c r="R185" i="6"/>
  <c r="AO185" i="6"/>
  <c r="AC185" i="6"/>
  <c r="Q185" i="6"/>
  <c r="AI98" i="6"/>
  <c r="W98" i="6"/>
  <c r="K98" i="6"/>
  <c r="AH98" i="6"/>
  <c r="V98" i="6"/>
  <c r="J98" i="6"/>
  <c r="AG98" i="6"/>
  <c r="U98" i="6"/>
  <c r="I98" i="6"/>
  <c r="AE98" i="6"/>
  <c r="S98" i="6"/>
  <c r="AP98" i="6"/>
  <c r="AD98" i="6"/>
  <c r="R98" i="6"/>
  <c r="AO98" i="6"/>
  <c r="AC98" i="6"/>
  <c r="Q98" i="6"/>
  <c r="AN98" i="6"/>
  <c r="AB98" i="6"/>
  <c r="P98" i="6"/>
  <c r="AM98" i="6"/>
  <c r="AA98" i="6"/>
  <c r="O98" i="6"/>
  <c r="AK98" i="6"/>
  <c r="Y98" i="6"/>
  <c r="M98" i="6"/>
  <c r="T98" i="6"/>
  <c r="N98" i="6"/>
  <c r="L98" i="6"/>
  <c r="AL98" i="6"/>
  <c r="AJ98" i="6"/>
  <c r="AF98" i="6"/>
  <c r="Z98" i="6"/>
  <c r="X98" i="6"/>
  <c r="G44" i="6"/>
  <c r="H40" i="6"/>
  <c r="G508" i="6"/>
  <c r="AP504" i="6"/>
  <c r="AD504" i="6"/>
  <c r="R504" i="6"/>
  <c r="AO504" i="6"/>
  <c r="AC504" i="6"/>
  <c r="Q504" i="6"/>
  <c r="AN504" i="6"/>
  <c r="AB504" i="6"/>
  <c r="P504" i="6"/>
  <c r="AM504" i="6"/>
  <c r="AA504" i="6"/>
  <c r="O504" i="6"/>
  <c r="AL504" i="6"/>
  <c r="Z504" i="6"/>
  <c r="N504" i="6"/>
  <c r="AK504" i="6"/>
  <c r="Y504" i="6"/>
  <c r="M504" i="6"/>
  <c r="AJ504" i="6"/>
  <c r="X504" i="6"/>
  <c r="L504" i="6"/>
  <c r="AH504" i="6"/>
  <c r="V504" i="6"/>
  <c r="J504" i="6"/>
  <c r="AG504" i="6"/>
  <c r="U504" i="6"/>
  <c r="I504" i="6"/>
  <c r="AF504" i="6"/>
  <c r="T504" i="6"/>
  <c r="H504" i="6"/>
  <c r="AI504" i="6"/>
  <c r="AE504" i="6"/>
  <c r="W504" i="6"/>
  <c r="S504" i="6"/>
  <c r="K504" i="6"/>
  <c r="AG388" i="6"/>
  <c r="U388" i="6"/>
  <c r="I388" i="6"/>
  <c r="AF388" i="6"/>
  <c r="T388" i="6"/>
  <c r="AE388" i="6"/>
  <c r="S388" i="6"/>
  <c r="AP388" i="6"/>
  <c r="AD388" i="6"/>
  <c r="R388" i="6"/>
  <c r="AO388" i="6"/>
  <c r="AC388" i="6"/>
  <c r="Q388" i="6"/>
  <c r="AN388" i="6"/>
  <c r="AB388" i="6"/>
  <c r="P388" i="6"/>
  <c r="AM388" i="6"/>
  <c r="AA388" i="6"/>
  <c r="O388" i="6"/>
  <c r="AL388" i="6"/>
  <c r="Z388" i="6"/>
  <c r="N388" i="6"/>
  <c r="AK388" i="6"/>
  <c r="Y388" i="6"/>
  <c r="M388" i="6"/>
  <c r="AJ388" i="6"/>
  <c r="AI388" i="6"/>
  <c r="AH388" i="6"/>
  <c r="X388" i="6"/>
  <c r="W388" i="6"/>
  <c r="V388" i="6"/>
  <c r="L388" i="6"/>
  <c r="K388" i="6"/>
  <c r="J388" i="6"/>
  <c r="AK330" i="6"/>
  <c r="Y330" i="6"/>
  <c r="M330" i="6"/>
  <c r="AJ330" i="6"/>
  <c r="X330" i="6"/>
  <c r="L330" i="6"/>
  <c r="AI330" i="6"/>
  <c r="W330" i="6"/>
  <c r="K330" i="6"/>
  <c r="AH330" i="6"/>
  <c r="V330" i="6"/>
  <c r="J330" i="6"/>
  <c r="AG330" i="6"/>
  <c r="U330" i="6"/>
  <c r="I330" i="6"/>
  <c r="AF330" i="6"/>
  <c r="T330" i="6"/>
  <c r="H330" i="6"/>
  <c r="AE330" i="6"/>
  <c r="S330" i="6"/>
  <c r="AP330" i="6"/>
  <c r="AD330" i="6"/>
  <c r="R330" i="6"/>
  <c r="AO330" i="6"/>
  <c r="AC330" i="6"/>
  <c r="Q330" i="6"/>
  <c r="AN330" i="6"/>
  <c r="AB330" i="6"/>
  <c r="P330" i="6"/>
  <c r="AM330" i="6"/>
  <c r="AA330" i="6"/>
  <c r="O330" i="6"/>
  <c r="AL330" i="6"/>
  <c r="Z330" i="6"/>
  <c r="N330" i="6"/>
  <c r="G565" i="6"/>
  <c r="AF156" i="6"/>
  <c r="T156" i="6"/>
  <c r="AE156" i="6"/>
  <c r="S156" i="6"/>
  <c r="AP156" i="6"/>
  <c r="AD156" i="6"/>
  <c r="R156" i="6"/>
  <c r="AO156" i="6"/>
  <c r="AC156" i="6"/>
  <c r="Q156" i="6"/>
  <c r="AN156" i="6"/>
  <c r="AB156" i="6"/>
  <c r="P156" i="6"/>
  <c r="AM156" i="6"/>
  <c r="AA156" i="6"/>
  <c r="O156" i="6"/>
  <c r="AL156" i="6"/>
  <c r="Z156" i="6"/>
  <c r="N156" i="6"/>
  <c r="AK156" i="6"/>
  <c r="Y156" i="6"/>
  <c r="M156" i="6"/>
  <c r="AJ156" i="6"/>
  <c r="X156" i="6"/>
  <c r="L156" i="6"/>
  <c r="AI156" i="6"/>
  <c r="W156" i="6"/>
  <c r="K156" i="6"/>
  <c r="AH156" i="6"/>
  <c r="V156" i="6"/>
  <c r="J156" i="6"/>
  <c r="AG156" i="6"/>
  <c r="U156" i="6"/>
  <c r="I156" i="6"/>
  <c r="G421" i="6"/>
  <c r="H417" i="6"/>
  <c r="AI359" i="6"/>
  <c r="W359" i="6"/>
  <c r="K359" i="6"/>
  <c r="AH359" i="6"/>
  <c r="V359" i="6"/>
  <c r="J359" i="6"/>
  <c r="AG359" i="6"/>
  <c r="U359" i="6"/>
  <c r="I359" i="6"/>
  <c r="AF359" i="6"/>
  <c r="T359" i="6"/>
  <c r="AE359" i="6"/>
  <c r="S359" i="6"/>
  <c r="AP359" i="6"/>
  <c r="AD359" i="6"/>
  <c r="R359" i="6"/>
  <c r="AO359" i="6"/>
  <c r="AC359" i="6"/>
  <c r="Q359" i="6"/>
  <c r="AN359" i="6"/>
  <c r="AB359" i="6"/>
  <c r="P359" i="6"/>
  <c r="AM359" i="6"/>
  <c r="AA359" i="6"/>
  <c r="O359" i="6"/>
  <c r="AL359" i="6"/>
  <c r="Z359" i="6"/>
  <c r="AK359" i="6"/>
  <c r="Y359" i="6"/>
  <c r="M359" i="6"/>
  <c r="AJ359" i="6"/>
  <c r="X359" i="6"/>
  <c r="L359" i="6"/>
  <c r="N359" i="6"/>
  <c r="G102" i="6"/>
  <c r="AI243" i="6"/>
  <c r="W243" i="6"/>
  <c r="K243" i="6"/>
  <c r="AH243" i="6"/>
  <c r="V243" i="6"/>
  <c r="J243" i="6"/>
  <c r="AG243" i="6"/>
  <c r="U243" i="6"/>
  <c r="I243" i="6"/>
  <c r="AF243" i="6"/>
  <c r="T243" i="6"/>
  <c r="AE243" i="6"/>
  <c r="S243" i="6"/>
  <c r="AP243" i="6"/>
  <c r="AD243" i="6"/>
  <c r="R243" i="6"/>
  <c r="AO243" i="6"/>
  <c r="AC243" i="6"/>
  <c r="Q243" i="6"/>
  <c r="AN243" i="6"/>
  <c r="AB243" i="6"/>
  <c r="P243" i="6"/>
  <c r="AM243" i="6"/>
  <c r="AA243" i="6"/>
  <c r="O243" i="6"/>
  <c r="AL243" i="6"/>
  <c r="Z243" i="6"/>
  <c r="N243" i="6"/>
  <c r="AK243" i="6"/>
  <c r="Y243" i="6"/>
  <c r="M243" i="6"/>
  <c r="AJ243" i="6"/>
  <c r="X243" i="6"/>
  <c r="L243" i="6"/>
  <c r="G450" i="6"/>
  <c r="H446" i="6"/>
  <c r="G160" i="6"/>
  <c r="G537" i="6"/>
  <c r="AJ533" i="6"/>
  <c r="X533" i="6"/>
  <c r="L533" i="6"/>
  <c r="AI533" i="6"/>
  <c r="W533" i="6"/>
  <c r="K533" i="6"/>
  <c r="AH533" i="6"/>
  <c r="V533" i="6"/>
  <c r="J533" i="6"/>
  <c r="AG533" i="6"/>
  <c r="U533" i="6"/>
  <c r="I533" i="6"/>
  <c r="AF533" i="6"/>
  <c r="T533" i="6"/>
  <c r="H533" i="6"/>
  <c r="AE533" i="6"/>
  <c r="S533" i="6"/>
  <c r="AO533" i="6"/>
  <c r="AC533" i="6"/>
  <c r="Q533" i="6"/>
  <c r="AN533" i="6"/>
  <c r="AB533" i="6"/>
  <c r="P533" i="6"/>
  <c r="AA533" i="6"/>
  <c r="Z533" i="6"/>
  <c r="Y533" i="6"/>
  <c r="R533" i="6"/>
  <c r="O533" i="6"/>
  <c r="N533" i="6"/>
  <c r="M533" i="6"/>
  <c r="AM533" i="6"/>
  <c r="AL533" i="6"/>
  <c r="AK533" i="6"/>
  <c r="AP533" i="6"/>
  <c r="AD533" i="6"/>
  <c r="AM301" i="6"/>
  <c r="AA301" i="6"/>
  <c r="O301" i="6"/>
  <c r="AL301" i="6"/>
  <c r="Z301" i="6"/>
  <c r="N301" i="6"/>
  <c r="AK301" i="6"/>
  <c r="Y301" i="6"/>
  <c r="M301" i="6"/>
  <c r="AJ301" i="6"/>
  <c r="X301" i="6"/>
  <c r="L301" i="6"/>
  <c r="AI301" i="6"/>
  <c r="W301" i="6"/>
  <c r="K301" i="6"/>
  <c r="AH301" i="6"/>
  <c r="V301" i="6"/>
  <c r="J301" i="6"/>
  <c r="AG301" i="6"/>
  <c r="U301" i="6"/>
  <c r="I301" i="6"/>
  <c r="AF301" i="6"/>
  <c r="T301" i="6"/>
  <c r="AP301" i="6"/>
  <c r="AD301" i="6"/>
  <c r="R301" i="6"/>
  <c r="AO301" i="6"/>
  <c r="AC301" i="6"/>
  <c r="Q301" i="6"/>
  <c r="AN301" i="6"/>
  <c r="AB301" i="6"/>
  <c r="P301" i="6"/>
  <c r="AE301" i="6"/>
  <c r="S301" i="6"/>
  <c r="G276" i="6"/>
  <c r="F480" i="1"/>
  <c r="F487" i="1"/>
  <c r="E494" i="1"/>
  <c r="F218" i="1"/>
  <c r="E225" i="1"/>
  <c r="AL567" i="6" l="1"/>
  <c r="AP567" i="6"/>
  <c r="K567" i="6"/>
  <c r="O567" i="6"/>
  <c r="S567" i="6"/>
  <c r="L567" i="6"/>
  <c r="AA567" i="6"/>
  <c r="AE567" i="6"/>
  <c r="M567" i="6"/>
  <c r="AM567" i="6"/>
  <c r="H567" i="6"/>
  <c r="W567" i="6"/>
  <c r="P567" i="6"/>
  <c r="T567" i="6"/>
  <c r="X567" i="6"/>
  <c r="AB567" i="6"/>
  <c r="AF567" i="6"/>
  <c r="Y567" i="6"/>
  <c r="AN567" i="6"/>
  <c r="I567" i="6"/>
  <c r="AI567" i="6"/>
  <c r="Q567" i="6"/>
  <c r="U567" i="6"/>
  <c r="AJ567" i="6"/>
  <c r="AC567" i="6"/>
  <c r="AG567" i="6"/>
  <c r="AK567" i="6"/>
  <c r="AO567" i="6"/>
  <c r="J567" i="6"/>
  <c r="N567" i="6"/>
  <c r="R567" i="6"/>
  <c r="V567" i="6"/>
  <c r="Z567" i="6"/>
  <c r="AD567" i="6"/>
  <c r="AH567" i="6"/>
  <c r="G451" i="6"/>
  <c r="G446" i="6" s="1"/>
  <c r="G306" i="6"/>
  <c r="G301" i="6" s="1"/>
  <c r="H301" i="6"/>
  <c r="G190" i="6"/>
  <c r="G185" i="6" s="1"/>
  <c r="G16" i="6"/>
  <c r="G11" i="6" s="1"/>
  <c r="G132" i="6"/>
  <c r="G127" i="6" s="1"/>
  <c r="G161" i="6"/>
  <c r="G156" i="6" s="1"/>
  <c r="H156" i="6"/>
  <c r="G335" i="6"/>
  <c r="G330" i="6" s="1"/>
  <c r="G393" i="6"/>
  <c r="G388" i="6" s="1"/>
  <c r="H388" i="6"/>
  <c r="G422" i="6"/>
  <c r="G417" i="6" s="1"/>
  <c r="I11" i="6"/>
  <c r="G509" i="6"/>
  <c r="G504" i="6" s="1"/>
  <c r="H185" i="6"/>
  <c r="G74" i="6"/>
  <c r="G69" i="6" s="1"/>
  <c r="H69" i="6"/>
  <c r="G219" i="6"/>
  <c r="G214" i="6" s="1"/>
  <c r="H214" i="6"/>
  <c r="G277" i="6"/>
  <c r="G272" i="6" s="1"/>
  <c r="H272" i="6"/>
  <c r="G248" i="6"/>
  <c r="G243" i="6" s="1"/>
  <c r="H243" i="6"/>
  <c r="G566" i="6"/>
  <c r="G45" i="6"/>
  <c r="G40" i="6" s="1"/>
  <c r="G538" i="6"/>
  <c r="G533" i="6" s="1"/>
  <c r="G364" i="6"/>
  <c r="G359" i="6" s="1"/>
  <c r="H359" i="6"/>
  <c r="G103" i="6"/>
  <c r="G98" i="6" s="1"/>
  <c r="H98" i="6"/>
  <c r="AK570" i="6"/>
  <c r="AJ570" i="6"/>
  <c r="L570" i="6"/>
  <c r="F494" i="1"/>
  <c r="E501" i="1"/>
  <c r="E232" i="1"/>
  <c r="F225" i="1"/>
  <c r="AA570" i="6" l="1"/>
  <c r="AE570" i="6"/>
  <c r="AI570" i="6"/>
  <c r="AM570" i="6"/>
  <c r="H570" i="6"/>
  <c r="P570" i="6"/>
  <c r="T570" i="6"/>
  <c r="M570" i="6"/>
  <c r="AB570" i="6"/>
  <c r="AF570" i="6"/>
  <c r="N570" i="6"/>
  <c r="AN570" i="6"/>
  <c r="I570" i="6"/>
  <c r="X570" i="6"/>
  <c r="Q570" i="6"/>
  <c r="U570" i="6"/>
  <c r="Y570" i="6"/>
  <c r="AC570" i="6"/>
  <c r="AG570" i="6"/>
  <c r="Z570" i="6"/>
  <c r="AO570" i="6"/>
  <c r="J570" i="6"/>
  <c r="R570" i="6"/>
  <c r="V570" i="6"/>
  <c r="AD570" i="6"/>
  <c r="AH570" i="6"/>
  <c r="AL570" i="6"/>
  <c r="AP570" i="6"/>
  <c r="K570" i="6"/>
  <c r="O570" i="6"/>
  <c r="S570" i="6"/>
  <c r="W570" i="6"/>
  <c r="G77" i="6"/>
  <c r="G135" i="6"/>
  <c r="G454" i="6"/>
  <c r="G193" i="6"/>
  <c r="G309" i="6"/>
  <c r="G48" i="6"/>
  <c r="G19" i="6"/>
  <c r="G367" i="6"/>
  <c r="G280" i="6"/>
  <c r="G396" i="6"/>
  <c r="G222" i="6"/>
  <c r="G251" i="6"/>
  <c r="G541" i="6"/>
  <c r="G425" i="6"/>
  <c r="G106" i="6"/>
  <c r="G512" i="6"/>
  <c r="G164" i="6"/>
  <c r="G567" i="6"/>
  <c r="G338" i="6"/>
  <c r="E508" i="1"/>
  <c r="F501" i="1"/>
  <c r="E239" i="1"/>
  <c r="F232" i="1"/>
  <c r="AB571" i="6" l="1"/>
  <c r="AF571" i="6"/>
  <c r="AJ571" i="6"/>
  <c r="AN571" i="6"/>
  <c r="I571" i="6"/>
  <c r="Y571" i="6"/>
  <c r="Q571" i="6"/>
  <c r="U571" i="6"/>
  <c r="Z571" i="6"/>
  <c r="AC571" i="6"/>
  <c r="AG571" i="6"/>
  <c r="AA571" i="6"/>
  <c r="AO571" i="6"/>
  <c r="J571" i="6"/>
  <c r="AK571" i="6"/>
  <c r="R571" i="6"/>
  <c r="V571" i="6"/>
  <c r="AL571" i="6"/>
  <c r="AD571" i="6"/>
  <c r="AH571" i="6"/>
  <c r="AM571" i="6"/>
  <c r="AP571" i="6"/>
  <c r="K571" i="6"/>
  <c r="M571" i="6"/>
  <c r="S571" i="6"/>
  <c r="W571" i="6"/>
  <c r="N571" i="6"/>
  <c r="AE571" i="6"/>
  <c r="AI571" i="6"/>
  <c r="O571" i="6"/>
  <c r="H571" i="6"/>
  <c r="L571" i="6"/>
  <c r="P571" i="6"/>
  <c r="T571" i="6"/>
  <c r="X571" i="6"/>
  <c r="G310" i="6"/>
  <c r="G194" i="6"/>
  <c r="G281" i="6"/>
  <c r="G165" i="6"/>
  <c r="G107" i="6"/>
  <c r="G49" i="6"/>
  <c r="G426" i="6"/>
  <c r="G252" i="6"/>
  <c r="G20" i="6"/>
  <c r="G397" i="6"/>
  <c r="G542" i="6"/>
  <c r="G455" i="6"/>
  <c r="G78" i="6"/>
  <c r="G136" i="6"/>
  <c r="G513" i="6"/>
  <c r="G368" i="6"/>
  <c r="G570" i="6"/>
  <c r="G339" i="6"/>
  <c r="G223" i="6"/>
  <c r="E515" i="1"/>
  <c r="F508" i="1"/>
  <c r="E246" i="1"/>
  <c r="F239" i="1"/>
  <c r="AL572" i="6" l="1"/>
  <c r="R572" i="6"/>
  <c r="V572" i="6"/>
  <c r="AM572" i="6"/>
  <c r="AD572" i="6"/>
  <c r="AH572" i="6"/>
  <c r="AN572" i="6"/>
  <c r="AP572" i="6"/>
  <c r="K572" i="6"/>
  <c r="N572" i="6"/>
  <c r="S572" i="6"/>
  <c r="W572" i="6"/>
  <c r="O572" i="6"/>
  <c r="AE572" i="6"/>
  <c r="AI572" i="6"/>
  <c r="P572" i="6"/>
  <c r="H572" i="6"/>
  <c r="L572" i="6"/>
  <c r="Z572" i="6"/>
  <c r="T572" i="6"/>
  <c r="X572" i="6"/>
  <c r="AA572" i="6"/>
  <c r="AF572" i="6"/>
  <c r="AJ572" i="6"/>
  <c r="AB572" i="6"/>
  <c r="I572" i="6"/>
  <c r="M572" i="6"/>
  <c r="Q572" i="6"/>
  <c r="U572" i="6"/>
  <c r="Y572" i="6"/>
  <c r="AC572" i="6"/>
  <c r="AG572" i="6"/>
  <c r="AK572" i="6"/>
  <c r="AO572" i="6"/>
  <c r="J572" i="6"/>
  <c r="G369" i="6"/>
  <c r="G543" i="6"/>
  <c r="G340" i="6"/>
  <c r="G253" i="6"/>
  <c r="G21" i="6"/>
  <c r="G195" i="6"/>
  <c r="G224" i="6"/>
  <c r="G166" i="6"/>
  <c r="G427" i="6"/>
  <c r="G108" i="6"/>
  <c r="G311" i="6"/>
  <c r="G571" i="6"/>
  <c r="G398" i="6"/>
  <c r="G79" i="6"/>
  <c r="G282" i="6"/>
  <c r="G514" i="6"/>
  <c r="G137" i="6"/>
  <c r="G456" i="6"/>
  <c r="G50" i="6"/>
  <c r="F515" i="1"/>
  <c r="E522" i="1"/>
  <c r="E253" i="1"/>
  <c r="F246" i="1"/>
  <c r="O573" i="6" l="1"/>
  <c r="S573" i="6"/>
  <c r="W573" i="6"/>
  <c r="P573" i="6"/>
  <c r="AE573" i="6"/>
  <c r="AI573" i="6"/>
  <c r="Q573" i="6"/>
  <c r="H573" i="6"/>
  <c r="L573" i="6"/>
  <c r="AA573" i="6"/>
  <c r="T573" i="6"/>
  <c r="X573" i="6"/>
  <c r="AB573" i="6"/>
  <c r="AF573" i="6"/>
  <c r="AJ573" i="6"/>
  <c r="AC573" i="6"/>
  <c r="I573" i="6"/>
  <c r="M573" i="6"/>
  <c r="AM573" i="6"/>
  <c r="U573" i="6"/>
  <c r="Y573" i="6"/>
  <c r="AN573" i="6"/>
  <c r="AG573" i="6"/>
  <c r="AK573" i="6"/>
  <c r="AO573" i="6"/>
  <c r="J573" i="6"/>
  <c r="N573" i="6"/>
  <c r="R573" i="6"/>
  <c r="V573" i="6"/>
  <c r="Z573" i="6"/>
  <c r="AD573" i="6"/>
  <c r="AH573" i="6"/>
  <c r="AL573" i="6"/>
  <c r="AP573" i="6"/>
  <c r="K573" i="6"/>
  <c r="E529" i="1"/>
  <c r="G225" i="6"/>
  <c r="G341" i="6"/>
  <c r="G167" i="6"/>
  <c r="G544" i="6"/>
  <c r="AI279" i="6"/>
  <c r="W279" i="6"/>
  <c r="K279" i="6"/>
  <c r="AH279" i="6"/>
  <c r="V279" i="6"/>
  <c r="J279" i="6"/>
  <c r="AG279" i="6"/>
  <c r="U279" i="6"/>
  <c r="I279" i="6"/>
  <c r="AF279" i="6"/>
  <c r="T279" i="6"/>
  <c r="AE279" i="6"/>
  <c r="S279" i="6"/>
  <c r="AP279" i="6"/>
  <c r="AD279" i="6"/>
  <c r="R279" i="6"/>
  <c r="AO279" i="6"/>
  <c r="AC279" i="6"/>
  <c r="Q279" i="6"/>
  <c r="AM279" i="6"/>
  <c r="AA279" i="6"/>
  <c r="O279" i="6"/>
  <c r="AL279" i="6"/>
  <c r="Z279" i="6"/>
  <c r="N279" i="6"/>
  <c r="AK279" i="6"/>
  <c r="Y279" i="6"/>
  <c r="M279" i="6"/>
  <c r="AJ279" i="6"/>
  <c r="AB279" i="6"/>
  <c r="X279" i="6"/>
  <c r="P279" i="6"/>
  <c r="L279" i="6"/>
  <c r="AN279" i="6"/>
  <c r="AG192" i="6"/>
  <c r="U192" i="6"/>
  <c r="I192" i="6"/>
  <c r="AF192" i="6"/>
  <c r="T192" i="6"/>
  <c r="AE192" i="6"/>
  <c r="S192" i="6"/>
  <c r="AP192" i="6"/>
  <c r="AD192" i="6"/>
  <c r="R192" i="6"/>
  <c r="AO192" i="6"/>
  <c r="AC192" i="6"/>
  <c r="Q192" i="6"/>
  <c r="AN192" i="6"/>
  <c r="AB192" i="6"/>
  <c r="P192" i="6"/>
  <c r="AM192" i="6"/>
  <c r="AA192" i="6"/>
  <c r="O192" i="6"/>
  <c r="AL192" i="6"/>
  <c r="Z192" i="6"/>
  <c r="N192" i="6"/>
  <c r="AK192" i="6"/>
  <c r="Y192" i="6"/>
  <c r="M192" i="6"/>
  <c r="AJ192" i="6"/>
  <c r="X192" i="6"/>
  <c r="L192" i="6"/>
  <c r="AI192" i="6"/>
  <c r="W192" i="6"/>
  <c r="K192" i="6"/>
  <c r="AH192" i="6"/>
  <c r="V192" i="6"/>
  <c r="J192" i="6"/>
  <c r="G312" i="6"/>
  <c r="AL395" i="6"/>
  <c r="Z395" i="6"/>
  <c r="N395" i="6"/>
  <c r="AK395" i="6"/>
  <c r="Y395" i="6"/>
  <c r="M395" i="6"/>
  <c r="AJ395" i="6"/>
  <c r="X395" i="6"/>
  <c r="L395" i="6"/>
  <c r="AI395" i="6"/>
  <c r="W395" i="6"/>
  <c r="K395" i="6"/>
  <c r="AH395" i="6"/>
  <c r="V395" i="6"/>
  <c r="J395" i="6"/>
  <c r="AG395" i="6"/>
  <c r="U395" i="6"/>
  <c r="I395" i="6"/>
  <c r="AF395" i="6"/>
  <c r="T395" i="6"/>
  <c r="H395" i="6"/>
  <c r="AE395" i="6"/>
  <c r="S395" i="6"/>
  <c r="AP395" i="6"/>
  <c r="AD395" i="6"/>
  <c r="R395" i="6"/>
  <c r="AO395" i="6"/>
  <c r="AC395" i="6"/>
  <c r="Q395" i="6"/>
  <c r="AN395" i="6"/>
  <c r="AB395" i="6"/>
  <c r="P395" i="6"/>
  <c r="AM395" i="6"/>
  <c r="AA395" i="6"/>
  <c r="O395" i="6"/>
  <c r="AJ540" i="6"/>
  <c r="AI540" i="6"/>
  <c r="AH540" i="6"/>
  <c r="AE540" i="6"/>
  <c r="S540" i="6"/>
  <c r="AP540" i="6"/>
  <c r="AD540" i="6"/>
  <c r="R540" i="6"/>
  <c r="AL540" i="6"/>
  <c r="U540" i="6"/>
  <c r="AK540" i="6"/>
  <c r="T540" i="6"/>
  <c r="AG540" i="6"/>
  <c r="Q540" i="6"/>
  <c r="AF540" i="6"/>
  <c r="P540" i="6"/>
  <c r="AC540" i="6"/>
  <c r="O540" i="6"/>
  <c r="AB540" i="6"/>
  <c r="N540" i="6"/>
  <c r="Z540" i="6"/>
  <c r="L540" i="6"/>
  <c r="Y540" i="6"/>
  <c r="K540" i="6"/>
  <c r="AO540" i="6"/>
  <c r="X540" i="6"/>
  <c r="J540" i="6"/>
  <c r="V540" i="6"/>
  <c r="M540" i="6"/>
  <c r="I540" i="6"/>
  <c r="H540" i="6"/>
  <c r="AN540" i="6"/>
  <c r="AM540" i="6"/>
  <c r="AA540" i="6"/>
  <c r="W540" i="6"/>
  <c r="AK163" i="6"/>
  <c r="Y163" i="6"/>
  <c r="M163" i="6"/>
  <c r="AJ163" i="6"/>
  <c r="X163" i="6"/>
  <c r="L163" i="6"/>
  <c r="AI163" i="6"/>
  <c r="W163" i="6"/>
  <c r="K163" i="6"/>
  <c r="AH163" i="6"/>
  <c r="V163" i="6"/>
  <c r="J163" i="6"/>
  <c r="AG163" i="6"/>
  <c r="U163" i="6"/>
  <c r="I163" i="6"/>
  <c r="AF163" i="6"/>
  <c r="T163" i="6"/>
  <c r="AE163" i="6"/>
  <c r="S163" i="6"/>
  <c r="AP163" i="6"/>
  <c r="AD163" i="6"/>
  <c r="R163" i="6"/>
  <c r="AO163" i="6"/>
  <c r="AC163" i="6"/>
  <c r="Q163" i="6"/>
  <c r="AN163" i="6"/>
  <c r="AB163" i="6"/>
  <c r="P163" i="6"/>
  <c r="AM163" i="6"/>
  <c r="AA163" i="6"/>
  <c r="O163" i="6"/>
  <c r="AL163" i="6"/>
  <c r="Z163" i="6"/>
  <c r="N163" i="6"/>
  <c r="G22" i="6"/>
  <c r="H18" i="6"/>
  <c r="G283" i="6"/>
  <c r="AK47" i="6"/>
  <c r="Y47" i="6"/>
  <c r="M47" i="6"/>
  <c r="AJ47" i="6"/>
  <c r="X47" i="6"/>
  <c r="L47" i="6"/>
  <c r="AI47" i="6"/>
  <c r="W47" i="6"/>
  <c r="K47" i="6"/>
  <c r="AH47" i="6"/>
  <c r="V47" i="6"/>
  <c r="J47" i="6"/>
  <c r="AG47" i="6"/>
  <c r="U47" i="6"/>
  <c r="I47" i="6"/>
  <c r="AF47" i="6"/>
  <c r="T47" i="6"/>
  <c r="AE47" i="6"/>
  <c r="S47" i="6"/>
  <c r="AP47" i="6"/>
  <c r="AD47" i="6"/>
  <c r="R47" i="6"/>
  <c r="AO47" i="6"/>
  <c r="AC47" i="6"/>
  <c r="Q47" i="6"/>
  <c r="AN47" i="6"/>
  <c r="AB47" i="6"/>
  <c r="P47" i="6"/>
  <c r="AM47" i="6"/>
  <c r="AA47" i="6"/>
  <c r="O47" i="6"/>
  <c r="AL47" i="6"/>
  <c r="Z47" i="6"/>
  <c r="N47" i="6"/>
  <c r="G80" i="6"/>
  <c r="G515" i="6"/>
  <c r="AO221" i="6"/>
  <c r="AC221" i="6"/>
  <c r="Q221" i="6"/>
  <c r="AN221" i="6"/>
  <c r="AB221" i="6"/>
  <c r="P221" i="6"/>
  <c r="AM221" i="6"/>
  <c r="AA221" i="6"/>
  <c r="O221" i="6"/>
  <c r="AL221" i="6"/>
  <c r="Z221" i="6"/>
  <c r="N221" i="6"/>
  <c r="AK221" i="6"/>
  <c r="Y221" i="6"/>
  <c r="M221" i="6"/>
  <c r="AJ221" i="6"/>
  <c r="X221" i="6"/>
  <c r="L221" i="6"/>
  <c r="AI221" i="6"/>
  <c r="W221" i="6"/>
  <c r="K221" i="6"/>
  <c r="AH221" i="6"/>
  <c r="V221" i="6"/>
  <c r="J221" i="6"/>
  <c r="AG221" i="6"/>
  <c r="U221" i="6"/>
  <c r="I221" i="6"/>
  <c r="AF221" i="6"/>
  <c r="T221" i="6"/>
  <c r="AE221" i="6"/>
  <c r="S221" i="6"/>
  <c r="AP221" i="6"/>
  <c r="AD221" i="6"/>
  <c r="R221" i="6"/>
  <c r="AP337" i="6"/>
  <c r="AD337" i="6"/>
  <c r="R337" i="6"/>
  <c r="AO337" i="6"/>
  <c r="AC337" i="6"/>
  <c r="Q337" i="6"/>
  <c r="AN337" i="6"/>
  <c r="AB337" i="6"/>
  <c r="P337" i="6"/>
  <c r="AM337" i="6"/>
  <c r="AA337" i="6"/>
  <c r="O337" i="6"/>
  <c r="AL337" i="6"/>
  <c r="Z337" i="6"/>
  <c r="N337" i="6"/>
  <c r="AK337" i="6"/>
  <c r="Y337" i="6"/>
  <c r="M337" i="6"/>
  <c r="AJ337" i="6"/>
  <c r="X337" i="6"/>
  <c r="L337" i="6"/>
  <c r="AI337" i="6"/>
  <c r="W337" i="6"/>
  <c r="K337" i="6"/>
  <c r="AH337" i="6"/>
  <c r="V337" i="6"/>
  <c r="J337" i="6"/>
  <c r="AG337" i="6"/>
  <c r="U337" i="6"/>
  <c r="I337" i="6"/>
  <c r="AF337" i="6"/>
  <c r="T337" i="6"/>
  <c r="AE337" i="6"/>
  <c r="S337" i="6"/>
  <c r="G572" i="6"/>
  <c r="AF76" i="6"/>
  <c r="T76" i="6"/>
  <c r="AE76" i="6"/>
  <c r="S76" i="6"/>
  <c r="AP76" i="6"/>
  <c r="AD76" i="6"/>
  <c r="R76" i="6"/>
  <c r="AN76" i="6"/>
  <c r="AB76" i="6"/>
  <c r="P76" i="6"/>
  <c r="AM76" i="6"/>
  <c r="AA76" i="6"/>
  <c r="O76" i="6"/>
  <c r="AL76" i="6"/>
  <c r="Z76" i="6"/>
  <c r="N76" i="6"/>
  <c r="AK76" i="6"/>
  <c r="Y76" i="6"/>
  <c r="M76" i="6"/>
  <c r="AJ76" i="6"/>
  <c r="X76" i="6"/>
  <c r="L76" i="6"/>
  <c r="AH76" i="6"/>
  <c r="V76" i="6"/>
  <c r="J76" i="6"/>
  <c r="Q76" i="6"/>
  <c r="K76" i="6"/>
  <c r="I76" i="6"/>
  <c r="AO76" i="6"/>
  <c r="AI76" i="6"/>
  <c r="AG76" i="6"/>
  <c r="AC76" i="6"/>
  <c r="W76" i="6"/>
  <c r="U76" i="6"/>
  <c r="AB18" i="6"/>
  <c r="H221" i="6"/>
  <c r="K18" i="6"/>
  <c r="G51" i="6"/>
  <c r="H47" i="6"/>
  <c r="AN105" i="6"/>
  <c r="AB105" i="6"/>
  <c r="P105" i="6"/>
  <c r="AM105" i="6"/>
  <c r="AA105" i="6"/>
  <c r="O105" i="6"/>
  <c r="AL105" i="6"/>
  <c r="Z105" i="6"/>
  <c r="N105" i="6"/>
  <c r="AJ105" i="6"/>
  <c r="X105" i="6"/>
  <c r="L105" i="6"/>
  <c r="AI105" i="6"/>
  <c r="W105" i="6"/>
  <c r="K105" i="6"/>
  <c r="AH105" i="6"/>
  <c r="V105" i="6"/>
  <c r="J105" i="6"/>
  <c r="AG105" i="6"/>
  <c r="U105" i="6"/>
  <c r="I105" i="6"/>
  <c r="AF105" i="6"/>
  <c r="T105" i="6"/>
  <c r="H105" i="6"/>
  <c r="AP105" i="6"/>
  <c r="AD105" i="6"/>
  <c r="R105" i="6"/>
  <c r="AK105" i="6"/>
  <c r="AE105" i="6"/>
  <c r="AC105" i="6"/>
  <c r="Y105" i="6"/>
  <c r="S105" i="6"/>
  <c r="Q105" i="6"/>
  <c r="M105" i="6"/>
  <c r="AO105" i="6"/>
  <c r="AI424" i="6"/>
  <c r="W424" i="6"/>
  <c r="K424" i="6"/>
  <c r="AH424" i="6"/>
  <c r="V424" i="6"/>
  <c r="J424" i="6"/>
  <c r="AG424" i="6"/>
  <c r="U424" i="6"/>
  <c r="I424" i="6"/>
  <c r="AF424" i="6"/>
  <c r="T424" i="6"/>
  <c r="AE424" i="6"/>
  <c r="S424" i="6"/>
  <c r="AP424" i="6"/>
  <c r="AD424" i="6"/>
  <c r="R424" i="6"/>
  <c r="AL424" i="6"/>
  <c r="AN424" i="6"/>
  <c r="O424" i="6"/>
  <c r="AM424" i="6"/>
  <c r="N424" i="6"/>
  <c r="AK424" i="6"/>
  <c r="M424" i="6"/>
  <c r="AJ424" i="6"/>
  <c r="L424" i="6"/>
  <c r="AC424" i="6"/>
  <c r="AB424" i="6"/>
  <c r="AA424" i="6"/>
  <c r="Z424" i="6"/>
  <c r="Y424" i="6"/>
  <c r="X424" i="6"/>
  <c r="Q424" i="6"/>
  <c r="P424" i="6"/>
  <c r="AO424" i="6"/>
  <c r="AG511" i="6"/>
  <c r="U511" i="6"/>
  <c r="I511" i="6"/>
  <c r="AF511" i="6"/>
  <c r="T511" i="6"/>
  <c r="AP511" i="6"/>
  <c r="AD511" i="6"/>
  <c r="R511" i="6"/>
  <c r="AO511" i="6"/>
  <c r="AC511" i="6"/>
  <c r="Q511" i="6"/>
  <c r="AN511" i="6"/>
  <c r="AB511" i="6"/>
  <c r="P511" i="6"/>
  <c r="AL511" i="6"/>
  <c r="Z511" i="6"/>
  <c r="N511" i="6"/>
  <c r="AH511" i="6"/>
  <c r="J511" i="6"/>
  <c r="AE511" i="6"/>
  <c r="AA511" i="6"/>
  <c r="Y511" i="6"/>
  <c r="X511" i="6"/>
  <c r="W511" i="6"/>
  <c r="V511" i="6"/>
  <c r="AM511" i="6"/>
  <c r="O511" i="6"/>
  <c r="AK511" i="6"/>
  <c r="M511" i="6"/>
  <c r="AJ511" i="6"/>
  <c r="L511" i="6"/>
  <c r="AI511" i="6"/>
  <c r="S511" i="6"/>
  <c r="K511" i="6"/>
  <c r="Q18" i="6"/>
  <c r="AP18" i="6"/>
  <c r="G254" i="6"/>
  <c r="AN250" i="6"/>
  <c r="AB250" i="6"/>
  <c r="P250" i="6"/>
  <c r="AM250" i="6"/>
  <c r="AA250" i="6"/>
  <c r="O250" i="6"/>
  <c r="AL250" i="6"/>
  <c r="Z250" i="6"/>
  <c r="N250" i="6"/>
  <c r="AK250" i="6"/>
  <c r="Y250" i="6"/>
  <c r="M250" i="6"/>
  <c r="AJ250" i="6"/>
  <c r="X250" i="6"/>
  <c r="L250" i="6"/>
  <c r="AI250" i="6"/>
  <c r="W250" i="6"/>
  <c r="K250" i="6"/>
  <c r="AH250" i="6"/>
  <c r="V250" i="6"/>
  <c r="J250" i="6"/>
  <c r="AG250" i="6"/>
  <c r="U250" i="6"/>
  <c r="I250" i="6"/>
  <c r="AF250" i="6"/>
  <c r="T250" i="6"/>
  <c r="AE250" i="6"/>
  <c r="S250" i="6"/>
  <c r="AP250" i="6"/>
  <c r="AD250" i="6"/>
  <c r="R250" i="6"/>
  <c r="AO250" i="6"/>
  <c r="AC250" i="6"/>
  <c r="Q250" i="6"/>
  <c r="G399" i="6"/>
  <c r="AH18" i="6"/>
  <c r="AC18" i="6"/>
  <c r="G457" i="6"/>
  <c r="AM453" i="6"/>
  <c r="AA453" i="6"/>
  <c r="O453" i="6"/>
  <c r="AL453" i="6"/>
  <c r="Z453" i="6"/>
  <c r="N453" i="6"/>
  <c r="AK453" i="6"/>
  <c r="Y453" i="6"/>
  <c r="M453" i="6"/>
  <c r="AG453" i="6"/>
  <c r="U453" i="6"/>
  <c r="I453" i="6"/>
  <c r="AE453" i="6"/>
  <c r="S453" i="6"/>
  <c r="AJ453" i="6"/>
  <c r="Q453" i="6"/>
  <c r="AI453" i="6"/>
  <c r="P453" i="6"/>
  <c r="AH453" i="6"/>
  <c r="L453" i="6"/>
  <c r="AF453" i="6"/>
  <c r="K453" i="6"/>
  <c r="AD453" i="6"/>
  <c r="J453" i="6"/>
  <c r="AC453" i="6"/>
  <c r="AB453" i="6"/>
  <c r="X453" i="6"/>
  <c r="W453" i="6"/>
  <c r="AP453" i="6"/>
  <c r="V453" i="6"/>
  <c r="AO453" i="6"/>
  <c r="T453" i="6"/>
  <c r="AN453" i="6"/>
  <c r="R453" i="6"/>
  <c r="AH308" i="6"/>
  <c r="V308" i="6"/>
  <c r="AG308" i="6"/>
  <c r="U308" i="6"/>
  <c r="AF308" i="6"/>
  <c r="AE308" i="6"/>
  <c r="AP308" i="6"/>
  <c r="AD308" i="6"/>
  <c r="R308" i="6"/>
  <c r="AO308" i="6"/>
  <c r="AC308" i="6"/>
  <c r="AN308" i="6"/>
  <c r="AB308" i="6"/>
  <c r="P308" i="6"/>
  <c r="AM308" i="6"/>
  <c r="AA308" i="6"/>
  <c r="AL308" i="6"/>
  <c r="Z308" i="6"/>
  <c r="X308" i="6"/>
  <c r="W308" i="6"/>
  <c r="T308" i="6"/>
  <c r="S308" i="6"/>
  <c r="Q308" i="6"/>
  <c r="O308" i="6"/>
  <c r="N308" i="6"/>
  <c r="M308" i="6"/>
  <c r="AJ308" i="6"/>
  <c r="K308" i="6"/>
  <c r="AI308" i="6"/>
  <c r="J308" i="6"/>
  <c r="Y308" i="6"/>
  <c r="I308" i="6"/>
  <c r="AK308" i="6"/>
  <c r="L308" i="6"/>
  <c r="G138" i="6"/>
  <c r="AJ134" i="6"/>
  <c r="X134" i="6"/>
  <c r="L134" i="6"/>
  <c r="AI134" i="6"/>
  <c r="W134" i="6"/>
  <c r="K134" i="6"/>
  <c r="AH134" i="6"/>
  <c r="V134" i="6"/>
  <c r="J134" i="6"/>
  <c r="AG134" i="6"/>
  <c r="U134" i="6"/>
  <c r="I134" i="6"/>
  <c r="AF134" i="6"/>
  <c r="T134" i="6"/>
  <c r="AE134" i="6"/>
  <c r="S134" i="6"/>
  <c r="AP134" i="6"/>
  <c r="AD134" i="6"/>
  <c r="R134" i="6"/>
  <c r="AO134" i="6"/>
  <c r="AC134" i="6"/>
  <c r="Q134" i="6"/>
  <c r="AN134" i="6"/>
  <c r="AB134" i="6"/>
  <c r="P134" i="6"/>
  <c r="AM134" i="6"/>
  <c r="AA134" i="6"/>
  <c r="O134" i="6"/>
  <c r="AL134" i="6"/>
  <c r="Z134" i="6"/>
  <c r="N134" i="6"/>
  <c r="Y134" i="6"/>
  <c r="M134" i="6"/>
  <c r="AK134" i="6"/>
  <c r="H337" i="6"/>
  <c r="G109" i="6"/>
  <c r="G428" i="6"/>
  <c r="G370" i="6"/>
  <c r="AN366" i="6"/>
  <c r="AB366" i="6"/>
  <c r="P366" i="6"/>
  <c r="AM366" i="6"/>
  <c r="AA366" i="6"/>
  <c r="O366" i="6"/>
  <c r="AL366" i="6"/>
  <c r="Z366" i="6"/>
  <c r="N366" i="6"/>
  <c r="AK366" i="6"/>
  <c r="Y366" i="6"/>
  <c r="M366" i="6"/>
  <c r="AJ366" i="6"/>
  <c r="X366" i="6"/>
  <c r="L366" i="6"/>
  <c r="AI366" i="6"/>
  <c r="W366" i="6"/>
  <c r="K366" i="6"/>
  <c r="AH366" i="6"/>
  <c r="V366" i="6"/>
  <c r="J366" i="6"/>
  <c r="AG366" i="6"/>
  <c r="U366" i="6"/>
  <c r="I366" i="6"/>
  <c r="AF366" i="6"/>
  <c r="T366" i="6"/>
  <c r="AE366" i="6"/>
  <c r="S366" i="6"/>
  <c r="AP366" i="6"/>
  <c r="AD366" i="6"/>
  <c r="R366" i="6"/>
  <c r="AO366" i="6"/>
  <c r="AC366" i="6"/>
  <c r="Q366" i="6"/>
  <c r="H424" i="6"/>
  <c r="G196" i="6"/>
  <c r="F522" i="1"/>
  <c r="E260" i="1"/>
  <c r="F253" i="1"/>
  <c r="AN574" i="6" l="1"/>
  <c r="V574" i="6"/>
  <c r="Z574" i="6"/>
  <c r="AO574" i="6"/>
  <c r="AH574" i="6"/>
  <c r="AL574" i="6"/>
  <c r="AP574" i="6"/>
  <c r="K574" i="6"/>
  <c r="O574" i="6"/>
  <c r="S18" i="6"/>
  <c r="S574" i="6"/>
  <c r="W574" i="6"/>
  <c r="AA18" i="6"/>
  <c r="AA574" i="6"/>
  <c r="AE574" i="6"/>
  <c r="AI18" i="6"/>
  <c r="AI574" i="6"/>
  <c r="AM574" i="6"/>
  <c r="H574" i="6"/>
  <c r="L574" i="6"/>
  <c r="P18" i="6"/>
  <c r="P574" i="6"/>
  <c r="T18" i="6"/>
  <c r="T574" i="6"/>
  <c r="X18" i="6"/>
  <c r="X574" i="6"/>
  <c r="Q574" i="6"/>
  <c r="AF18" i="6"/>
  <c r="AF574" i="6"/>
  <c r="AJ18" i="6"/>
  <c r="AJ574" i="6"/>
  <c r="R574" i="6"/>
  <c r="I574" i="6"/>
  <c r="M574" i="6"/>
  <c r="AB574" i="6"/>
  <c r="U574" i="6"/>
  <c r="Y18" i="6"/>
  <c r="Y574" i="6"/>
  <c r="AC574" i="6"/>
  <c r="AG18" i="6"/>
  <c r="AG574" i="6"/>
  <c r="AK574" i="6"/>
  <c r="AD574" i="6"/>
  <c r="J574" i="6"/>
  <c r="N18" i="6"/>
  <c r="N574" i="6"/>
  <c r="E536" i="1"/>
  <c r="F529" i="1"/>
  <c r="G400" i="6"/>
  <c r="G395" i="6" s="1"/>
  <c r="O18" i="6"/>
  <c r="G255" i="6"/>
  <c r="G250" i="6" s="1"/>
  <c r="G516" i="6"/>
  <c r="G511" i="6" s="1"/>
  <c r="H511" i="6"/>
  <c r="G342" i="6"/>
  <c r="G337" i="6" s="1"/>
  <c r="G545" i="6"/>
  <c r="G540" i="6" s="1"/>
  <c r="AE18" i="6"/>
  <c r="G284" i="6"/>
  <c r="G279" i="6" s="1"/>
  <c r="H279" i="6"/>
  <c r="G23" i="6"/>
  <c r="G18" i="6" s="1"/>
  <c r="G81" i="6"/>
  <c r="G76" i="6" s="1"/>
  <c r="H76" i="6"/>
  <c r="G573" i="6"/>
  <c r="H250" i="6"/>
  <c r="G458" i="6"/>
  <c r="G453" i="6" s="1"/>
  <c r="G52" i="6"/>
  <c r="G47" i="6" s="1"/>
  <c r="G371" i="6"/>
  <c r="G366" i="6" s="1"/>
  <c r="H366" i="6"/>
  <c r="G197" i="6"/>
  <c r="G192" i="6" s="1"/>
  <c r="H192" i="6"/>
  <c r="H453" i="6"/>
  <c r="AK18" i="6"/>
  <c r="U18" i="6"/>
  <c r="M18" i="6"/>
  <c r="G313" i="6"/>
  <c r="G308" i="6" s="1"/>
  <c r="AD18" i="6"/>
  <c r="J18" i="6"/>
  <c r="L18" i="6"/>
  <c r="AM18" i="6"/>
  <c r="I18" i="6"/>
  <c r="G139" i="6"/>
  <c r="G134" i="6" s="1"/>
  <c r="H134" i="6"/>
  <c r="G429" i="6"/>
  <c r="G424" i="6" s="1"/>
  <c r="G110" i="6"/>
  <c r="G105" i="6" s="1"/>
  <c r="H308" i="6"/>
  <c r="AN18" i="6"/>
  <c r="V18" i="6"/>
  <c r="Z18" i="6"/>
  <c r="G226" i="6"/>
  <c r="G221" i="6" s="1"/>
  <c r="G168" i="6"/>
  <c r="G163" i="6" s="1"/>
  <c r="H163" i="6"/>
  <c r="AO18" i="6"/>
  <c r="AL18" i="6"/>
  <c r="W18" i="6"/>
  <c r="R18" i="6"/>
  <c r="E543" i="1"/>
  <c r="F536" i="1"/>
  <c r="F260" i="1"/>
  <c r="E267" i="1"/>
  <c r="AF577" i="6" l="1"/>
  <c r="AJ577" i="6"/>
  <c r="AN577" i="6"/>
  <c r="I577" i="6"/>
  <c r="M577" i="6"/>
  <c r="AC577" i="6"/>
  <c r="U577" i="6"/>
  <c r="Y577" i="6"/>
  <c r="AD577" i="6"/>
  <c r="AG577" i="6"/>
  <c r="AK577" i="6"/>
  <c r="AE577" i="6"/>
  <c r="J577" i="6"/>
  <c r="N577" i="6"/>
  <c r="AO577" i="6"/>
  <c r="V577" i="6"/>
  <c r="Z577" i="6"/>
  <c r="AP577" i="6"/>
  <c r="AH577" i="6"/>
  <c r="AL577" i="6"/>
  <c r="Q577" i="6"/>
  <c r="K577" i="6"/>
  <c r="O577" i="6"/>
  <c r="R577" i="6"/>
  <c r="W577" i="6"/>
  <c r="AA577" i="6"/>
  <c r="S577" i="6"/>
  <c r="AI577" i="6"/>
  <c r="AM577" i="6"/>
  <c r="H577" i="6"/>
  <c r="L577" i="6"/>
  <c r="P577" i="6"/>
  <c r="T577" i="6"/>
  <c r="X577" i="6"/>
  <c r="AB577" i="6"/>
  <c r="G548" i="6"/>
  <c r="G171" i="6"/>
  <c r="G461" i="6"/>
  <c r="G229" i="6"/>
  <c r="G574" i="6"/>
  <c r="G432" i="6"/>
  <c r="G403" i="6"/>
  <c r="G345" i="6"/>
  <c r="G113" i="6"/>
  <c r="G519" i="6"/>
  <c r="G258" i="6"/>
  <c r="G55" i="6"/>
  <c r="G374" i="6"/>
  <c r="G142" i="6"/>
  <c r="G26" i="6"/>
  <c r="G200" i="6"/>
  <c r="G84" i="6"/>
  <c r="G287" i="6"/>
  <c r="G316" i="6"/>
  <c r="F543" i="1"/>
  <c r="E550" i="1"/>
  <c r="E274" i="1"/>
  <c r="F267" i="1"/>
  <c r="R578" i="6" l="1"/>
  <c r="K578" i="6"/>
  <c r="O578" i="6"/>
  <c r="S578" i="6"/>
  <c r="W578" i="6"/>
  <c r="AA578" i="6"/>
  <c r="T578" i="6"/>
  <c r="AI578" i="6"/>
  <c r="AM578" i="6"/>
  <c r="AD578" i="6"/>
  <c r="L578" i="6"/>
  <c r="P578" i="6"/>
  <c r="AE578" i="6"/>
  <c r="X578" i="6"/>
  <c r="AB578" i="6"/>
  <c r="AF578" i="6"/>
  <c r="AJ578" i="6"/>
  <c r="AN578" i="6"/>
  <c r="I578" i="6"/>
  <c r="M578" i="6"/>
  <c r="Q578" i="6"/>
  <c r="U578" i="6"/>
  <c r="Y578" i="6"/>
  <c r="AC578" i="6"/>
  <c r="AG578" i="6"/>
  <c r="AK578" i="6"/>
  <c r="AO578" i="6"/>
  <c r="J578" i="6"/>
  <c r="N578" i="6"/>
  <c r="AP578" i="6"/>
  <c r="V578" i="6"/>
  <c r="Z578" i="6"/>
  <c r="H578" i="6"/>
  <c r="AH578" i="6"/>
  <c r="AL578" i="6"/>
  <c r="G114" i="6"/>
  <c r="G549" i="6"/>
  <c r="G462" i="6"/>
  <c r="G27" i="6"/>
  <c r="G317" i="6"/>
  <c r="G230" i="6"/>
  <c r="G375" i="6"/>
  <c r="G172" i="6"/>
  <c r="G85" i="6"/>
  <c r="G346" i="6"/>
  <c r="G433" i="6"/>
  <c r="G577" i="6"/>
  <c r="G288" i="6"/>
  <c r="G143" i="6"/>
  <c r="G201" i="6"/>
  <c r="G259" i="6"/>
  <c r="G56" i="6"/>
  <c r="G404" i="6"/>
  <c r="G520" i="6"/>
  <c r="Q579" i="6"/>
  <c r="AN579" i="6"/>
  <c r="P579" i="6"/>
  <c r="AK579" i="6"/>
  <c r="Y579" i="6"/>
  <c r="AG579" i="6"/>
  <c r="AF579" i="6"/>
  <c r="U579" i="6"/>
  <c r="I579" i="6"/>
  <c r="E557" i="1"/>
  <c r="F550" i="1"/>
  <c r="F274" i="1"/>
  <c r="E281" i="1"/>
  <c r="J579" i="6" l="1"/>
  <c r="N579" i="6"/>
  <c r="R579" i="6"/>
  <c r="AL579" i="6"/>
  <c r="AP579" i="6"/>
  <c r="AH579" i="6"/>
  <c r="O579" i="6"/>
  <c r="AO579" i="6"/>
  <c r="AD579" i="6"/>
  <c r="K579" i="6"/>
  <c r="H579" i="6"/>
  <c r="W579" i="6"/>
  <c r="AA579" i="6"/>
  <c r="L579" i="6"/>
  <c r="T579" i="6"/>
  <c r="X579" i="6"/>
  <c r="AB579" i="6"/>
  <c r="Z579" i="6"/>
  <c r="AM579" i="6"/>
  <c r="S579" i="6"/>
  <c r="AJ579" i="6"/>
  <c r="AE579" i="6"/>
  <c r="M579" i="6"/>
  <c r="V579" i="6"/>
  <c r="AI579" i="6"/>
  <c r="AC579" i="6"/>
  <c r="G434" i="6"/>
  <c r="G318" i="6"/>
  <c r="G260" i="6"/>
  <c r="G521" i="6"/>
  <c r="G578" i="6"/>
  <c r="G550" i="6"/>
  <c r="G57" i="6"/>
  <c r="G144" i="6"/>
  <c r="G289" i="6"/>
  <c r="G376" i="6"/>
  <c r="G231" i="6"/>
  <c r="G28" i="6"/>
  <c r="G347" i="6"/>
  <c r="G115" i="6"/>
  <c r="G173" i="6"/>
  <c r="G202" i="6"/>
  <c r="G463" i="6"/>
  <c r="G86" i="6"/>
  <c r="G405" i="6"/>
  <c r="E564" i="1"/>
  <c r="F557" i="1"/>
  <c r="E288" i="1"/>
  <c r="F281" i="1"/>
  <c r="J580" i="6" l="1"/>
  <c r="AL580" i="6"/>
  <c r="AP580" i="6"/>
  <c r="K580" i="6"/>
  <c r="O580" i="6"/>
  <c r="S580" i="6"/>
  <c r="W580" i="6"/>
  <c r="AA580" i="6"/>
  <c r="AE580" i="6"/>
  <c r="AI580" i="6"/>
  <c r="AM580" i="6"/>
  <c r="T580" i="6"/>
  <c r="L580" i="6"/>
  <c r="P580" i="6"/>
  <c r="U580" i="6"/>
  <c r="X580" i="6"/>
  <c r="AB580" i="6"/>
  <c r="V580" i="6"/>
  <c r="AJ580" i="6"/>
  <c r="AN580" i="6"/>
  <c r="AF580" i="6"/>
  <c r="M580" i="6"/>
  <c r="Q580" i="6"/>
  <c r="AG580" i="6"/>
  <c r="Y580" i="6"/>
  <c r="AC580" i="6"/>
  <c r="AH580" i="6"/>
  <c r="AK580" i="6"/>
  <c r="AO580" i="6"/>
  <c r="H580" i="6"/>
  <c r="N580" i="6"/>
  <c r="R580" i="6"/>
  <c r="I580" i="6"/>
  <c r="Z580" i="6"/>
  <c r="AD580" i="6"/>
  <c r="G551" i="6"/>
  <c r="G145" i="6"/>
  <c r="G464" i="6"/>
  <c r="G435" i="6"/>
  <c r="AM315" i="6"/>
  <c r="AA315" i="6"/>
  <c r="O315" i="6"/>
  <c r="AL315" i="6"/>
  <c r="Z315" i="6"/>
  <c r="N315" i="6"/>
  <c r="AK315" i="6"/>
  <c r="Y315" i="6"/>
  <c r="M315" i="6"/>
  <c r="AJ315" i="6"/>
  <c r="X315" i="6"/>
  <c r="L315" i="6"/>
  <c r="AI315" i="6"/>
  <c r="W315" i="6"/>
  <c r="K315" i="6"/>
  <c r="AH315" i="6"/>
  <c r="V315" i="6"/>
  <c r="J315" i="6"/>
  <c r="AG315" i="6"/>
  <c r="U315" i="6"/>
  <c r="I315" i="6"/>
  <c r="AF315" i="6"/>
  <c r="T315" i="6"/>
  <c r="AE315" i="6"/>
  <c r="S315" i="6"/>
  <c r="AP315" i="6"/>
  <c r="AD315" i="6"/>
  <c r="R315" i="6"/>
  <c r="AO315" i="6"/>
  <c r="AC315" i="6"/>
  <c r="Q315" i="6"/>
  <c r="AN315" i="6"/>
  <c r="AB315" i="6"/>
  <c r="P315" i="6"/>
  <c r="G377" i="6"/>
  <c r="AL518" i="6"/>
  <c r="Z518" i="6"/>
  <c r="N518" i="6"/>
  <c r="AK518" i="6"/>
  <c r="Y518" i="6"/>
  <c r="M518" i="6"/>
  <c r="AJ518" i="6"/>
  <c r="X518" i="6"/>
  <c r="L518" i="6"/>
  <c r="AI518" i="6"/>
  <c r="W518" i="6"/>
  <c r="K518" i="6"/>
  <c r="AH518" i="6"/>
  <c r="V518" i="6"/>
  <c r="J518" i="6"/>
  <c r="AG518" i="6"/>
  <c r="U518" i="6"/>
  <c r="I518" i="6"/>
  <c r="AE518" i="6"/>
  <c r="S518" i="6"/>
  <c r="AP518" i="6"/>
  <c r="AD518" i="6"/>
  <c r="R518" i="6"/>
  <c r="Q518" i="6"/>
  <c r="P518" i="6"/>
  <c r="O518" i="6"/>
  <c r="H518" i="6"/>
  <c r="AO518" i="6"/>
  <c r="AN518" i="6"/>
  <c r="AM518" i="6"/>
  <c r="AC518" i="6"/>
  <c r="AB518" i="6"/>
  <c r="AA518" i="6"/>
  <c r="AF518" i="6"/>
  <c r="T518" i="6"/>
  <c r="G348" i="6"/>
  <c r="AO286" i="6"/>
  <c r="AC286" i="6"/>
  <c r="Q286" i="6"/>
  <c r="AN286" i="6"/>
  <c r="AB286" i="6"/>
  <c r="P286" i="6"/>
  <c r="AM286" i="6"/>
  <c r="AA286" i="6"/>
  <c r="O286" i="6"/>
  <c r="AL286" i="6"/>
  <c r="Z286" i="6"/>
  <c r="N286" i="6"/>
  <c r="AK286" i="6"/>
  <c r="Y286" i="6"/>
  <c r="M286" i="6"/>
  <c r="AJ286" i="6"/>
  <c r="X286" i="6"/>
  <c r="L286" i="6"/>
  <c r="AI286" i="6"/>
  <c r="W286" i="6"/>
  <c r="K286" i="6"/>
  <c r="AH286" i="6"/>
  <c r="V286" i="6"/>
  <c r="J286" i="6"/>
  <c r="AF286" i="6"/>
  <c r="T286" i="6"/>
  <c r="AE286" i="6"/>
  <c r="S286" i="6"/>
  <c r="AP286" i="6"/>
  <c r="AD286" i="6"/>
  <c r="R286" i="6"/>
  <c r="AG286" i="6"/>
  <c r="U286" i="6"/>
  <c r="I286" i="6"/>
  <c r="AG257" i="6"/>
  <c r="U257" i="6"/>
  <c r="I257" i="6"/>
  <c r="AF257" i="6"/>
  <c r="T257" i="6"/>
  <c r="AE257" i="6"/>
  <c r="S257" i="6"/>
  <c r="AP257" i="6"/>
  <c r="AD257" i="6"/>
  <c r="R257" i="6"/>
  <c r="AO257" i="6"/>
  <c r="AC257" i="6"/>
  <c r="Q257" i="6"/>
  <c r="AN257" i="6"/>
  <c r="AB257" i="6"/>
  <c r="P257" i="6"/>
  <c r="AM257" i="6"/>
  <c r="AA257" i="6"/>
  <c r="O257" i="6"/>
  <c r="AL257" i="6"/>
  <c r="Z257" i="6"/>
  <c r="N257" i="6"/>
  <c r="AK257" i="6"/>
  <c r="Y257" i="6"/>
  <c r="M257" i="6"/>
  <c r="AJ257" i="6"/>
  <c r="X257" i="6"/>
  <c r="L257" i="6"/>
  <c r="AI257" i="6"/>
  <c r="W257" i="6"/>
  <c r="K257" i="6"/>
  <c r="AH257" i="6"/>
  <c r="V257" i="6"/>
  <c r="J257" i="6"/>
  <c r="G174" i="6"/>
  <c r="G58" i="6"/>
  <c r="AO547" i="6"/>
  <c r="AC547" i="6"/>
  <c r="Q547" i="6"/>
  <c r="AN547" i="6"/>
  <c r="AB547" i="6"/>
  <c r="P547" i="6"/>
  <c r="AM547" i="6"/>
  <c r="AA547" i="6"/>
  <c r="O547" i="6"/>
  <c r="AL547" i="6"/>
  <c r="Z547" i="6"/>
  <c r="N547" i="6"/>
  <c r="AK547" i="6"/>
  <c r="Y547" i="6"/>
  <c r="M547" i="6"/>
  <c r="AJ547" i="6"/>
  <c r="X547" i="6"/>
  <c r="L547" i="6"/>
  <c r="AI547" i="6"/>
  <c r="W547" i="6"/>
  <c r="K547" i="6"/>
  <c r="AF547" i="6"/>
  <c r="T547" i="6"/>
  <c r="H547" i="6"/>
  <c r="AP547" i="6"/>
  <c r="AH547" i="6"/>
  <c r="AG547" i="6"/>
  <c r="AE547" i="6"/>
  <c r="AD547" i="6"/>
  <c r="V547" i="6"/>
  <c r="U547" i="6"/>
  <c r="S547" i="6"/>
  <c r="R547" i="6"/>
  <c r="J547" i="6"/>
  <c r="I547" i="6"/>
  <c r="G319" i="6"/>
  <c r="G116" i="6"/>
  <c r="AG373" i="6"/>
  <c r="U373" i="6"/>
  <c r="I373" i="6"/>
  <c r="AF373" i="6"/>
  <c r="T373" i="6"/>
  <c r="AE373" i="6"/>
  <c r="S373" i="6"/>
  <c r="AP373" i="6"/>
  <c r="AD373" i="6"/>
  <c r="R373" i="6"/>
  <c r="AO373" i="6"/>
  <c r="AC373" i="6"/>
  <c r="Q373" i="6"/>
  <c r="AN373" i="6"/>
  <c r="AB373" i="6"/>
  <c r="P373" i="6"/>
  <c r="AM373" i="6"/>
  <c r="AA373" i="6"/>
  <c r="O373" i="6"/>
  <c r="AL373" i="6"/>
  <c r="Z373" i="6"/>
  <c r="N373" i="6"/>
  <c r="AK373" i="6"/>
  <c r="Y373" i="6"/>
  <c r="M373" i="6"/>
  <c r="AJ373" i="6"/>
  <c r="X373" i="6"/>
  <c r="L373" i="6"/>
  <c r="AI373" i="6"/>
  <c r="W373" i="6"/>
  <c r="K373" i="6"/>
  <c r="AH373" i="6"/>
  <c r="V373" i="6"/>
  <c r="J373" i="6"/>
  <c r="G203" i="6"/>
  <c r="G232" i="6"/>
  <c r="AG112" i="6"/>
  <c r="U112" i="6"/>
  <c r="I112" i="6"/>
  <c r="AF112" i="6"/>
  <c r="T112" i="6"/>
  <c r="AE112" i="6"/>
  <c r="S112" i="6"/>
  <c r="AO112" i="6"/>
  <c r="AC112" i="6"/>
  <c r="Q112" i="6"/>
  <c r="AN112" i="6"/>
  <c r="AB112" i="6"/>
  <c r="P112" i="6"/>
  <c r="AM112" i="6"/>
  <c r="AA112" i="6"/>
  <c r="O112" i="6"/>
  <c r="AL112" i="6"/>
  <c r="Z112" i="6"/>
  <c r="N112" i="6"/>
  <c r="AK112" i="6"/>
  <c r="Y112" i="6"/>
  <c r="M112" i="6"/>
  <c r="AJ112" i="6"/>
  <c r="X112" i="6"/>
  <c r="L112" i="6"/>
  <c r="AI112" i="6"/>
  <c r="W112" i="6"/>
  <c r="K112" i="6"/>
  <c r="AP112" i="6"/>
  <c r="AH112" i="6"/>
  <c r="AD112" i="6"/>
  <c r="V112" i="6"/>
  <c r="R112" i="6"/>
  <c r="J112" i="6"/>
  <c r="G290" i="6"/>
  <c r="H286" i="6"/>
  <c r="G522" i="6"/>
  <c r="AK228" i="6"/>
  <c r="Y228" i="6"/>
  <c r="M228" i="6"/>
  <c r="AJ228" i="6"/>
  <c r="X228" i="6"/>
  <c r="L228" i="6"/>
  <c r="AI228" i="6"/>
  <c r="W228" i="6"/>
  <c r="K228" i="6"/>
  <c r="AH228" i="6"/>
  <c r="V228" i="6"/>
  <c r="J228" i="6"/>
  <c r="AG228" i="6"/>
  <c r="U228" i="6"/>
  <c r="I228" i="6"/>
  <c r="AF228" i="6"/>
  <c r="T228" i="6"/>
  <c r="AE228" i="6"/>
  <c r="S228" i="6"/>
  <c r="AP228" i="6"/>
  <c r="AD228" i="6"/>
  <c r="R228" i="6"/>
  <c r="AO228" i="6"/>
  <c r="AC228" i="6"/>
  <c r="Q228" i="6"/>
  <c r="AM228" i="6"/>
  <c r="AA228" i="6"/>
  <c r="O228" i="6"/>
  <c r="AN228" i="6"/>
  <c r="AL228" i="6"/>
  <c r="AB228" i="6"/>
  <c r="Z228" i="6"/>
  <c r="P228" i="6"/>
  <c r="N228" i="6"/>
  <c r="AO141" i="6"/>
  <c r="AC141" i="6"/>
  <c r="Q141" i="6"/>
  <c r="AN141" i="6"/>
  <c r="AB141" i="6"/>
  <c r="P141" i="6"/>
  <c r="AM141" i="6"/>
  <c r="AA141" i="6"/>
  <c r="O141" i="6"/>
  <c r="AL141" i="6"/>
  <c r="Z141" i="6"/>
  <c r="N141" i="6"/>
  <c r="AK141" i="6"/>
  <c r="Y141" i="6"/>
  <c r="M141" i="6"/>
  <c r="AJ141" i="6"/>
  <c r="X141" i="6"/>
  <c r="L141" i="6"/>
  <c r="AI141" i="6"/>
  <c r="W141" i="6"/>
  <c r="K141" i="6"/>
  <c r="AH141" i="6"/>
  <c r="V141" i="6"/>
  <c r="J141" i="6"/>
  <c r="AG141" i="6"/>
  <c r="U141" i="6"/>
  <c r="I141" i="6"/>
  <c r="AF141" i="6"/>
  <c r="T141" i="6"/>
  <c r="H141" i="6"/>
  <c r="AE141" i="6"/>
  <c r="S141" i="6"/>
  <c r="AP141" i="6"/>
  <c r="AD141" i="6"/>
  <c r="R141" i="6"/>
  <c r="G579" i="6"/>
  <c r="AE402" i="6"/>
  <c r="S402" i="6"/>
  <c r="AP402" i="6"/>
  <c r="AD402" i="6"/>
  <c r="R402" i="6"/>
  <c r="AO402" i="6"/>
  <c r="AC402" i="6"/>
  <c r="Q402" i="6"/>
  <c r="AN402" i="6"/>
  <c r="AB402" i="6"/>
  <c r="P402" i="6"/>
  <c r="AM402" i="6"/>
  <c r="AA402" i="6"/>
  <c r="O402" i="6"/>
  <c r="AL402" i="6"/>
  <c r="Z402" i="6"/>
  <c r="N402" i="6"/>
  <c r="AK402" i="6"/>
  <c r="Y402" i="6"/>
  <c r="M402" i="6"/>
  <c r="AJ402" i="6"/>
  <c r="X402" i="6"/>
  <c r="L402" i="6"/>
  <c r="AI402" i="6"/>
  <c r="W402" i="6"/>
  <c r="K402" i="6"/>
  <c r="AH402" i="6"/>
  <c r="V402" i="6"/>
  <c r="J402" i="6"/>
  <c r="AG402" i="6"/>
  <c r="U402" i="6"/>
  <c r="I402" i="6"/>
  <c r="AF402" i="6"/>
  <c r="T402" i="6"/>
  <c r="AP170" i="6"/>
  <c r="AD170" i="6"/>
  <c r="R170" i="6"/>
  <c r="AO170" i="6"/>
  <c r="AC170" i="6"/>
  <c r="Q170" i="6"/>
  <c r="AN170" i="6"/>
  <c r="AB170" i="6"/>
  <c r="P170" i="6"/>
  <c r="AM170" i="6"/>
  <c r="AA170" i="6"/>
  <c r="O170" i="6"/>
  <c r="AL170" i="6"/>
  <c r="Z170" i="6"/>
  <c r="N170" i="6"/>
  <c r="AK170" i="6"/>
  <c r="Y170" i="6"/>
  <c r="M170" i="6"/>
  <c r="AJ170" i="6"/>
  <c r="X170" i="6"/>
  <c r="L170" i="6"/>
  <c r="AI170" i="6"/>
  <c r="W170" i="6"/>
  <c r="K170" i="6"/>
  <c r="AH170" i="6"/>
  <c r="V170" i="6"/>
  <c r="J170" i="6"/>
  <c r="AG170" i="6"/>
  <c r="U170" i="6"/>
  <c r="I170" i="6"/>
  <c r="AF170" i="6"/>
  <c r="T170" i="6"/>
  <c r="AE170" i="6"/>
  <c r="S170" i="6"/>
  <c r="AN431" i="6"/>
  <c r="AB431" i="6"/>
  <c r="P431" i="6"/>
  <c r="AM431" i="6"/>
  <c r="AA431" i="6"/>
  <c r="O431" i="6"/>
  <c r="AL431" i="6"/>
  <c r="Z431" i="6"/>
  <c r="N431" i="6"/>
  <c r="AK431" i="6"/>
  <c r="Y431" i="6"/>
  <c r="M431" i="6"/>
  <c r="AJ431" i="6"/>
  <c r="X431" i="6"/>
  <c r="L431" i="6"/>
  <c r="AI431" i="6"/>
  <c r="W431" i="6"/>
  <c r="K431" i="6"/>
  <c r="AH431" i="6"/>
  <c r="AG431" i="6"/>
  <c r="U431" i="6"/>
  <c r="I431" i="6"/>
  <c r="AE431" i="6"/>
  <c r="S431" i="6"/>
  <c r="AO431" i="6"/>
  <c r="AF431" i="6"/>
  <c r="AD431" i="6"/>
  <c r="AC431" i="6"/>
  <c r="V431" i="6"/>
  <c r="T431" i="6"/>
  <c r="R431" i="6"/>
  <c r="Q431" i="6"/>
  <c r="J431" i="6"/>
  <c r="H431" i="6"/>
  <c r="AP431" i="6"/>
  <c r="G29" i="6"/>
  <c r="AL199" i="6"/>
  <c r="Z199" i="6"/>
  <c r="N199" i="6"/>
  <c r="AK199" i="6"/>
  <c r="Y199" i="6"/>
  <c r="M199" i="6"/>
  <c r="AJ199" i="6"/>
  <c r="X199" i="6"/>
  <c r="L199" i="6"/>
  <c r="AI199" i="6"/>
  <c r="W199" i="6"/>
  <c r="K199" i="6"/>
  <c r="AH199" i="6"/>
  <c r="V199" i="6"/>
  <c r="J199" i="6"/>
  <c r="AG199" i="6"/>
  <c r="U199" i="6"/>
  <c r="I199" i="6"/>
  <c r="AF199" i="6"/>
  <c r="T199" i="6"/>
  <c r="AE199" i="6"/>
  <c r="S199" i="6"/>
  <c r="AP199" i="6"/>
  <c r="AD199" i="6"/>
  <c r="R199" i="6"/>
  <c r="AO199" i="6"/>
  <c r="AC199" i="6"/>
  <c r="Q199" i="6"/>
  <c r="AN199" i="6"/>
  <c r="AB199" i="6"/>
  <c r="P199" i="6"/>
  <c r="AA199" i="6"/>
  <c r="O199" i="6"/>
  <c r="AM199" i="6"/>
  <c r="AI344" i="6"/>
  <c r="W344" i="6"/>
  <c r="K344" i="6"/>
  <c r="AH344" i="6"/>
  <c r="V344" i="6"/>
  <c r="J344" i="6"/>
  <c r="AG344" i="6"/>
  <c r="U344" i="6"/>
  <c r="I344" i="6"/>
  <c r="AF344" i="6"/>
  <c r="T344" i="6"/>
  <c r="AE344" i="6"/>
  <c r="S344" i="6"/>
  <c r="AP344" i="6"/>
  <c r="AD344" i="6"/>
  <c r="R344" i="6"/>
  <c r="AO344" i="6"/>
  <c r="AC344" i="6"/>
  <c r="Q344" i="6"/>
  <c r="AN344" i="6"/>
  <c r="AB344" i="6"/>
  <c r="P344" i="6"/>
  <c r="AM344" i="6"/>
  <c r="AA344" i="6"/>
  <c r="O344" i="6"/>
  <c r="AL344" i="6"/>
  <c r="Z344" i="6"/>
  <c r="N344" i="6"/>
  <c r="AK344" i="6"/>
  <c r="Y344" i="6"/>
  <c r="M344" i="6"/>
  <c r="AJ344" i="6"/>
  <c r="X344" i="6"/>
  <c r="L344" i="6"/>
  <c r="G261" i="6"/>
  <c r="AP54" i="6"/>
  <c r="AD54" i="6"/>
  <c r="R54" i="6"/>
  <c r="AO54" i="6"/>
  <c r="AC54" i="6"/>
  <c r="Q54" i="6"/>
  <c r="AN54" i="6"/>
  <c r="AB54" i="6"/>
  <c r="P54" i="6"/>
  <c r="AM54" i="6"/>
  <c r="AA54" i="6"/>
  <c r="O54" i="6"/>
  <c r="AL54" i="6"/>
  <c r="Z54" i="6"/>
  <c r="N54" i="6"/>
  <c r="AK54" i="6"/>
  <c r="Y54" i="6"/>
  <c r="M54" i="6"/>
  <c r="AJ54" i="6"/>
  <c r="X54" i="6"/>
  <c r="L54" i="6"/>
  <c r="AI54" i="6"/>
  <c r="W54" i="6"/>
  <c r="K54" i="6"/>
  <c r="AH54" i="6"/>
  <c r="V54" i="6"/>
  <c r="J54" i="6"/>
  <c r="AG54" i="6"/>
  <c r="U54" i="6"/>
  <c r="I54" i="6"/>
  <c r="AF54" i="6"/>
  <c r="T54" i="6"/>
  <c r="H54" i="6"/>
  <c r="AE54" i="6"/>
  <c r="S54" i="6"/>
  <c r="H228" i="6"/>
  <c r="AF460" i="6"/>
  <c r="T460" i="6"/>
  <c r="H460" i="6"/>
  <c r="AE460" i="6"/>
  <c r="S460" i="6"/>
  <c r="AP460" i="6"/>
  <c r="AD460" i="6"/>
  <c r="R460" i="6"/>
  <c r="AO460" i="6"/>
  <c r="AC460" i="6"/>
  <c r="Q460" i="6"/>
  <c r="AN460" i="6"/>
  <c r="AB460" i="6"/>
  <c r="P460" i="6"/>
  <c r="AM460" i="6"/>
  <c r="AA460" i="6"/>
  <c r="O460" i="6"/>
  <c r="AL460" i="6"/>
  <c r="Z460" i="6"/>
  <c r="N460" i="6"/>
  <c r="AJ460" i="6"/>
  <c r="X460" i="6"/>
  <c r="L460" i="6"/>
  <c r="AI460" i="6"/>
  <c r="W460" i="6"/>
  <c r="K460" i="6"/>
  <c r="AG460" i="6"/>
  <c r="Y460" i="6"/>
  <c r="V460" i="6"/>
  <c r="U460" i="6"/>
  <c r="M460" i="6"/>
  <c r="J460" i="6"/>
  <c r="I460" i="6"/>
  <c r="AK460" i="6"/>
  <c r="AH460" i="6"/>
  <c r="G406" i="6"/>
  <c r="G87" i="6"/>
  <c r="AK83" i="6"/>
  <c r="Y83" i="6"/>
  <c r="M83" i="6"/>
  <c r="AJ83" i="6"/>
  <c r="X83" i="6"/>
  <c r="L83" i="6"/>
  <c r="AI83" i="6"/>
  <c r="W83" i="6"/>
  <c r="K83" i="6"/>
  <c r="AG83" i="6"/>
  <c r="U83" i="6"/>
  <c r="I83" i="6"/>
  <c r="AF83" i="6"/>
  <c r="T83" i="6"/>
  <c r="AE83" i="6"/>
  <c r="S83" i="6"/>
  <c r="AP83" i="6"/>
  <c r="AD83" i="6"/>
  <c r="R83" i="6"/>
  <c r="AO83" i="6"/>
  <c r="AC83" i="6"/>
  <c r="Q83" i="6"/>
  <c r="AM83" i="6"/>
  <c r="AA83" i="6"/>
  <c r="O83" i="6"/>
  <c r="AH83" i="6"/>
  <c r="AB83" i="6"/>
  <c r="Z83" i="6"/>
  <c r="V83" i="6"/>
  <c r="P83" i="6"/>
  <c r="N83" i="6"/>
  <c r="J83" i="6"/>
  <c r="AN83" i="6"/>
  <c r="AL83" i="6"/>
  <c r="F564" i="1"/>
  <c r="E571" i="1"/>
  <c r="E295" i="1"/>
  <c r="F288" i="1"/>
  <c r="V581" i="6" l="1"/>
  <c r="AA581" i="6"/>
  <c r="AE581" i="6"/>
  <c r="W581" i="6"/>
  <c r="AM581" i="6"/>
  <c r="H581" i="6"/>
  <c r="L581" i="6"/>
  <c r="P581" i="6"/>
  <c r="T581" i="6"/>
  <c r="X25" i="6"/>
  <c r="X581" i="6"/>
  <c r="AB25" i="6"/>
  <c r="AB581" i="6"/>
  <c r="AF581" i="6"/>
  <c r="AJ581" i="6"/>
  <c r="AN581" i="6"/>
  <c r="AG581" i="6"/>
  <c r="M581" i="6"/>
  <c r="Q581" i="6"/>
  <c r="AH581" i="6"/>
  <c r="Y581" i="6"/>
  <c r="AC581" i="6"/>
  <c r="AI581" i="6"/>
  <c r="AK581" i="6"/>
  <c r="AO581" i="6"/>
  <c r="I581" i="6"/>
  <c r="N581" i="6"/>
  <c r="R581" i="6"/>
  <c r="J581" i="6"/>
  <c r="Z581" i="6"/>
  <c r="AD581" i="6"/>
  <c r="K25" i="6"/>
  <c r="K581" i="6"/>
  <c r="AL581" i="6"/>
  <c r="AP581" i="6"/>
  <c r="U25" i="6"/>
  <c r="U581" i="6"/>
  <c r="O25" i="6"/>
  <c r="O581" i="6"/>
  <c r="S581" i="6"/>
  <c r="AJ25" i="6"/>
  <c r="AN25" i="6"/>
  <c r="G523" i="6"/>
  <c r="G518" i="6" s="1"/>
  <c r="G436" i="6"/>
  <c r="AG25" i="6"/>
  <c r="M25" i="6"/>
  <c r="Q25" i="6"/>
  <c r="G117" i="6"/>
  <c r="G112" i="6" s="1"/>
  <c r="H112" i="6"/>
  <c r="AH25" i="6"/>
  <c r="Y25" i="6"/>
  <c r="AC25" i="6"/>
  <c r="G88" i="6"/>
  <c r="G83" i="6" s="1"/>
  <c r="H83" i="6"/>
  <c r="G349" i="6"/>
  <c r="G344" i="6" s="1"/>
  <c r="H344" i="6"/>
  <c r="G175" i="6"/>
  <c r="G170" i="6" s="1"/>
  <c r="H170" i="6"/>
  <c r="G378" i="6"/>
  <c r="G373" i="6" s="1"/>
  <c r="H373" i="6"/>
  <c r="AI25" i="6"/>
  <c r="AK25" i="6"/>
  <c r="AO25" i="6"/>
  <c r="G262" i="6"/>
  <c r="G257" i="6" s="1"/>
  <c r="G59" i="6"/>
  <c r="G54" i="6" s="1"/>
  <c r="I25" i="6"/>
  <c r="N25" i="6"/>
  <c r="R25" i="6"/>
  <c r="J25" i="6"/>
  <c r="AD25" i="6"/>
  <c r="G320" i="6"/>
  <c r="G315" i="6" s="1"/>
  <c r="H315" i="6"/>
  <c r="H257" i="6"/>
  <c r="G204" i="6"/>
  <c r="G199" i="6" s="1"/>
  <c r="H199" i="6"/>
  <c r="G407" i="6"/>
  <c r="G402" i="6" s="1"/>
  <c r="H402" i="6"/>
  <c r="G146" i="6"/>
  <c r="G141" i="6" s="1"/>
  <c r="AP25" i="6"/>
  <c r="G431" i="6"/>
  <c r="S25" i="6"/>
  <c r="G291" i="6"/>
  <c r="G286" i="6" s="1"/>
  <c r="Z25" i="6"/>
  <c r="G580" i="6"/>
  <c r="G233" i="6"/>
  <c r="G228" i="6" s="1"/>
  <c r="V25" i="6"/>
  <c r="AA25" i="6"/>
  <c r="AE25" i="6"/>
  <c r="AL25" i="6"/>
  <c r="G465" i="6"/>
  <c r="G460" i="6" s="1"/>
  <c r="W25" i="6"/>
  <c r="AM25" i="6"/>
  <c r="G30" i="6"/>
  <c r="G25" i="6" s="1"/>
  <c r="H25" i="6"/>
  <c r="L25" i="6"/>
  <c r="P25" i="6"/>
  <c r="T25" i="6"/>
  <c r="G552" i="6"/>
  <c r="G547" i="6" s="1"/>
  <c r="AF25" i="6"/>
  <c r="E578" i="1"/>
  <c r="F571" i="1"/>
  <c r="E302" i="1"/>
  <c r="F295" i="1"/>
  <c r="AH584" i="6" l="1"/>
  <c r="P584" i="6"/>
  <c r="T584" i="6"/>
  <c r="AI584" i="6"/>
  <c r="AB584" i="6"/>
  <c r="AF584" i="6"/>
  <c r="AJ584" i="6"/>
  <c r="I584" i="6"/>
  <c r="M584" i="6"/>
  <c r="Q584" i="6"/>
  <c r="U584" i="6"/>
  <c r="Y584" i="6"/>
  <c r="AC584" i="6"/>
  <c r="AG584" i="6"/>
  <c r="AN584" i="6"/>
  <c r="AK584" i="6"/>
  <c r="AO584" i="6"/>
  <c r="J584" i="6"/>
  <c r="N584" i="6"/>
  <c r="R584" i="6"/>
  <c r="K584" i="6"/>
  <c r="Z584" i="6"/>
  <c r="AD584" i="6"/>
  <c r="L584" i="6"/>
  <c r="AL584" i="6"/>
  <c r="AP584" i="6"/>
  <c r="V584" i="6"/>
  <c r="O584" i="6"/>
  <c r="S584" i="6"/>
  <c r="W584" i="6"/>
  <c r="AA584" i="6"/>
  <c r="AE584" i="6"/>
  <c r="X584" i="6"/>
  <c r="AM584" i="6"/>
  <c r="H584" i="6"/>
  <c r="G439" i="6"/>
  <c r="G265" i="6"/>
  <c r="G581" i="6"/>
  <c r="G526" i="6"/>
  <c r="G352" i="6"/>
  <c r="G555" i="6"/>
  <c r="G120" i="6"/>
  <c r="G62" i="6"/>
  <c r="V585" i="6"/>
  <c r="AG585" i="6"/>
  <c r="G468" i="6"/>
  <c r="G381" i="6"/>
  <c r="G207" i="6"/>
  <c r="G91" i="6"/>
  <c r="G178" i="6"/>
  <c r="G294" i="6"/>
  <c r="G33" i="6"/>
  <c r="G236" i="6"/>
  <c r="G149" i="6"/>
  <c r="G323" i="6"/>
  <c r="G410" i="6"/>
  <c r="F578" i="1"/>
  <c r="E309" i="1"/>
  <c r="F302" i="1"/>
  <c r="AK585" i="6" l="1"/>
  <c r="AO585" i="6"/>
  <c r="J585" i="6"/>
  <c r="AJ585" i="6"/>
  <c r="Z585" i="6"/>
  <c r="AD585" i="6"/>
  <c r="AH585" i="6"/>
  <c r="N585" i="6"/>
  <c r="AL585" i="6"/>
  <c r="AP585" i="6"/>
  <c r="R585" i="6"/>
  <c r="K585" i="6"/>
  <c r="O585" i="6"/>
  <c r="S585" i="6"/>
  <c r="AC585" i="6"/>
  <c r="L585" i="6"/>
  <c r="AA585" i="6"/>
  <c r="AE585" i="6"/>
  <c r="M585" i="6"/>
  <c r="AM585" i="6"/>
  <c r="H585" i="6"/>
  <c r="W585" i="6"/>
  <c r="P585" i="6"/>
  <c r="T585" i="6"/>
  <c r="X585" i="6"/>
  <c r="AB585" i="6"/>
  <c r="AF585" i="6"/>
  <c r="Y585" i="6"/>
  <c r="AN585" i="6"/>
  <c r="I585" i="6"/>
  <c r="AI585" i="6"/>
  <c r="Q585" i="6"/>
  <c r="U585" i="6"/>
  <c r="E316" i="1"/>
  <c r="G527" i="6"/>
  <c r="G411" i="6"/>
  <c r="G295" i="6"/>
  <c r="G237" i="6"/>
  <c r="G440" i="6"/>
  <c r="G556" i="6"/>
  <c r="G324" i="6"/>
  <c r="G266" i="6"/>
  <c r="G150" i="6"/>
  <c r="G34" i="6"/>
  <c r="G584" i="6"/>
  <c r="G208" i="6"/>
  <c r="G469" i="6"/>
  <c r="G92" i="6"/>
  <c r="G353" i="6"/>
  <c r="G63" i="6"/>
  <c r="G382" i="6"/>
  <c r="G179" i="6"/>
  <c r="G121" i="6"/>
  <c r="F309" i="1"/>
  <c r="Z586" i="6" l="1"/>
  <c r="AN586" i="6"/>
  <c r="I586" i="6"/>
  <c r="Y586" i="6"/>
  <c r="AJ586" i="6"/>
  <c r="Q586" i="6"/>
  <c r="U586" i="6"/>
  <c r="AK586" i="6"/>
  <c r="AC586" i="6"/>
  <c r="AG586" i="6"/>
  <c r="AF586" i="6"/>
  <c r="AL586" i="6"/>
  <c r="AO586" i="6"/>
  <c r="J586" i="6"/>
  <c r="L586" i="6"/>
  <c r="R586" i="6"/>
  <c r="V586" i="6"/>
  <c r="M586" i="6"/>
  <c r="AD586" i="6"/>
  <c r="AH586" i="6"/>
  <c r="AB586" i="6"/>
  <c r="N586" i="6"/>
  <c r="AP586" i="6"/>
  <c r="K586" i="6"/>
  <c r="O586" i="6"/>
  <c r="S586" i="6"/>
  <c r="W586" i="6"/>
  <c r="AA586" i="6"/>
  <c r="AE586" i="6"/>
  <c r="AI586" i="6"/>
  <c r="AM586" i="6"/>
  <c r="H586" i="6"/>
  <c r="X586" i="6"/>
  <c r="P586" i="6"/>
  <c r="T586" i="6"/>
  <c r="E323" i="1"/>
  <c r="F316" i="1"/>
  <c r="G180" i="6"/>
  <c r="G93" i="6"/>
  <c r="G441" i="6"/>
  <c r="G296" i="6"/>
  <c r="G412" i="6"/>
  <c r="G585" i="6"/>
  <c r="G557" i="6"/>
  <c r="G383" i="6"/>
  <c r="G35" i="6"/>
  <c r="G528" i="6"/>
  <c r="G267" i="6"/>
  <c r="G354" i="6"/>
  <c r="G151" i="6"/>
  <c r="G325" i="6"/>
  <c r="G238" i="6"/>
  <c r="G470" i="6"/>
  <c r="G122" i="6"/>
  <c r="G209" i="6"/>
  <c r="G64" i="6"/>
  <c r="F323" i="1"/>
  <c r="AN587" i="6" l="1"/>
  <c r="I587" i="6"/>
  <c r="AK587" i="6"/>
  <c r="Q587" i="6"/>
  <c r="U587" i="6"/>
  <c r="AL587" i="6"/>
  <c r="AC587" i="6"/>
  <c r="AG587" i="6"/>
  <c r="AM587" i="6"/>
  <c r="AO587" i="6"/>
  <c r="J587" i="6"/>
  <c r="M587" i="6"/>
  <c r="R587" i="6"/>
  <c r="V587" i="6"/>
  <c r="N587" i="6"/>
  <c r="AD587" i="6"/>
  <c r="AH587" i="6"/>
  <c r="O587" i="6"/>
  <c r="AP587" i="6"/>
  <c r="K587" i="6"/>
  <c r="Y587" i="6"/>
  <c r="S587" i="6"/>
  <c r="W587" i="6"/>
  <c r="Z587" i="6"/>
  <c r="AE587" i="6"/>
  <c r="AI587" i="6"/>
  <c r="AA587" i="6"/>
  <c r="H587" i="6"/>
  <c r="L587" i="6"/>
  <c r="P587" i="6"/>
  <c r="T587" i="6"/>
  <c r="X587" i="6"/>
  <c r="AB587" i="6"/>
  <c r="AF587" i="6"/>
  <c r="AJ587" i="6"/>
  <c r="G94" i="6"/>
  <c r="G123" i="6"/>
  <c r="G471" i="6"/>
  <c r="AP351" i="6"/>
  <c r="AD351" i="6"/>
  <c r="R351" i="6"/>
  <c r="AO351" i="6"/>
  <c r="AC351" i="6"/>
  <c r="Q351" i="6"/>
  <c r="AN351" i="6"/>
  <c r="AB351" i="6"/>
  <c r="P351" i="6"/>
  <c r="AM351" i="6"/>
  <c r="AA351" i="6"/>
  <c r="O351" i="6"/>
  <c r="AL351" i="6"/>
  <c r="Z351" i="6"/>
  <c r="N351" i="6"/>
  <c r="AK351" i="6"/>
  <c r="Y351" i="6"/>
  <c r="M351" i="6"/>
  <c r="AJ351" i="6"/>
  <c r="X351" i="6"/>
  <c r="L351" i="6"/>
  <c r="AH351" i="6"/>
  <c r="AG351" i="6"/>
  <c r="AF351" i="6"/>
  <c r="AE351" i="6"/>
  <c r="W351" i="6"/>
  <c r="V351" i="6"/>
  <c r="U351" i="6"/>
  <c r="T351" i="6"/>
  <c r="S351" i="6"/>
  <c r="K351" i="6"/>
  <c r="J351" i="6"/>
  <c r="I351" i="6"/>
  <c r="AI351" i="6"/>
  <c r="AI177" i="6"/>
  <c r="W177" i="6"/>
  <c r="K177" i="6"/>
  <c r="AH177" i="6"/>
  <c r="V177" i="6"/>
  <c r="J177" i="6"/>
  <c r="AG177" i="6"/>
  <c r="U177" i="6"/>
  <c r="I177" i="6"/>
  <c r="AF177" i="6"/>
  <c r="T177" i="6"/>
  <c r="AE177" i="6"/>
  <c r="S177" i="6"/>
  <c r="AP177" i="6"/>
  <c r="AD177" i="6"/>
  <c r="R177" i="6"/>
  <c r="AO177" i="6"/>
  <c r="AC177" i="6"/>
  <c r="Q177" i="6"/>
  <c r="AN177" i="6"/>
  <c r="AB177" i="6"/>
  <c r="P177" i="6"/>
  <c r="AM177" i="6"/>
  <c r="AA177" i="6"/>
  <c r="O177" i="6"/>
  <c r="AL177" i="6"/>
  <c r="Z177" i="6"/>
  <c r="N177" i="6"/>
  <c r="AK177" i="6"/>
  <c r="Y177" i="6"/>
  <c r="M177" i="6"/>
  <c r="AJ177" i="6"/>
  <c r="X177" i="6"/>
  <c r="L177" i="6"/>
  <c r="G558" i="6"/>
  <c r="G297" i="6"/>
  <c r="G268" i="6"/>
  <c r="AE525" i="6"/>
  <c r="S525" i="6"/>
  <c r="AP525" i="6"/>
  <c r="AD525" i="6"/>
  <c r="R525" i="6"/>
  <c r="AO525" i="6"/>
  <c r="AC525" i="6"/>
  <c r="Q525" i="6"/>
  <c r="AN525" i="6"/>
  <c r="AB525" i="6"/>
  <c r="P525" i="6"/>
  <c r="AM525" i="6"/>
  <c r="AA525" i="6"/>
  <c r="O525" i="6"/>
  <c r="AL525" i="6"/>
  <c r="Z525" i="6"/>
  <c r="N525" i="6"/>
  <c r="AJ525" i="6"/>
  <c r="X525" i="6"/>
  <c r="L525" i="6"/>
  <c r="AI525" i="6"/>
  <c r="W525" i="6"/>
  <c r="K525" i="6"/>
  <c r="V525" i="6"/>
  <c r="U525" i="6"/>
  <c r="T525" i="6"/>
  <c r="M525" i="6"/>
  <c r="J525" i="6"/>
  <c r="I525" i="6"/>
  <c r="H525" i="6"/>
  <c r="AH525" i="6"/>
  <c r="AG525" i="6"/>
  <c r="AF525" i="6"/>
  <c r="AK525" i="6"/>
  <c r="Y525" i="6"/>
  <c r="AP90" i="6"/>
  <c r="AD90" i="6"/>
  <c r="R90" i="6"/>
  <c r="AO90" i="6"/>
  <c r="AC90" i="6"/>
  <c r="Q90" i="6"/>
  <c r="AN90" i="6"/>
  <c r="AB90" i="6"/>
  <c r="P90" i="6"/>
  <c r="AL90" i="6"/>
  <c r="Z90" i="6"/>
  <c r="N90" i="6"/>
  <c r="AK90" i="6"/>
  <c r="Y90" i="6"/>
  <c r="M90" i="6"/>
  <c r="AJ90" i="6"/>
  <c r="X90" i="6"/>
  <c r="L90" i="6"/>
  <c r="AI90" i="6"/>
  <c r="W90" i="6"/>
  <c r="K90" i="6"/>
  <c r="AH90" i="6"/>
  <c r="V90" i="6"/>
  <c r="J90" i="6"/>
  <c r="AF90" i="6"/>
  <c r="T90" i="6"/>
  <c r="AM90" i="6"/>
  <c r="AG90" i="6"/>
  <c r="AE90" i="6"/>
  <c r="AA90" i="6"/>
  <c r="U90" i="6"/>
  <c r="S90" i="6"/>
  <c r="O90" i="6"/>
  <c r="I90" i="6"/>
  <c r="AL119" i="6"/>
  <c r="Z119" i="6"/>
  <c r="N119" i="6"/>
  <c r="AK119" i="6"/>
  <c r="Y119" i="6"/>
  <c r="M119" i="6"/>
  <c r="AJ119" i="6"/>
  <c r="X119" i="6"/>
  <c r="L119" i="6"/>
  <c r="AH119" i="6"/>
  <c r="V119" i="6"/>
  <c r="J119" i="6"/>
  <c r="AG119" i="6"/>
  <c r="U119" i="6"/>
  <c r="I119" i="6"/>
  <c r="AF119" i="6"/>
  <c r="T119" i="6"/>
  <c r="AE119" i="6"/>
  <c r="S119" i="6"/>
  <c r="AP119" i="6"/>
  <c r="AD119" i="6"/>
  <c r="R119" i="6"/>
  <c r="AO119" i="6"/>
  <c r="AC119" i="6"/>
  <c r="Q119" i="6"/>
  <c r="AN119" i="6"/>
  <c r="AB119" i="6"/>
  <c r="P119" i="6"/>
  <c r="AM119" i="6"/>
  <c r="AI119" i="6"/>
  <c r="AA119" i="6"/>
  <c r="W119" i="6"/>
  <c r="O119" i="6"/>
  <c r="K119" i="6"/>
  <c r="AK467" i="6"/>
  <c r="Y467" i="6"/>
  <c r="M467" i="6"/>
  <c r="AJ467" i="6"/>
  <c r="X467" i="6"/>
  <c r="L467" i="6"/>
  <c r="AI467" i="6"/>
  <c r="W467" i="6"/>
  <c r="K467" i="6"/>
  <c r="AH467" i="6"/>
  <c r="J467" i="6"/>
  <c r="AG467" i="6"/>
  <c r="U467" i="6"/>
  <c r="I467" i="6"/>
  <c r="AF467" i="6"/>
  <c r="T467" i="6"/>
  <c r="H467" i="6"/>
  <c r="AE467" i="6"/>
  <c r="S467" i="6"/>
  <c r="AO467" i="6"/>
  <c r="AC467" i="6"/>
  <c r="Q467" i="6"/>
  <c r="AN467" i="6"/>
  <c r="P467" i="6"/>
  <c r="AM467" i="6"/>
  <c r="AA467" i="6"/>
  <c r="O467" i="6"/>
  <c r="AP467" i="6"/>
  <c r="AL467" i="6"/>
  <c r="AD467" i="6"/>
  <c r="Z467" i="6"/>
  <c r="R467" i="6"/>
  <c r="N467" i="6"/>
  <c r="AL380" i="6"/>
  <c r="Z380" i="6"/>
  <c r="N380" i="6"/>
  <c r="AK380" i="6"/>
  <c r="Y380" i="6"/>
  <c r="M380" i="6"/>
  <c r="AJ380" i="6"/>
  <c r="X380" i="6"/>
  <c r="L380" i="6"/>
  <c r="AI380" i="6"/>
  <c r="W380" i="6"/>
  <c r="K380" i="6"/>
  <c r="AH380" i="6"/>
  <c r="V380" i="6"/>
  <c r="J380" i="6"/>
  <c r="AG380" i="6"/>
  <c r="U380" i="6"/>
  <c r="I380" i="6"/>
  <c r="AF380" i="6"/>
  <c r="T380" i="6"/>
  <c r="AE380" i="6"/>
  <c r="S380" i="6"/>
  <c r="AP380" i="6"/>
  <c r="AD380" i="6"/>
  <c r="R380" i="6"/>
  <c r="AO380" i="6"/>
  <c r="AC380" i="6"/>
  <c r="Q380" i="6"/>
  <c r="AN380" i="6"/>
  <c r="AB380" i="6"/>
  <c r="P380" i="6"/>
  <c r="AM380" i="6"/>
  <c r="AA380" i="6"/>
  <c r="O380" i="6"/>
  <c r="G181" i="6"/>
  <c r="G442" i="6"/>
  <c r="H90" i="6"/>
  <c r="AB467" i="6"/>
  <c r="AI61" i="6"/>
  <c r="W61" i="6"/>
  <c r="K61" i="6"/>
  <c r="AH61" i="6"/>
  <c r="V61" i="6"/>
  <c r="J61" i="6"/>
  <c r="AG61" i="6"/>
  <c r="U61" i="6"/>
  <c r="I61" i="6"/>
  <c r="AF61" i="6"/>
  <c r="T61" i="6"/>
  <c r="AE61" i="6"/>
  <c r="S61" i="6"/>
  <c r="AP61" i="6"/>
  <c r="AD61" i="6"/>
  <c r="R61" i="6"/>
  <c r="AO61" i="6"/>
  <c r="AC61" i="6"/>
  <c r="Q61" i="6"/>
  <c r="AN61" i="6"/>
  <c r="P61" i="6"/>
  <c r="AM61" i="6"/>
  <c r="AA61" i="6"/>
  <c r="O61" i="6"/>
  <c r="AL61" i="6"/>
  <c r="Z61" i="6"/>
  <c r="N61" i="6"/>
  <c r="AK61" i="6"/>
  <c r="Y61" i="6"/>
  <c r="M61" i="6"/>
  <c r="AJ61" i="6"/>
  <c r="X61" i="6"/>
  <c r="L61" i="6"/>
  <c r="AE206" i="6"/>
  <c r="S206" i="6"/>
  <c r="AP206" i="6"/>
  <c r="AD206" i="6"/>
  <c r="R206" i="6"/>
  <c r="AO206" i="6"/>
  <c r="AC206" i="6"/>
  <c r="Q206" i="6"/>
  <c r="AN206" i="6"/>
  <c r="AB206" i="6"/>
  <c r="P206" i="6"/>
  <c r="AM206" i="6"/>
  <c r="AA206" i="6"/>
  <c r="O206" i="6"/>
  <c r="AL206" i="6"/>
  <c r="Z206" i="6"/>
  <c r="N206" i="6"/>
  <c r="AK206" i="6"/>
  <c r="Y206" i="6"/>
  <c r="M206" i="6"/>
  <c r="AJ206" i="6"/>
  <c r="X206" i="6"/>
  <c r="L206" i="6"/>
  <c r="AI206" i="6"/>
  <c r="W206" i="6"/>
  <c r="K206" i="6"/>
  <c r="AH206" i="6"/>
  <c r="V206" i="6"/>
  <c r="J206" i="6"/>
  <c r="AG206" i="6"/>
  <c r="U206" i="6"/>
  <c r="I206" i="6"/>
  <c r="AF206" i="6"/>
  <c r="T206" i="6"/>
  <c r="AF322" i="6"/>
  <c r="T322" i="6"/>
  <c r="AE322" i="6"/>
  <c r="S322" i="6"/>
  <c r="AP322" i="6"/>
  <c r="AD322" i="6"/>
  <c r="R322" i="6"/>
  <c r="AO322" i="6"/>
  <c r="AC322" i="6"/>
  <c r="Q322" i="6"/>
  <c r="AN322" i="6"/>
  <c r="AB322" i="6"/>
  <c r="P322" i="6"/>
  <c r="AM322" i="6"/>
  <c r="AA322" i="6"/>
  <c r="O322" i="6"/>
  <c r="AL322" i="6"/>
  <c r="Z322" i="6"/>
  <c r="N322" i="6"/>
  <c r="AK322" i="6"/>
  <c r="Y322" i="6"/>
  <c r="M322" i="6"/>
  <c r="AJ322" i="6"/>
  <c r="X322" i="6"/>
  <c r="L322" i="6"/>
  <c r="AI322" i="6"/>
  <c r="W322" i="6"/>
  <c r="K322" i="6"/>
  <c r="AH322" i="6"/>
  <c r="V322" i="6"/>
  <c r="J322" i="6"/>
  <c r="AG322" i="6"/>
  <c r="U322" i="6"/>
  <c r="I322" i="6"/>
  <c r="G326" i="6"/>
  <c r="AG438" i="6"/>
  <c r="U438" i="6"/>
  <c r="I438" i="6"/>
  <c r="AF438" i="6"/>
  <c r="T438" i="6"/>
  <c r="AE438" i="6"/>
  <c r="S438" i="6"/>
  <c r="AP438" i="6"/>
  <c r="AD438" i="6"/>
  <c r="R438" i="6"/>
  <c r="AO438" i="6"/>
  <c r="AC438" i="6"/>
  <c r="Q438" i="6"/>
  <c r="AN438" i="6"/>
  <c r="AB438" i="6"/>
  <c r="P438" i="6"/>
  <c r="AM438" i="6"/>
  <c r="AA438" i="6"/>
  <c r="O438" i="6"/>
  <c r="AL438" i="6"/>
  <c r="Z438" i="6"/>
  <c r="N438" i="6"/>
  <c r="AJ438" i="6"/>
  <c r="X438" i="6"/>
  <c r="L438" i="6"/>
  <c r="AI438" i="6"/>
  <c r="W438" i="6"/>
  <c r="K438" i="6"/>
  <c r="AK438" i="6"/>
  <c r="AH438" i="6"/>
  <c r="Y438" i="6"/>
  <c r="V438" i="6"/>
  <c r="M438" i="6"/>
  <c r="J438" i="6"/>
  <c r="H177" i="6"/>
  <c r="V467" i="6"/>
  <c r="AH554" i="6"/>
  <c r="V554" i="6"/>
  <c r="J554" i="6"/>
  <c r="AG554" i="6"/>
  <c r="U554" i="6"/>
  <c r="I554" i="6"/>
  <c r="AF554" i="6"/>
  <c r="T554" i="6"/>
  <c r="H554" i="6"/>
  <c r="AE554" i="6"/>
  <c r="S554" i="6"/>
  <c r="AP554" i="6"/>
  <c r="AD554" i="6"/>
  <c r="R554" i="6"/>
  <c r="AO554" i="6"/>
  <c r="AC554" i="6"/>
  <c r="Q554" i="6"/>
  <c r="AN554" i="6"/>
  <c r="AB554" i="6"/>
  <c r="P554" i="6"/>
  <c r="AK554" i="6"/>
  <c r="Y554" i="6"/>
  <c r="M554" i="6"/>
  <c r="K554" i="6"/>
  <c r="AM554" i="6"/>
  <c r="AL554" i="6"/>
  <c r="AJ554" i="6"/>
  <c r="AI554" i="6"/>
  <c r="AA554" i="6"/>
  <c r="Z554" i="6"/>
  <c r="X554" i="6"/>
  <c r="W554" i="6"/>
  <c r="O554" i="6"/>
  <c r="N554" i="6"/>
  <c r="L554" i="6"/>
  <c r="AH293" i="6"/>
  <c r="V293" i="6"/>
  <c r="J293" i="6"/>
  <c r="AG293" i="6"/>
  <c r="U293" i="6"/>
  <c r="I293" i="6"/>
  <c r="AF293" i="6"/>
  <c r="T293" i="6"/>
  <c r="H293" i="6"/>
  <c r="AE293" i="6"/>
  <c r="S293" i="6"/>
  <c r="AP293" i="6"/>
  <c r="AD293" i="6"/>
  <c r="R293" i="6"/>
  <c r="AO293" i="6"/>
  <c r="AC293" i="6"/>
  <c r="Q293" i="6"/>
  <c r="AN293" i="6"/>
  <c r="AB293" i="6"/>
  <c r="P293" i="6"/>
  <c r="AM293" i="6"/>
  <c r="AA293" i="6"/>
  <c r="O293" i="6"/>
  <c r="AK293" i="6"/>
  <c r="Y293" i="6"/>
  <c r="M293" i="6"/>
  <c r="AJ293" i="6"/>
  <c r="X293" i="6"/>
  <c r="L293" i="6"/>
  <c r="AI293" i="6"/>
  <c r="W293" i="6"/>
  <c r="K293" i="6"/>
  <c r="AL293" i="6"/>
  <c r="Z293" i="6"/>
  <c r="N293" i="6"/>
  <c r="AM148" i="6"/>
  <c r="AA148" i="6"/>
  <c r="O148" i="6"/>
  <c r="AL148" i="6"/>
  <c r="Z148" i="6"/>
  <c r="N148" i="6"/>
  <c r="AK148" i="6"/>
  <c r="Y148" i="6"/>
  <c r="M148" i="6"/>
  <c r="AJ148" i="6"/>
  <c r="X148" i="6"/>
  <c r="L148" i="6"/>
  <c r="AI148" i="6"/>
  <c r="W148" i="6"/>
  <c r="K148" i="6"/>
  <c r="AH148" i="6"/>
  <c r="V148" i="6"/>
  <c r="J148" i="6"/>
  <c r="AG148" i="6"/>
  <c r="U148" i="6"/>
  <c r="I148" i="6"/>
  <c r="AF148" i="6"/>
  <c r="T148" i="6"/>
  <c r="AE148" i="6"/>
  <c r="S148" i="6"/>
  <c r="AP148" i="6"/>
  <c r="AD148" i="6"/>
  <c r="R148" i="6"/>
  <c r="AO148" i="6"/>
  <c r="AC148" i="6"/>
  <c r="Q148" i="6"/>
  <c r="AN148" i="6"/>
  <c r="AB148" i="6"/>
  <c r="P148" i="6"/>
  <c r="V588" i="6"/>
  <c r="R588" i="6"/>
  <c r="N588" i="6"/>
  <c r="G65" i="6"/>
  <c r="G529" i="6"/>
  <c r="G210" i="6"/>
  <c r="G384" i="6"/>
  <c r="AP235" i="6"/>
  <c r="AD235" i="6"/>
  <c r="R235" i="6"/>
  <c r="AO235" i="6"/>
  <c r="AC235" i="6"/>
  <c r="Q235" i="6"/>
  <c r="AN235" i="6"/>
  <c r="AB235" i="6"/>
  <c r="P235" i="6"/>
  <c r="AM235" i="6"/>
  <c r="AA235" i="6"/>
  <c r="O235" i="6"/>
  <c r="AL235" i="6"/>
  <c r="Z235" i="6"/>
  <c r="N235" i="6"/>
  <c r="AK235" i="6"/>
  <c r="Y235" i="6"/>
  <c r="M235" i="6"/>
  <c r="AJ235" i="6"/>
  <c r="X235" i="6"/>
  <c r="L235" i="6"/>
  <c r="AI235" i="6"/>
  <c r="W235" i="6"/>
  <c r="K235" i="6"/>
  <c r="AH235" i="6"/>
  <c r="V235" i="6"/>
  <c r="J235" i="6"/>
  <c r="AG235" i="6"/>
  <c r="U235" i="6"/>
  <c r="I235" i="6"/>
  <c r="AF235" i="6"/>
  <c r="T235" i="6"/>
  <c r="H235" i="6"/>
  <c r="S235" i="6"/>
  <c r="AE235" i="6"/>
  <c r="G36" i="6"/>
  <c r="G239" i="6"/>
  <c r="AL264" i="6"/>
  <c r="Z264" i="6"/>
  <c r="N264" i="6"/>
  <c r="AK264" i="6"/>
  <c r="Y264" i="6"/>
  <c r="M264" i="6"/>
  <c r="AJ264" i="6"/>
  <c r="X264" i="6"/>
  <c r="L264" i="6"/>
  <c r="AI264" i="6"/>
  <c r="W264" i="6"/>
  <c r="K264" i="6"/>
  <c r="AH264" i="6"/>
  <c r="V264" i="6"/>
  <c r="J264" i="6"/>
  <c r="AG264" i="6"/>
  <c r="U264" i="6"/>
  <c r="I264" i="6"/>
  <c r="AF264" i="6"/>
  <c r="T264" i="6"/>
  <c r="AE264" i="6"/>
  <c r="S264" i="6"/>
  <c r="AP264" i="6"/>
  <c r="AD264" i="6"/>
  <c r="R264" i="6"/>
  <c r="AO264" i="6"/>
  <c r="AC264" i="6"/>
  <c r="Q264" i="6"/>
  <c r="AN264" i="6"/>
  <c r="AB264" i="6"/>
  <c r="P264" i="6"/>
  <c r="AM264" i="6"/>
  <c r="AA264" i="6"/>
  <c r="O264" i="6"/>
  <c r="AB61" i="6"/>
  <c r="G152" i="6"/>
  <c r="G586" i="6"/>
  <c r="G413" i="6"/>
  <c r="AJ409" i="6"/>
  <c r="X409" i="6"/>
  <c r="L409" i="6"/>
  <c r="AI409" i="6"/>
  <c r="W409" i="6"/>
  <c r="K409" i="6"/>
  <c r="AH409" i="6"/>
  <c r="V409" i="6"/>
  <c r="J409" i="6"/>
  <c r="AG409" i="6"/>
  <c r="U409" i="6"/>
  <c r="I409" i="6"/>
  <c r="AF409" i="6"/>
  <c r="T409" i="6"/>
  <c r="AE409" i="6"/>
  <c r="S409" i="6"/>
  <c r="AP409" i="6"/>
  <c r="AD409" i="6"/>
  <c r="R409" i="6"/>
  <c r="AO409" i="6"/>
  <c r="AC409" i="6"/>
  <c r="Q409" i="6"/>
  <c r="AN409" i="6"/>
  <c r="AB409" i="6"/>
  <c r="P409" i="6"/>
  <c r="AM409" i="6"/>
  <c r="AA409" i="6"/>
  <c r="O409" i="6"/>
  <c r="AL409" i="6"/>
  <c r="Z409" i="6"/>
  <c r="N409" i="6"/>
  <c r="M409" i="6"/>
  <c r="AK409" i="6"/>
  <c r="Y409" i="6"/>
  <c r="G355" i="6"/>
  <c r="H351" i="6"/>
  <c r="F52" i="10"/>
  <c r="G42" i="10"/>
  <c r="F143" i="3"/>
  <c r="F280" i="3"/>
  <c r="F279" i="3"/>
  <c r="F278" i="3"/>
  <c r="F277" i="3"/>
  <c r="F276" i="3"/>
  <c r="B2" i="10"/>
  <c r="B2" i="6"/>
  <c r="B2" i="4"/>
  <c r="B2" i="1"/>
  <c r="AC588" i="6" l="1"/>
  <c r="AG588" i="6"/>
  <c r="AK588" i="6"/>
  <c r="AO588" i="6"/>
  <c r="J588" i="6"/>
  <c r="O32" i="6"/>
  <c r="O588" i="6"/>
  <c r="AD32" i="6"/>
  <c r="AD588" i="6"/>
  <c r="AH32" i="6"/>
  <c r="AH588" i="6"/>
  <c r="P588" i="6"/>
  <c r="AP32" i="6"/>
  <c r="AP588" i="6"/>
  <c r="K32" i="6"/>
  <c r="K588" i="6"/>
  <c r="Z32" i="6"/>
  <c r="Z588" i="6"/>
  <c r="S32" i="6"/>
  <c r="S588" i="6"/>
  <c r="W588" i="6"/>
  <c r="AA32" i="6"/>
  <c r="AA588" i="6"/>
  <c r="AE32" i="6"/>
  <c r="AE588" i="6"/>
  <c r="AI32" i="6"/>
  <c r="AI588" i="6"/>
  <c r="AB588" i="6"/>
  <c r="H588" i="6"/>
  <c r="L588" i="6"/>
  <c r="AL588" i="6"/>
  <c r="T588" i="6"/>
  <c r="X588" i="6"/>
  <c r="R32" i="6"/>
  <c r="AM588" i="6"/>
  <c r="AF588" i="6"/>
  <c r="AJ588" i="6"/>
  <c r="AN588" i="6"/>
  <c r="I588" i="6"/>
  <c r="M588" i="6"/>
  <c r="Q588" i="6"/>
  <c r="U588" i="6"/>
  <c r="Y588" i="6"/>
  <c r="AB32" i="6"/>
  <c r="G37" i="6"/>
  <c r="G32" i="6" s="1"/>
  <c r="L32" i="6"/>
  <c r="G385" i="6"/>
  <c r="G380" i="6" s="1"/>
  <c r="AL32" i="6"/>
  <c r="T32" i="6"/>
  <c r="X32" i="6"/>
  <c r="G124" i="6"/>
  <c r="G119" i="6" s="1"/>
  <c r="H119" i="6"/>
  <c r="G472" i="6"/>
  <c r="G467" i="6" s="1"/>
  <c r="AN32" i="6"/>
  <c r="I32" i="6"/>
  <c r="G95" i="6"/>
  <c r="G90" i="6" s="1"/>
  <c r="G530" i="6"/>
  <c r="G525" i="6" s="1"/>
  <c r="AM32" i="6"/>
  <c r="Q32" i="6"/>
  <c r="Y32" i="6"/>
  <c r="G443" i="6"/>
  <c r="G438" i="6" s="1"/>
  <c r="H438" i="6"/>
  <c r="H32" i="6"/>
  <c r="AJ32" i="6"/>
  <c r="AG32" i="6"/>
  <c r="AK32" i="6"/>
  <c r="G327" i="6"/>
  <c r="G322" i="6" s="1"/>
  <c r="H322" i="6"/>
  <c r="AO32" i="6"/>
  <c r="J32" i="6"/>
  <c r="G66" i="6"/>
  <c r="G61" i="6" s="1"/>
  <c r="H61" i="6"/>
  <c r="G414" i="6"/>
  <c r="G409" i="6" s="1"/>
  <c r="H409" i="6"/>
  <c r="G587" i="6"/>
  <c r="N32" i="6"/>
  <c r="V32" i="6"/>
  <c r="G153" i="6"/>
  <c r="G148" i="6" s="1"/>
  <c r="H148" i="6"/>
  <c r="M32" i="6"/>
  <c r="AF32" i="6"/>
  <c r="G269" i="6"/>
  <c r="G264" i="6" s="1"/>
  <c r="U32" i="6"/>
  <c r="G211" i="6"/>
  <c r="G206" i="6" s="1"/>
  <c r="H206" i="6"/>
  <c r="H380" i="6"/>
  <c r="P32" i="6"/>
  <c r="G240" i="6"/>
  <c r="G235" i="6" s="1"/>
  <c r="AC32" i="6"/>
  <c r="W32" i="6"/>
  <c r="G298" i="6"/>
  <c r="G293" i="6" s="1"/>
  <c r="G559" i="6"/>
  <c r="G554" i="6" s="1"/>
  <c r="G182" i="6"/>
  <c r="G177" i="6" s="1"/>
  <c r="H264" i="6"/>
  <c r="G356" i="6"/>
  <c r="G351" i="6" s="1"/>
  <c r="E11" i="4"/>
  <c r="E12" i="4"/>
  <c r="E13" i="4"/>
  <c r="E14" i="4"/>
  <c r="E15" i="4"/>
  <c r="E16" i="4"/>
  <c r="E17" i="4"/>
  <c r="E18" i="4"/>
  <c r="E10" i="4"/>
  <c r="G588" i="6" l="1"/>
  <c r="F11" i="4"/>
  <c r="F12" i="4"/>
  <c r="F13" i="4"/>
  <c r="F14" i="4"/>
  <c r="F15" i="4"/>
  <c r="F16" i="4"/>
  <c r="F17" i="4"/>
  <c r="F18" i="4"/>
  <c r="F129" i="1"/>
  <c r="F130" i="1" l="1"/>
  <c r="F33" i="3"/>
  <c r="F54" i="3" s="1"/>
  <c r="F75" i="3" s="1"/>
  <c r="F96" i="3" s="1"/>
  <c r="F117" i="3" s="1"/>
  <c r="F149" i="3" s="1"/>
  <c r="F191" i="3" s="1"/>
  <c r="F212" i="3" s="1"/>
  <c r="F233" i="3" s="1"/>
  <c r="F254" i="3" s="1"/>
  <c r="F34" i="3"/>
  <c r="F55" i="3" s="1"/>
  <c r="F76" i="3" s="1"/>
  <c r="F97" i="3" s="1"/>
  <c r="F118" i="3" s="1"/>
  <c r="F150" i="3" s="1"/>
  <c r="F192" i="3" s="1"/>
  <c r="F213" i="3" s="1"/>
  <c r="F234" i="3" s="1"/>
  <c r="F255" i="3" s="1"/>
  <c r="F35" i="3"/>
  <c r="F56" i="3" s="1"/>
  <c r="F77" i="3" s="1"/>
  <c r="F98" i="3" s="1"/>
  <c r="F119" i="3" s="1"/>
  <c r="F151" i="3" s="1"/>
  <c r="F193" i="3" s="1"/>
  <c r="F214" i="3" s="1"/>
  <c r="F235" i="3" s="1"/>
  <c r="F256" i="3" s="1"/>
  <c r="F36" i="3"/>
  <c r="F57" i="3" s="1"/>
  <c r="F78" i="3" s="1"/>
  <c r="F99" i="3" s="1"/>
  <c r="F120" i="3" s="1"/>
  <c r="F152" i="3" s="1"/>
  <c r="F194" i="3" s="1"/>
  <c r="F215" i="3" s="1"/>
  <c r="F236" i="3" s="1"/>
  <c r="F257" i="3" s="1"/>
  <c r="F37" i="3"/>
  <c r="F58" i="3" s="1"/>
  <c r="F79" i="3" s="1"/>
  <c r="F100" i="3" s="1"/>
  <c r="F121" i="3" s="1"/>
  <c r="F153" i="3" s="1"/>
  <c r="F195" i="3" s="1"/>
  <c r="F216" i="3" s="1"/>
  <c r="F237" i="3" s="1"/>
  <c r="F258" i="3" s="1"/>
  <c r="F38" i="3"/>
  <c r="F59" i="3" s="1"/>
  <c r="F80" i="3" s="1"/>
  <c r="F101" i="3" s="1"/>
  <c r="F122" i="3" s="1"/>
  <c r="F154" i="3" s="1"/>
  <c r="F196" i="3" s="1"/>
  <c r="F217" i="3" s="1"/>
  <c r="F238" i="3" s="1"/>
  <c r="F259" i="3" s="1"/>
  <c r="F39" i="3"/>
  <c r="F60" i="3" s="1"/>
  <c r="F81" i="3" s="1"/>
  <c r="F102" i="3" s="1"/>
  <c r="F123" i="3" s="1"/>
  <c r="F155" i="3" s="1"/>
  <c r="F197" i="3" s="1"/>
  <c r="F218" i="3" s="1"/>
  <c r="F239" i="3" s="1"/>
  <c r="F260" i="3" s="1"/>
  <c r="F40" i="3"/>
  <c r="F61" i="3" s="1"/>
  <c r="F82" i="3" s="1"/>
  <c r="F103" i="3" s="1"/>
  <c r="F124" i="3" s="1"/>
  <c r="F156" i="3" s="1"/>
  <c r="F198" i="3" s="1"/>
  <c r="F219" i="3" s="1"/>
  <c r="F240" i="3" s="1"/>
  <c r="F261" i="3" s="1"/>
  <c r="F42" i="3"/>
  <c r="F63" i="3" s="1"/>
  <c r="F84" i="3" s="1"/>
  <c r="F105" i="3" s="1"/>
  <c r="F126" i="3" s="1"/>
  <c r="F158" i="3" s="1"/>
  <c r="F200" i="3" s="1"/>
  <c r="F221" i="3" s="1"/>
  <c r="F242" i="3" s="1"/>
  <c r="F263" i="3" s="1"/>
  <c r="F43" i="3"/>
  <c r="F64" i="3" s="1"/>
  <c r="F85" i="3" s="1"/>
  <c r="F106" i="3" s="1"/>
  <c r="F127" i="3" s="1"/>
  <c r="F159" i="3" s="1"/>
  <c r="F201" i="3" s="1"/>
  <c r="F222" i="3" s="1"/>
  <c r="F243" i="3" s="1"/>
  <c r="F264" i="3" s="1"/>
  <c r="F44" i="3"/>
  <c r="F65" i="3" s="1"/>
  <c r="F86" i="3" s="1"/>
  <c r="F107" i="3" s="1"/>
  <c r="F128" i="3" s="1"/>
  <c r="F160" i="3" s="1"/>
  <c r="F202" i="3" s="1"/>
  <c r="F223" i="3" s="1"/>
  <c r="F244" i="3" s="1"/>
  <c r="F265" i="3" s="1"/>
  <c r="F45" i="3"/>
  <c r="F66" i="3" s="1"/>
  <c r="F87" i="3" s="1"/>
  <c r="F108" i="3" s="1"/>
  <c r="F129" i="3" s="1"/>
  <c r="F161" i="3" s="1"/>
  <c r="F203" i="3" s="1"/>
  <c r="F224" i="3" s="1"/>
  <c r="F245" i="3" s="1"/>
  <c r="F266" i="3" s="1"/>
  <c r="F46" i="3"/>
  <c r="F67" i="3" s="1"/>
  <c r="F88" i="3" s="1"/>
  <c r="F109" i="3" s="1"/>
  <c r="F130" i="3" s="1"/>
  <c r="F162" i="3" s="1"/>
  <c r="F204" i="3" s="1"/>
  <c r="F225" i="3" s="1"/>
  <c r="F246" i="3" s="1"/>
  <c r="F267" i="3" s="1"/>
  <c r="F47" i="3"/>
  <c r="F68" i="3" s="1"/>
  <c r="F89" i="3" s="1"/>
  <c r="F110" i="3" s="1"/>
  <c r="F131" i="3" s="1"/>
  <c r="F163" i="3" s="1"/>
  <c r="F205" i="3" s="1"/>
  <c r="F226" i="3" s="1"/>
  <c r="F247" i="3" s="1"/>
  <c r="F268" i="3" s="1"/>
  <c r="F48" i="3"/>
  <c r="F69" i="3" s="1"/>
  <c r="F90" i="3" s="1"/>
  <c r="F111" i="3" s="1"/>
  <c r="F132" i="3" s="1"/>
  <c r="F164" i="3" s="1"/>
  <c r="F206" i="3" s="1"/>
  <c r="F227" i="3" s="1"/>
  <c r="F248" i="3" s="1"/>
  <c r="F269" i="3" s="1"/>
  <c r="F49" i="3"/>
  <c r="F70" i="3" s="1"/>
  <c r="F91" i="3" s="1"/>
  <c r="F112" i="3" s="1"/>
  <c r="F133" i="3" s="1"/>
  <c r="F165" i="3" s="1"/>
  <c r="F207" i="3" s="1"/>
  <c r="F228" i="3" s="1"/>
  <c r="F249" i="3" s="1"/>
  <c r="F270" i="3" s="1"/>
  <c r="F50" i="3"/>
  <c r="F71" i="3" s="1"/>
  <c r="F92" i="3" s="1"/>
  <c r="F113" i="3" s="1"/>
  <c r="F134" i="3" s="1"/>
  <c r="F166" i="3" s="1"/>
  <c r="F208" i="3" s="1"/>
  <c r="F229" i="3" s="1"/>
  <c r="F250" i="3" s="1"/>
  <c r="F271" i="3" s="1"/>
  <c r="F32" i="3"/>
  <c r="F53" i="3" s="1"/>
  <c r="F74" i="3" s="1"/>
  <c r="F95" i="3" s="1"/>
  <c r="F116" i="3" s="1"/>
  <c r="F148" i="3" s="1"/>
  <c r="F190" i="3" s="1"/>
  <c r="F211" i="3" s="1"/>
  <c r="F232" i="3" s="1"/>
  <c r="F253" i="3" s="1"/>
  <c r="AN148" i="1" l="1"/>
  <c r="AB148" i="1"/>
  <c r="AM148" i="1"/>
  <c r="AA148" i="1"/>
  <c r="O148" i="1"/>
  <c r="AL148" i="1"/>
  <c r="Z148" i="1"/>
  <c r="N148" i="1"/>
  <c r="Y148" i="1"/>
  <c r="AI148" i="1"/>
  <c r="W148" i="1"/>
  <c r="K148" i="1"/>
  <c r="AH148" i="1"/>
  <c r="V148" i="1"/>
  <c r="J148" i="1"/>
  <c r="AG148" i="1"/>
  <c r="U148" i="1"/>
  <c r="I148" i="1"/>
  <c r="AE148" i="1"/>
  <c r="S148" i="1"/>
  <c r="AP148" i="1"/>
  <c r="AD148" i="1"/>
  <c r="R148" i="1"/>
  <c r="AO148" i="1"/>
  <c r="AF148" i="1"/>
  <c r="T148" i="1"/>
  <c r="AC148" i="1"/>
  <c r="Q148" i="1"/>
  <c r="H148" i="1"/>
  <c r="F169" i="3"/>
  <c r="F173" i="3"/>
  <c r="F174" i="3"/>
  <c r="F175" i="3"/>
  <c r="F186" i="3"/>
  <c r="F153" i="1"/>
  <c r="P148" i="1"/>
  <c r="L148" i="1"/>
  <c r="M148" i="1"/>
  <c r="AK148" i="1"/>
  <c r="X148" i="1"/>
  <c r="AJ148" i="1"/>
  <c r="G148" i="1"/>
  <c r="F187" i="3"/>
  <c r="F176" i="3"/>
  <c r="F177" i="3"/>
  <c r="F179" i="3"/>
  <c r="F180" i="3"/>
  <c r="F181" i="3"/>
  <c r="F182" i="3"/>
  <c r="F170" i="3"/>
  <c r="F183" i="3"/>
  <c r="F171" i="3"/>
  <c r="F184" i="3"/>
  <c r="F172" i="3"/>
  <c r="F185" i="3"/>
  <c r="F152" i="1"/>
  <c r="F174" i="1" l="1"/>
  <c r="F175" i="1"/>
  <c r="E15" i="1"/>
  <c r="F10" i="1"/>
  <c r="F10" i="4"/>
  <c r="E39" i="4"/>
  <c r="F32" i="4"/>
  <c r="E177" i="4"/>
  <c r="F167" i="4"/>
  <c r="F339" i="1" l="1"/>
  <c r="F361" i="1" s="1"/>
  <c r="F340" i="1"/>
  <c r="F362" i="1" s="1"/>
  <c r="E20" i="1"/>
  <c r="F39" i="4"/>
  <c r="E187" i="4"/>
  <c r="F177" i="4"/>
  <c r="F15" i="1"/>
  <c r="E46" i="4"/>
  <c r="F385" i="1" l="1"/>
  <c r="E197" i="4"/>
  <c r="F187" i="4"/>
  <c r="F384" i="1"/>
  <c r="O193" i="1"/>
  <c r="AN193" i="1"/>
  <c r="P193" i="1"/>
  <c r="K193" i="1"/>
  <c r="AO193" i="1"/>
  <c r="AL193" i="1"/>
  <c r="AH193" i="1"/>
  <c r="AI193" i="1"/>
  <c r="AB193" i="1"/>
  <c r="Z193" i="1"/>
  <c r="V193" i="1"/>
  <c r="G193" i="1"/>
  <c r="N193" i="1"/>
  <c r="J193" i="1"/>
  <c r="E25" i="1"/>
  <c r="W193" i="1"/>
  <c r="AM193" i="1"/>
  <c r="Q193" i="1"/>
  <c r="AK193" i="1"/>
  <c r="AG193" i="1"/>
  <c r="AC193" i="1"/>
  <c r="AE193" i="1"/>
  <c r="Y193" i="1"/>
  <c r="U193" i="1"/>
  <c r="S193" i="1"/>
  <c r="M193" i="1"/>
  <c r="I193" i="1"/>
  <c r="AP193" i="1"/>
  <c r="AJ193" i="1"/>
  <c r="AF193" i="1"/>
  <c r="AA193" i="1"/>
  <c r="AD193" i="1"/>
  <c r="X193" i="1"/>
  <c r="T193" i="1"/>
  <c r="F20" i="1"/>
  <c r="R193" i="1"/>
  <c r="L193" i="1"/>
  <c r="H193" i="1"/>
  <c r="F46" i="4"/>
  <c r="E53" i="4"/>
  <c r="F197" i="4" l="1"/>
  <c r="F407" i="1"/>
  <c r="E207" i="4"/>
  <c r="F406" i="1"/>
  <c r="E30" i="1"/>
  <c r="F25" i="1"/>
  <c r="F53" i="4"/>
  <c r="E60" i="4"/>
  <c r="E217" i="4" l="1"/>
  <c r="F430" i="1"/>
  <c r="AG425" i="1"/>
  <c r="AN425" i="1"/>
  <c r="AB425" i="1"/>
  <c r="P425" i="1"/>
  <c r="AM425" i="1"/>
  <c r="AK425" i="1"/>
  <c r="Y425" i="1"/>
  <c r="X425" i="1"/>
  <c r="H425" i="1"/>
  <c r="S425" i="1"/>
  <c r="AF425" i="1"/>
  <c r="AO425" i="1"/>
  <c r="AP425" i="1"/>
  <c r="AC425" i="1"/>
  <c r="F207" i="4"/>
  <c r="F429" i="1"/>
  <c r="I425" i="1"/>
  <c r="U425" i="1"/>
  <c r="K425" i="1"/>
  <c r="W425" i="1"/>
  <c r="L425" i="1"/>
  <c r="AJ425" i="1"/>
  <c r="M425" i="1"/>
  <c r="F30" i="1"/>
  <c r="E35" i="1"/>
  <c r="E67" i="4"/>
  <c r="F60" i="4"/>
  <c r="F217" i="4"/>
  <c r="E227" i="4"/>
  <c r="AI425" i="1" l="1"/>
  <c r="G425" i="1"/>
  <c r="AL425" i="1"/>
  <c r="AA425" i="1"/>
  <c r="AD425" i="1"/>
  <c r="T425" i="1"/>
  <c r="O425" i="1"/>
  <c r="Z425" i="1"/>
  <c r="N425" i="1"/>
  <c r="AH425" i="1"/>
  <c r="V425" i="1"/>
  <c r="R425" i="1"/>
  <c r="AE425" i="1"/>
  <c r="J425" i="1"/>
  <c r="Q425" i="1"/>
  <c r="U448" i="1"/>
  <c r="I448" i="1"/>
  <c r="AA448" i="1"/>
  <c r="AJ448" i="1"/>
  <c r="X448" i="1"/>
  <c r="L448" i="1"/>
  <c r="F67" i="4"/>
  <c r="E74" i="4"/>
  <c r="E40" i="1"/>
  <c r="F35" i="1"/>
  <c r="E237" i="4"/>
  <c r="F227" i="4"/>
  <c r="F40" i="1" l="1"/>
  <c r="F74" i="4"/>
  <c r="E81" i="4"/>
  <c r="E45" i="1"/>
  <c r="AG448" i="1"/>
  <c r="AH448" i="1"/>
  <c r="G448" i="1"/>
  <c r="W448" i="1"/>
  <c r="AC448" i="1"/>
  <c r="Q448" i="1"/>
  <c r="H448" i="1"/>
  <c r="AI448" i="1"/>
  <c r="Y448" i="1"/>
  <c r="V448" i="1"/>
  <c r="J448" i="1"/>
  <c r="S448" i="1"/>
  <c r="AK448" i="1"/>
  <c r="M448" i="1"/>
  <c r="AE448" i="1"/>
  <c r="AO448" i="1"/>
  <c r="O448" i="1"/>
  <c r="AF448" i="1"/>
  <c r="T448" i="1"/>
  <c r="AL448" i="1"/>
  <c r="AP448" i="1"/>
  <c r="AM448" i="1"/>
  <c r="K448" i="1"/>
  <c r="Z448" i="1"/>
  <c r="P448" i="1"/>
  <c r="R448" i="1"/>
  <c r="AB448" i="1"/>
  <c r="AN448" i="1"/>
  <c r="AD448" i="1"/>
  <c r="N448" i="1"/>
  <c r="F237" i="4"/>
  <c r="E247" i="4"/>
  <c r="F45" i="1"/>
  <c r="E50" i="1"/>
  <c r="E39" i="6"/>
  <c r="F39" i="6" s="1"/>
  <c r="F10" i="6"/>
  <c r="F275" i="3"/>
  <c r="F142" i="3"/>
  <c r="F141" i="3"/>
  <c r="F140" i="3"/>
  <c r="F139" i="3"/>
  <c r="F138" i="3"/>
  <c r="E257" i="4" l="1"/>
  <c r="E88" i="4"/>
  <c r="F81" i="4"/>
  <c r="E55" i="1"/>
  <c r="F50" i="1"/>
  <c r="F247" i="4"/>
  <c r="F257" i="4"/>
  <c r="E267" i="4"/>
  <c r="E68" i="6"/>
  <c r="F68" i="6" s="1"/>
  <c r="E97" i="6"/>
  <c r="E60" i="1" l="1"/>
  <c r="E95" i="4"/>
  <c r="F88" i="4"/>
  <c r="F55" i="1"/>
  <c r="E277" i="4"/>
  <c r="F267" i="4"/>
  <c r="E65" i="1"/>
  <c r="F60" i="1"/>
  <c r="F97" i="6"/>
  <c r="E126" i="6"/>
  <c r="F95" i="4" l="1"/>
  <c r="E102" i="4"/>
  <c r="E287" i="4"/>
  <c r="F277" i="4"/>
  <c r="E70" i="1"/>
  <c r="F65" i="1"/>
  <c r="F126" i="6"/>
  <c r="E155" i="6"/>
  <c r="E184" i="6" s="1"/>
  <c r="E109" i="4" l="1"/>
  <c r="F102" i="4"/>
  <c r="E213" i="6"/>
  <c r="F184" i="6"/>
  <c r="F287" i="4"/>
  <c r="E297" i="4"/>
  <c r="F70" i="1"/>
  <c r="E75" i="1"/>
  <c r="F155" i="6"/>
  <c r="F109" i="4" l="1"/>
  <c r="E116" i="4"/>
  <c r="F213" i="6"/>
  <c r="E242" i="6"/>
  <c r="E307" i="4"/>
  <c r="F297" i="4"/>
  <c r="E80" i="1"/>
  <c r="F75" i="1"/>
  <c r="F116" i="4" l="1"/>
  <c r="E123" i="4"/>
  <c r="E271" i="6"/>
  <c r="F242" i="6"/>
  <c r="E317" i="4"/>
  <c r="F307" i="4"/>
  <c r="F80" i="1"/>
  <c r="E85" i="1"/>
  <c r="E90" i="1" l="1"/>
  <c r="E327" i="4"/>
  <c r="E130" i="4"/>
  <c r="F123" i="4"/>
  <c r="F271" i="6"/>
  <c r="E300" i="6"/>
  <c r="F317" i="4"/>
  <c r="F85" i="1"/>
  <c r="F130" i="4" l="1"/>
  <c r="E137" i="4"/>
  <c r="F327" i="4"/>
  <c r="E337" i="4"/>
  <c r="F90" i="1"/>
  <c r="E95" i="1"/>
  <c r="F300" i="6"/>
  <c r="E329" i="6"/>
  <c r="E347" i="4"/>
  <c r="F337" i="4"/>
  <c r="E100" i="1" l="1"/>
  <c r="F95" i="1"/>
  <c r="E144" i="4"/>
  <c r="F137" i="4"/>
  <c r="F329" i="6"/>
  <c r="E358" i="6"/>
  <c r="F347" i="4"/>
  <c r="F100" i="1"/>
  <c r="F144" i="4" l="1"/>
  <c r="E151" i="4"/>
  <c r="E387" i="6"/>
  <c r="F358" i="6"/>
  <c r="E158" i="4" l="1"/>
  <c r="F151" i="4"/>
  <c r="E416" i="6"/>
  <c r="F387" i="6"/>
  <c r="F158" i="4" l="1"/>
  <c r="E445" i="6"/>
  <c r="F416" i="6"/>
  <c r="F445" i="6" l="1"/>
  <c r="F503" i="6" l="1"/>
  <c r="F532" i="6" l="1"/>
  <c r="AM73" i="3" l="1"/>
  <c r="AM141" i="3" s="1"/>
  <c r="J73" i="3"/>
  <c r="J141" i="3" s="1"/>
  <c r="AL115" i="3"/>
  <c r="AL143" i="3" s="1"/>
  <c r="U115" i="3"/>
  <c r="U143" i="3" s="1"/>
  <c r="AI115" i="3"/>
  <c r="AI143" i="3" s="1"/>
  <c r="AQ73" i="3"/>
  <c r="AQ141" i="3" s="1"/>
  <c r="Z73" i="3"/>
  <c r="Z141" i="3" s="1"/>
  <c r="I73" i="3"/>
  <c r="AE73" i="3"/>
  <c r="AE141" i="3" s="1"/>
  <c r="AF73" i="3"/>
  <c r="AF141" i="3" s="1"/>
  <c r="AP73" i="3"/>
  <c r="AP141" i="3" s="1"/>
  <c r="AL73" i="3"/>
  <c r="AL141" i="3" s="1"/>
  <c r="AF31" i="3"/>
  <c r="AF139" i="3" s="1"/>
  <c r="AE31" i="3"/>
  <c r="AE139" i="3" s="1"/>
  <c r="P115" i="3"/>
  <c r="P143" i="3" s="1"/>
  <c r="H74" i="3"/>
  <c r="P31" i="3"/>
  <c r="P139" i="3" s="1"/>
  <c r="H32" i="3"/>
  <c r="AC31" i="3"/>
  <c r="AC139" i="3" s="1"/>
  <c r="W73" i="3"/>
  <c r="W141" i="3" s="1"/>
  <c r="AK115" i="3"/>
  <c r="AK143" i="3" s="1"/>
  <c r="N73" i="3"/>
  <c r="N141" i="3" s="1"/>
  <c r="H116" i="3"/>
  <c r="K73" i="3"/>
  <c r="K141" i="3" s="1"/>
  <c r="X73" i="3"/>
  <c r="X141" i="3" s="1"/>
  <c r="U73" i="3"/>
  <c r="U141" i="3" s="1"/>
  <c r="H55" i="10"/>
  <c r="M73" i="3" l="1"/>
  <c r="M141" i="3" s="1"/>
  <c r="AF115" i="3"/>
  <c r="AF143" i="3" s="1"/>
  <c r="N115" i="3"/>
  <c r="N143" i="3" s="1"/>
  <c r="J115" i="3"/>
  <c r="J143" i="3" s="1"/>
  <c r="AC73" i="3"/>
  <c r="AC141" i="3" s="1"/>
  <c r="S115" i="3"/>
  <c r="S143" i="3" s="1"/>
  <c r="AG115" i="3"/>
  <c r="AG143" i="3" s="1"/>
  <c r="AP115" i="3"/>
  <c r="AP143" i="3" s="1"/>
  <c r="R31" i="3"/>
  <c r="R139" i="3" s="1"/>
  <c r="AG31" i="3"/>
  <c r="AG139" i="3" s="1"/>
  <c r="I115" i="3"/>
  <c r="I143" i="3" s="1"/>
  <c r="AB31" i="3"/>
  <c r="AB139" i="3" s="1"/>
  <c r="S569" i="6"/>
  <c r="AA73" i="3"/>
  <c r="AA141" i="3" s="1"/>
  <c r="AJ115" i="3"/>
  <c r="AJ143" i="3" s="1"/>
  <c r="O31" i="3"/>
  <c r="O139" i="3" s="1"/>
  <c r="K569" i="6"/>
  <c r="N189" i="3"/>
  <c r="N277" i="3" s="1"/>
  <c r="V31" i="3"/>
  <c r="V139" i="3" s="1"/>
  <c r="Q115" i="3"/>
  <c r="Q143" i="3" s="1"/>
  <c r="AN31" i="3"/>
  <c r="AN139" i="3" s="1"/>
  <c r="AN115" i="3"/>
  <c r="AN143" i="3" s="1"/>
  <c r="AP31" i="3"/>
  <c r="AP139" i="3" s="1"/>
  <c r="I31" i="3"/>
  <c r="AM569" i="6"/>
  <c r="W115" i="3"/>
  <c r="W143" i="3" s="1"/>
  <c r="AF210" i="3"/>
  <c r="AF278" i="3" s="1"/>
  <c r="T115" i="3"/>
  <c r="T143" i="3" s="1"/>
  <c r="I141" i="3"/>
  <c r="AO31" i="3"/>
  <c r="AO139" i="3" s="1"/>
  <c r="AM210" i="3"/>
  <c r="AM278" i="3" s="1"/>
  <c r="AI210" i="3"/>
  <c r="AI278" i="3" s="1"/>
  <c r="N210" i="3"/>
  <c r="N278" i="3" s="1"/>
  <c r="AC210" i="3"/>
  <c r="AC278" i="3" s="1"/>
  <c r="V210" i="3"/>
  <c r="V278" i="3" s="1"/>
  <c r="AJ252" i="3"/>
  <c r="AJ280" i="3" s="1"/>
  <c r="AF252" i="3"/>
  <c r="AF280" i="3" s="1"/>
  <c r="T210" i="3"/>
  <c r="T278" i="3" s="1"/>
  <c r="AH210" i="3"/>
  <c r="AH278" i="3" s="1"/>
  <c r="X210" i="3"/>
  <c r="X278" i="3" s="1"/>
  <c r="AL168" i="3"/>
  <c r="AL276" i="3" s="1"/>
  <c r="AQ168" i="3"/>
  <c r="AQ276" i="3" s="1"/>
  <c r="AK168" i="3"/>
  <c r="AK276" i="3" s="1"/>
  <c r="AG252" i="3"/>
  <c r="AG280" i="3" s="1"/>
  <c r="AI31" i="3"/>
  <c r="AI139" i="3" s="1"/>
  <c r="L115" i="3"/>
  <c r="L143" i="3" s="1"/>
  <c r="AC115" i="3"/>
  <c r="AC143" i="3" s="1"/>
  <c r="J189" i="3"/>
  <c r="J277" i="3" s="1"/>
  <c r="Z189" i="3"/>
  <c r="Z277" i="3" s="1"/>
  <c r="AP189" i="3"/>
  <c r="AP277" i="3" s="1"/>
  <c r="P147" i="3"/>
  <c r="P275" i="3" s="1"/>
  <c r="L147" i="3"/>
  <c r="L275" i="3" s="1"/>
  <c r="AF147" i="3"/>
  <c r="AF275" i="3" s="1"/>
  <c r="L73" i="3"/>
  <c r="L141" i="3" s="1"/>
  <c r="N31" i="3"/>
  <c r="N139" i="3" s="1"/>
  <c r="R115" i="3"/>
  <c r="R143" i="3" s="1"/>
  <c r="M52" i="3"/>
  <c r="M140" i="3" s="1"/>
  <c r="AC52" i="3"/>
  <c r="AC140" i="3" s="1"/>
  <c r="J52" i="3"/>
  <c r="J140" i="3" s="1"/>
  <c r="AP231" i="3"/>
  <c r="AP279" i="3" s="1"/>
  <c r="J231" i="3"/>
  <c r="J279" i="3" s="1"/>
  <c r="Z231" i="3"/>
  <c r="Z279" i="3" s="1"/>
  <c r="Z11" i="6"/>
  <c r="AP11" i="6"/>
  <c r="W11" i="6"/>
  <c r="O10" i="3"/>
  <c r="O138" i="3" s="1"/>
  <c r="V10" i="3"/>
  <c r="V138" i="3" s="1"/>
  <c r="S10" i="3"/>
  <c r="S138" i="3" s="1"/>
  <c r="AH94" i="3"/>
  <c r="AH142" i="3" s="1"/>
  <c r="W94" i="3"/>
  <c r="W142" i="3" s="1"/>
  <c r="P94" i="3"/>
  <c r="P142" i="3" s="1"/>
  <c r="M115" i="3"/>
  <c r="M143" i="3" s="1"/>
  <c r="AD115" i="3"/>
  <c r="AD143" i="3" s="1"/>
  <c r="H211" i="3"/>
  <c r="I210" i="3"/>
  <c r="I278" i="3" s="1"/>
  <c r="W189" i="3"/>
  <c r="W277" i="3" s="1"/>
  <c r="AM189" i="3"/>
  <c r="AM277" i="3" s="1"/>
  <c r="T189" i="3"/>
  <c r="T277" i="3" s="1"/>
  <c r="AN147" i="3"/>
  <c r="AN275" i="3" s="1"/>
  <c r="AC147" i="3"/>
  <c r="AC275" i="3" s="1"/>
  <c r="J147" i="3"/>
  <c r="J275" i="3" s="1"/>
  <c r="Y73" i="3"/>
  <c r="Y141" i="3" s="1"/>
  <c r="Z31" i="3"/>
  <c r="Z139" i="3" s="1"/>
  <c r="J31" i="3"/>
  <c r="J139" i="3" s="1"/>
  <c r="AE115" i="3"/>
  <c r="AE143" i="3" s="1"/>
  <c r="Z52" i="3"/>
  <c r="Z140" i="3" s="1"/>
  <c r="AH52" i="3"/>
  <c r="AH140" i="3" s="1"/>
  <c r="T231" i="3"/>
  <c r="T279" i="3" s="1"/>
  <c r="W231" i="3"/>
  <c r="W279" i="3" s="1"/>
  <c r="AM231" i="3"/>
  <c r="AM279" i="3" s="1"/>
  <c r="AM11" i="6"/>
  <c r="T11" i="6"/>
  <c r="AJ11" i="6"/>
  <c r="AH10" i="3"/>
  <c r="AH138" i="3" s="1"/>
  <c r="P10" i="3"/>
  <c r="P138" i="3" s="1"/>
  <c r="Y10" i="3"/>
  <c r="Y138" i="3" s="1"/>
  <c r="AF94" i="3"/>
  <c r="AF142" i="3" s="1"/>
  <c r="U94" i="3"/>
  <c r="U142" i="3" s="1"/>
  <c r="Z115" i="3"/>
  <c r="Z143" i="3" s="1"/>
  <c r="AQ115" i="3"/>
  <c r="AQ143" i="3" s="1"/>
  <c r="AJ189" i="3"/>
  <c r="AJ277" i="3" s="1"/>
  <c r="Q189" i="3"/>
  <c r="Q277" i="3" s="1"/>
  <c r="AG189" i="3"/>
  <c r="AG277" i="3" s="1"/>
  <c r="R147" i="3"/>
  <c r="R275" i="3" s="1"/>
  <c r="AP147" i="3"/>
  <c r="AP275" i="3" s="1"/>
  <c r="W147" i="3"/>
  <c r="W275" i="3" s="1"/>
  <c r="L31" i="3"/>
  <c r="L139" i="3" s="1"/>
  <c r="M31" i="3"/>
  <c r="M139" i="3" s="1"/>
  <c r="H261" i="3"/>
  <c r="K52" i="3"/>
  <c r="K140" i="3" s="1"/>
  <c r="AA52" i="3"/>
  <c r="AA140" i="3" s="1"/>
  <c r="T52" i="3"/>
  <c r="T140" i="3" s="1"/>
  <c r="AA31" i="3"/>
  <c r="AA139" i="3" s="1"/>
  <c r="AC231" i="3"/>
  <c r="AC279" i="3" s="1"/>
  <c r="AJ231" i="3"/>
  <c r="AJ279" i="3" s="1"/>
  <c r="Q231" i="3"/>
  <c r="Q279" i="3" s="1"/>
  <c r="Q11" i="6"/>
  <c r="AG11" i="6"/>
  <c r="N11" i="6"/>
  <c r="H268" i="3"/>
  <c r="AP10" i="3"/>
  <c r="AP138" i="3" s="1"/>
  <c r="AO10" i="3"/>
  <c r="AO138" i="3" s="1"/>
  <c r="AL10" i="3"/>
  <c r="AL138" i="3" s="1"/>
  <c r="X94" i="3"/>
  <c r="X142" i="3" s="1"/>
  <c r="AE94" i="3"/>
  <c r="AE142" i="3" s="1"/>
  <c r="AO94" i="3"/>
  <c r="AO142" i="3" s="1"/>
  <c r="Q569" i="6"/>
  <c r="AD189" i="3"/>
  <c r="AD277" i="3" s="1"/>
  <c r="K189" i="3"/>
  <c r="K277" i="3" s="1"/>
  <c r="AE147" i="3"/>
  <c r="AE275" i="3" s="1"/>
  <c r="AB147" i="3"/>
  <c r="AB275" i="3" s="1"/>
  <c r="AJ147" i="3"/>
  <c r="AJ275" i="3" s="1"/>
  <c r="AJ73" i="3"/>
  <c r="AJ141" i="3" s="1"/>
  <c r="AQ31" i="3"/>
  <c r="AQ139" i="3" s="1"/>
  <c r="AG73" i="3"/>
  <c r="AG141" i="3" s="1"/>
  <c r="AK31" i="3"/>
  <c r="AK139" i="3" s="1"/>
  <c r="AJ52" i="3"/>
  <c r="AJ140" i="3" s="1"/>
  <c r="Q52" i="3"/>
  <c r="Q140" i="3" s="1"/>
  <c r="AG52" i="3"/>
  <c r="AG140" i="3" s="1"/>
  <c r="AG231" i="3"/>
  <c r="AG279" i="3" s="1"/>
  <c r="N231" i="3"/>
  <c r="N279" i="3" s="1"/>
  <c r="AD231" i="3"/>
  <c r="AD279" i="3" s="1"/>
  <c r="AD11" i="6"/>
  <c r="K11" i="6"/>
  <c r="AA11" i="6"/>
  <c r="R10" i="3"/>
  <c r="R138" i="3" s="1"/>
  <c r="AG10" i="3"/>
  <c r="AG138" i="3" s="1"/>
  <c r="K10" i="3"/>
  <c r="K138" i="3" s="1"/>
  <c r="V94" i="3"/>
  <c r="V142" i="3" s="1"/>
  <c r="AL94" i="3"/>
  <c r="AL142" i="3" s="1"/>
  <c r="AA94" i="3"/>
  <c r="AA142" i="3" s="1"/>
  <c r="AA189" i="3"/>
  <c r="AA277" i="3" s="1"/>
  <c r="AQ189" i="3"/>
  <c r="AQ277" i="3" s="1"/>
  <c r="X189" i="3"/>
  <c r="X277" i="3" s="1"/>
  <c r="H148" i="3"/>
  <c r="I147" i="3"/>
  <c r="I275" i="3" s="1"/>
  <c r="AG147" i="3"/>
  <c r="AG275" i="3" s="1"/>
  <c r="N147" i="3"/>
  <c r="N275" i="3" s="1"/>
  <c r="AL31" i="3"/>
  <c r="AL139" i="3" s="1"/>
  <c r="T73" i="3"/>
  <c r="T141" i="3" s="1"/>
  <c r="N52" i="3"/>
  <c r="N140" i="3" s="1"/>
  <c r="AM52" i="3"/>
  <c r="AM140" i="3" s="1"/>
  <c r="AI52" i="3"/>
  <c r="AI140" i="3" s="1"/>
  <c r="K231" i="3"/>
  <c r="K279" i="3" s="1"/>
  <c r="AA231" i="3"/>
  <c r="AA279" i="3" s="1"/>
  <c r="AQ231" i="3"/>
  <c r="AQ279" i="3" s="1"/>
  <c r="X11" i="6"/>
  <c r="K168" i="3"/>
  <c r="K276" i="3" s="1"/>
  <c r="AB10" i="3"/>
  <c r="AB138" i="3" s="1"/>
  <c r="M10" i="3"/>
  <c r="M138" i="3" s="1"/>
  <c r="L10" i="3"/>
  <c r="L138" i="3" s="1"/>
  <c r="Y94" i="3"/>
  <c r="Y142" i="3" s="1"/>
  <c r="AN94" i="3"/>
  <c r="AN142" i="3" s="1"/>
  <c r="AC94" i="3"/>
  <c r="AC142" i="3" s="1"/>
  <c r="K115" i="3"/>
  <c r="K143" i="3" s="1"/>
  <c r="AB115" i="3"/>
  <c r="AB143" i="3" s="1"/>
  <c r="AO569" i="6"/>
  <c r="AN189" i="3"/>
  <c r="AN277" i="3" s="1"/>
  <c r="U189" i="3"/>
  <c r="U277" i="3" s="1"/>
  <c r="AK189" i="3"/>
  <c r="AK277" i="3" s="1"/>
  <c r="V147" i="3"/>
  <c r="V275" i="3" s="1"/>
  <c r="K147" i="3"/>
  <c r="K275" i="3" s="1"/>
  <c r="AA147" i="3"/>
  <c r="AA275" i="3" s="1"/>
  <c r="O73" i="3"/>
  <c r="O141" i="3" s="1"/>
  <c r="Y31" i="3"/>
  <c r="Y139" i="3" s="1"/>
  <c r="AJ31" i="3"/>
  <c r="AJ139" i="3" s="1"/>
  <c r="P73" i="3"/>
  <c r="P141" i="3" s="1"/>
  <c r="O52" i="3"/>
  <c r="O140" i="3" s="1"/>
  <c r="AQ52" i="3"/>
  <c r="AQ140" i="3" s="1"/>
  <c r="X52" i="3"/>
  <c r="X140" i="3" s="1"/>
  <c r="H260" i="3"/>
  <c r="X231" i="3"/>
  <c r="X279" i="3" s="1"/>
  <c r="AN231" i="3"/>
  <c r="AN279" i="3" s="1"/>
  <c r="U231" i="3"/>
  <c r="U279" i="3" s="1"/>
  <c r="AN11" i="6"/>
  <c r="U11" i="6"/>
  <c r="AK11" i="6"/>
  <c r="X168" i="3"/>
  <c r="X276" i="3" s="1"/>
  <c r="AN168" i="3"/>
  <c r="AN276" i="3" s="1"/>
  <c r="AC10" i="3"/>
  <c r="AC138" i="3" s="1"/>
  <c r="Z10" i="3"/>
  <c r="Z138" i="3" s="1"/>
  <c r="AE10" i="3"/>
  <c r="AE138" i="3" s="1"/>
  <c r="H255" i="3"/>
  <c r="AJ94" i="3"/>
  <c r="AJ142" i="3" s="1"/>
  <c r="AM94" i="3"/>
  <c r="AM142" i="3" s="1"/>
  <c r="J94" i="3"/>
  <c r="J142" i="3" s="1"/>
  <c r="AB569" i="6"/>
  <c r="O115" i="3"/>
  <c r="O143" i="3" s="1"/>
  <c r="X115" i="3"/>
  <c r="X143" i="3" s="1"/>
  <c r="AO115" i="3"/>
  <c r="AO143" i="3" s="1"/>
  <c r="AD210" i="3"/>
  <c r="AD278" i="3" s="1"/>
  <c r="M210" i="3"/>
  <c r="M278" i="3" s="1"/>
  <c r="AI569" i="6"/>
  <c r="R189" i="3"/>
  <c r="R277" i="3" s="1"/>
  <c r="AH189" i="3"/>
  <c r="AH277" i="3" s="1"/>
  <c r="O189" i="3"/>
  <c r="O277" i="3" s="1"/>
  <c r="AI147" i="3"/>
  <c r="AI275" i="3" s="1"/>
  <c r="T147" i="3"/>
  <c r="T275" i="3" s="1"/>
  <c r="AB73" i="3"/>
  <c r="AB141" i="3" s="1"/>
  <c r="AN73" i="3"/>
  <c r="AN141" i="3" s="1"/>
  <c r="X31" i="3"/>
  <c r="X139" i="3" s="1"/>
  <c r="AN52" i="3"/>
  <c r="AN140" i="3" s="1"/>
  <c r="U52" i="3"/>
  <c r="U140" i="3" s="1"/>
  <c r="AK52" i="3"/>
  <c r="AK140" i="3" s="1"/>
  <c r="AK231" i="3"/>
  <c r="AK279" i="3" s="1"/>
  <c r="R231" i="3"/>
  <c r="R279" i="3" s="1"/>
  <c r="AH231" i="3"/>
  <c r="AH279" i="3" s="1"/>
  <c r="R11" i="6"/>
  <c r="AH11" i="6"/>
  <c r="O11" i="6"/>
  <c r="U10" i="3"/>
  <c r="U138" i="3" s="1"/>
  <c r="AM10" i="3"/>
  <c r="AM138" i="3" s="1"/>
  <c r="X10" i="3"/>
  <c r="X138" i="3" s="1"/>
  <c r="Z94" i="3"/>
  <c r="Z142" i="3" s="1"/>
  <c r="AP94" i="3"/>
  <c r="AP142" i="3" s="1"/>
  <c r="AQ94" i="3"/>
  <c r="AQ142" i="3" s="1"/>
  <c r="AA115" i="3"/>
  <c r="AA143" i="3" s="1"/>
  <c r="AE189" i="3"/>
  <c r="AE277" i="3" s="1"/>
  <c r="L189" i="3"/>
  <c r="L277" i="3" s="1"/>
  <c r="AB189" i="3"/>
  <c r="AB277" i="3" s="1"/>
  <c r="Q147" i="3"/>
  <c r="Q275" i="3" s="1"/>
  <c r="M147" i="3"/>
  <c r="M275" i="3" s="1"/>
  <c r="AK147" i="3"/>
  <c r="AK275" i="3" s="1"/>
  <c r="AK73" i="3"/>
  <c r="AK141" i="3" s="1"/>
  <c r="R73" i="3"/>
  <c r="R141" i="3" s="1"/>
  <c r="S31" i="3"/>
  <c r="S139" i="3" s="1"/>
  <c r="R52" i="3"/>
  <c r="R140" i="3" s="1"/>
  <c r="AD52" i="3"/>
  <c r="AD140" i="3" s="1"/>
  <c r="AL52" i="3"/>
  <c r="AL140" i="3" s="1"/>
  <c r="AI73" i="3"/>
  <c r="AI141" i="3" s="1"/>
  <c r="AN569" i="6"/>
  <c r="O231" i="3"/>
  <c r="O279" i="3" s="1"/>
  <c r="AE231" i="3"/>
  <c r="AE279" i="3" s="1"/>
  <c r="L231" i="3"/>
  <c r="L279" i="3" s="1"/>
  <c r="AE11" i="6"/>
  <c r="L11" i="6"/>
  <c r="AB11" i="6"/>
  <c r="V168" i="3"/>
  <c r="V276" i="3" s="1"/>
  <c r="AI10" i="3"/>
  <c r="AI138" i="3" s="1"/>
  <c r="AN10" i="3"/>
  <c r="AN138" i="3" s="1"/>
  <c r="Q10" i="3"/>
  <c r="Q138" i="3" s="1"/>
  <c r="H253" i="3"/>
  <c r="T94" i="3"/>
  <c r="T142" i="3" s="1"/>
  <c r="H95" i="3"/>
  <c r="I94" i="3"/>
  <c r="K94" i="3"/>
  <c r="K142" i="3" s="1"/>
  <c r="AM115" i="3"/>
  <c r="AM143" i="3" s="1"/>
  <c r="H190" i="3"/>
  <c r="I189" i="3"/>
  <c r="I277" i="3" s="1"/>
  <c r="Y189" i="3"/>
  <c r="Y277" i="3" s="1"/>
  <c r="AO189" i="3"/>
  <c r="AO277" i="3" s="1"/>
  <c r="Y147" i="3"/>
  <c r="Y275" i="3" s="1"/>
  <c r="Z147" i="3"/>
  <c r="Z275" i="3" s="1"/>
  <c r="O147" i="3"/>
  <c r="O275" i="3" s="1"/>
  <c r="AD73" i="3"/>
  <c r="AD141" i="3" s="1"/>
  <c r="AH31" i="3"/>
  <c r="AH139" i="3" s="1"/>
  <c r="K31" i="3"/>
  <c r="K139" i="3" s="1"/>
  <c r="V73" i="3"/>
  <c r="V141" i="3" s="1"/>
  <c r="S52" i="3"/>
  <c r="S140" i="3" s="1"/>
  <c r="L52" i="3"/>
  <c r="L140" i="3" s="1"/>
  <c r="AB52" i="3"/>
  <c r="AB140" i="3" s="1"/>
  <c r="AB231" i="3"/>
  <c r="AB279" i="3" s="1"/>
  <c r="I231" i="3"/>
  <c r="I279" i="3" s="1"/>
  <c r="H232" i="3"/>
  <c r="Y231" i="3"/>
  <c r="Y279" i="3" s="1"/>
  <c r="Y11" i="6"/>
  <c r="AO11" i="6"/>
  <c r="H169" i="3"/>
  <c r="N10" i="3"/>
  <c r="N138" i="3" s="1"/>
  <c r="AQ10" i="3"/>
  <c r="AQ138" i="3" s="1"/>
  <c r="T10" i="3"/>
  <c r="T138" i="3" s="1"/>
  <c r="M94" i="3"/>
  <c r="M142" i="3" s="1"/>
  <c r="AG94" i="3"/>
  <c r="AG142" i="3" s="1"/>
  <c r="N94" i="3"/>
  <c r="N142" i="3" s="1"/>
  <c r="AJ569" i="6"/>
  <c r="V189" i="3"/>
  <c r="V277" i="3" s="1"/>
  <c r="AL189" i="3"/>
  <c r="AL277" i="3" s="1"/>
  <c r="S189" i="3"/>
  <c r="S277" i="3" s="1"/>
  <c r="AD147" i="3"/>
  <c r="AD275" i="3" s="1"/>
  <c r="AM147" i="3"/>
  <c r="AM275" i="3" s="1"/>
  <c r="X147" i="3"/>
  <c r="X275" i="3" s="1"/>
  <c r="AD31" i="3"/>
  <c r="AD139" i="3" s="1"/>
  <c r="H256" i="3"/>
  <c r="H53" i="3"/>
  <c r="I52" i="3"/>
  <c r="Y52" i="3"/>
  <c r="Y140" i="3" s="1"/>
  <c r="AO52" i="3"/>
  <c r="AO140" i="3" s="1"/>
  <c r="Q73" i="3"/>
  <c r="Q141" i="3" s="1"/>
  <c r="AO231" i="3"/>
  <c r="AO279" i="3" s="1"/>
  <c r="V231" i="3"/>
  <c r="V279" i="3" s="1"/>
  <c r="AL231" i="3"/>
  <c r="AL279" i="3" s="1"/>
  <c r="V11" i="6"/>
  <c r="AL11" i="6"/>
  <c r="S11" i="6"/>
  <c r="AA10" i="3"/>
  <c r="AA138" i="3" s="1"/>
  <c r="I10" i="3"/>
  <c r="H11" i="3"/>
  <c r="AD94" i="3"/>
  <c r="AD142" i="3" s="1"/>
  <c r="S94" i="3"/>
  <c r="S142" i="3" s="1"/>
  <c r="L94" i="3"/>
  <c r="L142" i="3" s="1"/>
  <c r="AG569" i="6"/>
  <c r="N569" i="6"/>
  <c r="AD569" i="6"/>
  <c r="V115" i="3"/>
  <c r="V143" i="3" s="1"/>
  <c r="Y115" i="3"/>
  <c r="Y143" i="3" s="1"/>
  <c r="AI189" i="3"/>
  <c r="AI277" i="3" s="1"/>
  <c r="P189" i="3"/>
  <c r="P277" i="3" s="1"/>
  <c r="AF189" i="3"/>
  <c r="AF277" i="3" s="1"/>
  <c r="AL147" i="3"/>
  <c r="AL275" i="3" s="1"/>
  <c r="U147" i="3"/>
  <c r="U275" i="3" s="1"/>
  <c r="AO147" i="3"/>
  <c r="AO275" i="3" s="1"/>
  <c r="U31" i="3"/>
  <c r="U139" i="3" s="1"/>
  <c r="T31" i="3"/>
  <c r="T139" i="3" s="1"/>
  <c r="V52" i="3"/>
  <c r="V140" i="3" s="1"/>
  <c r="AE52" i="3"/>
  <c r="AE140" i="3" s="1"/>
  <c r="AP52" i="3"/>
  <c r="AP140" i="3" s="1"/>
  <c r="S231" i="3"/>
  <c r="S279" i="3" s="1"/>
  <c r="AI231" i="3"/>
  <c r="AI279" i="3" s="1"/>
  <c r="P231" i="3"/>
  <c r="P279" i="3" s="1"/>
  <c r="AI11" i="6"/>
  <c r="P11" i="6"/>
  <c r="AF11" i="6"/>
  <c r="W10" i="3"/>
  <c r="W138" i="3" s="1"/>
  <c r="AJ10" i="3"/>
  <c r="AJ138" i="3" s="1"/>
  <c r="AD10" i="3"/>
  <c r="AD138" i="3" s="1"/>
  <c r="AB94" i="3"/>
  <c r="AB142" i="3" s="1"/>
  <c r="Q94" i="3"/>
  <c r="Q142" i="3" s="1"/>
  <c r="AI94" i="3"/>
  <c r="AI142" i="3" s="1"/>
  <c r="AH115" i="3"/>
  <c r="AH143" i="3" s="1"/>
  <c r="M189" i="3"/>
  <c r="M277" i="3" s="1"/>
  <c r="AC189" i="3"/>
  <c r="AC277" i="3" s="1"/>
  <c r="AQ147" i="3"/>
  <c r="AQ275" i="3" s="1"/>
  <c r="AH147" i="3"/>
  <c r="AH275" i="3" s="1"/>
  <c r="S147" i="3"/>
  <c r="S275" i="3" s="1"/>
  <c r="AH73" i="3"/>
  <c r="AH141" i="3" s="1"/>
  <c r="S73" i="3"/>
  <c r="S141" i="3" s="1"/>
  <c r="AM31" i="3"/>
  <c r="AM139" i="3" s="1"/>
  <c r="Q31" i="3"/>
  <c r="Q139" i="3" s="1"/>
  <c r="W31" i="3"/>
  <c r="W139" i="3" s="1"/>
  <c r="AO73" i="3"/>
  <c r="AO141" i="3" s="1"/>
  <c r="W52" i="3"/>
  <c r="W140" i="3" s="1"/>
  <c r="P52" i="3"/>
  <c r="P140" i="3" s="1"/>
  <c r="AF52" i="3"/>
  <c r="AF140" i="3" s="1"/>
  <c r="AF231" i="3"/>
  <c r="AF279" i="3" s="1"/>
  <c r="M231" i="3"/>
  <c r="M279" i="3" s="1"/>
  <c r="M11" i="6"/>
  <c r="AC11" i="6"/>
  <c r="J11" i="6"/>
  <c r="AK10" i="3"/>
  <c r="AK138" i="3" s="1"/>
  <c r="J10" i="3"/>
  <c r="J138" i="3" s="1"/>
  <c r="AF10" i="3"/>
  <c r="AF138" i="3" s="1"/>
  <c r="O94" i="3"/>
  <c r="O142" i="3" s="1"/>
  <c r="AK94" i="3"/>
  <c r="AK142" i="3" s="1"/>
  <c r="R94" i="3"/>
  <c r="R142" i="3" s="1"/>
  <c r="M569" i="6" l="1"/>
  <c r="AL569" i="6"/>
  <c r="AH569" i="6"/>
  <c r="V569" i="6"/>
  <c r="AE23" i="10"/>
  <c r="P569" i="6"/>
  <c r="U569" i="6"/>
  <c r="AE569" i="6"/>
  <c r="AP252" i="3"/>
  <c r="AP280" i="3" s="1"/>
  <c r="K23" i="10"/>
  <c r="AE576" i="6"/>
  <c r="O25" i="10"/>
  <c r="AD168" i="3"/>
  <c r="AD276" i="3" s="1"/>
  <c r="AG168" i="3"/>
  <c r="AG276" i="3" s="1"/>
  <c r="N168" i="3"/>
  <c r="N276" i="3" s="1"/>
  <c r="AF22" i="10"/>
  <c r="T168" i="3"/>
  <c r="T276" i="3" s="1"/>
  <c r="O24" i="10"/>
  <c r="AK26" i="10"/>
  <c r="Q252" i="3"/>
  <c r="Q280" i="3" s="1"/>
  <c r="AP210" i="3"/>
  <c r="AP278" i="3" s="1"/>
  <c r="X23" i="10"/>
  <c r="AN252" i="3"/>
  <c r="AN280" i="3" s="1"/>
  <c r="W137" i="3"/>
  <c r="AM576" i="6"/>
  <c r="AB210" i="3"/>
  <c r="AB278" i="3" s="1"/>
  <c r="M22" i="10"/>
  <c r="AE168" i="3"/>
  <c r="AE276" i="3" s="1"/>
  <c r="M26" i="10"/>
  <c r="AG26" i="10"/>
  <c r="M252" i="3"/>
  <c r="M280" i="3" s="1"/>
  <c r="Q210" i="3"/>
  <c r="Q278" i="3" s="1"/>
  <c r="Z137" i="3"/>
  <c r="AP569" i="6"/>
  <c r="R569" i="6"/>
  <c r="AG576" i="6"/>
  <c r="AJ576" i="6"/>
  <c r="AC26" i="10"/>
  <c r="Y252" i="3"/>
  <c r="Y280" i="3" s="1"/>
  <c r="S24" i="10"/>
  <c r="AP25" i="10"/>
  <c r="J25" i="10"/>
  <c r="M168" i="3"/>
  <c r="M276" i="3" s="1"/>
  <c r="P24" i="10"/>
  <c r="W168" i="3"/>
  <c r="W276" i="3" s="1"/>
  <c r="AM168" i="3"/>
  <c r="AM276" i="3" s="1"/>
  <c r="T252" i="3"/>
  <c r="T280" i="3" s="1"/>
  <c r="K252" i="3"/>
  <c r="K280" i="3" s="1"/>
  <c r="AH252" i="3"/>
  <c r="AH280" i="3" s="1"/>
  <c r="P23" i="10"/>
  <c r="AJ23" i="10"/>
  <c r="S210" i="3"/>
  <c r="S278" i="3" s="1"/>
  <c r="AG210" i="3"/>
  <c r="AG278" i="3" s="1"/>
  <c r="T23" i="10"/>
  <c r="H266" i="3"/>
  <c r="AK252" i="3"/>
  <c r="AK280" i="3" s="1"/>
  <c r="R252" i="3"/>
  <c r="R280" i="3" s="1"/>
  <c r="AI23" i="10"/>
  <c r="Q26" i="10"/>
  <c r="AB26" i="10"/>
  <c r="O210" i="3"/>
  <c r="O278" i="3" s="1"/>
  <c r="AA210" i="3"/>
  <c r="AA278" i="3" s="1"/>
  <c r="U210" i="3"/>
  <c r="U278" i="3" s="1"/>
  <c r="Z210" i="3"/>
  <c r="Z278" i="3" s="1"/>
  <c r="Z24" i="10"/>
  <c r="AH168" i="3"/>
  <c r="AH276" i="3" s="1"/>
  <c r="AA168" i="3"/>
  <c r="AA276" i="3" s="1"/>
  <c r="AI24" i="10"/>
  <c r="W25" i="10"/>
  <c r="AA569" i="6"/>
  <c r="AK25" i="10"/>
  <c r="AI576" i="6"/>
  <c r="T25" i="10"/>
  <c r="AQ252" i="3"/>
  <c r="AQ280" i="3" s="1"/>
  <c r="AO252" i="3"/>
  <c r="AO280" i="3" s="1"/>
  <c r="AL252" i="3"/>
  <c r="AL280" i="3" s="1"/>
  <c r="AN23" i="10"/>
  <c r="J137" i="3"/>
  <c r="T576" i="6"/>
  <c r="AL137" i="3"/>
  <c r="W569" i="6"/>
  <c r="T569" i="6"/>
  <c r="Q137" i="3"/>
  <c r="S576" i="6"/>
  <c r="K26" i="10"/>
  <c r="Z252" i="3"/>
  <c r="Z280" i="3" s="1"/>
  <c r="H23" i="10"/>
  <c r="AN210" i="3"/>
  <c r="AN278" i="3" s="1"/>
  <c r="V26" i="10"/>
  <c r="Y26" i="10"/>
  <c r="AE210" i="3"/>
  <c r="AE278" i="3" s="1"/>
  <c r="L210" i="3"/>
  <c r="L278" i="3" s="1"/>
  <c r="AE252" i="3"/>
  <c r="AE280" i="3" s="1"/>
  <c r="V252" i="3"/>
  <c r="V280" i="3" s="1"/>
  <c r="V274" i="3" s="1"/>
  <c r="AI168" i="3"/>
  <c r="AI276" i="3" s="1"/>
  <c r="AF168" i="3"/>
  <c r="AF276" i="3" s="1"/>
  <c r="AF274" i="3" s="1"/>
  <c r="AF25" i="10"/>
  <c r="M25" i="10"/>
  <c r="Q24" i="10"/>
  <c r="O168" i="3"/>
  <c r="O276" i="3" s="1"/>
  <c r="Q168" i="3"/>
  <c r="Q276" i="3" s="1"/>
  <c r="AO210" i="3"/>
  <c r="AO278" i="3" s="1"/>
  <c r="AK23" i="10"/>
  <c r="AQ137" i="3"/>
  <c r="AN137" i="3"/>
  <c r="Y22" i="10"/>
  <c r="AP26" i="10"/>
  <c r="N22" i="10"/>
  <c r="M576" i="6"/>
  <c r="P137" i="3"/>
  <c r="AH26" i="10"/>
  <c r="N252" i="3"/>
  <c r="N280" i="3" s="1"/>
  <c r="N274" i="3" s="1"/>
  <c r="AD252" i="3"/>
  <c r="AD280" i="3" s="1"/>
  <c r="V24" i="10"/>
  <c r="AI252" i="3"/>
  <c r="AI280" i="3" s="1"/>
  <c r="AO24" i="10"/>
  <c r="AM23" i="10"/>
  <c r="T24" i="10"/>
  <c r="AE25" i="10"/>
  <c r="AJ25" i="10"/>
  <c r="R25" i="10"/>
  <c r="P25" i="10"/>
  <c r="O26" i="10"/>
  <c r="AF24" i="10"/>
  <c r="AO25" i="10"/>
  <c r="AM24" i="10"/>
  <c r="M24" i="10"/>
  <c r="M562" i="6"/>
  <c r="AH23" i="10"/>
  <c r="H10" i="3"/>
  <c r="I138" i="3"/>
  <c r="P576" i="6"/>
  <c r="AA23" i="10"/>
  <c r="AB562" i="6"/>
  <c r="U137" i="3"/>
  <c r="AA25" i="10"/>
  <c r="L576" i="6"/>
  <c r="R576" i="6"/>
  <c r="Q562" i="6"/>
  <c r="Q22" i="10"/>
  <c r="AK576" i="6"/>
  <c r="O137" i="3"/>
  <c r="Z562" i="6"/>
  <c r="L252" i="3"/>
  <c r="L280" i="3" s="1"/>
  <c r="AC569" i="6"/>
  <c r="X569" i="6"/>
  <c r="I139" i="3"/>
  <c r="H139" i="3" s="1"/>
  <c r="H31" i="3"/>
  <c r="H264" i="3"/>
  <c r="AC168" i="3"/>
  <c r="AC276" i="3" s="1"/>
  <c r="AB23" i="10"/>
  <c r="U252" i="3"/>
  <c r="U280" i="3" s="1"/>
  <c r="Y24" i="10"/>
  <c r="AB576" i="6"/>
  <c r="L23" i="10"/>
  <c r="AD137" i="3"/>
  <c r="AK569" i="6"/>
  <c r="R23" i="10"/>
  <c r="L26" i="10"/>
  <c r="AA137" i="3"/>
  <c r="L562" i="6"/>
  <c r="L22" i="10"/>
  <c r="AN26" i="10"/>
  <c r="AJ22" i="10"/>
  <c r="H562" i="6"/>
  <c r="T26" i="10"/>
  <c r="AA562" i="6"/>
  <c r="AJ562" i="6"/>
  <c r="AH25" i="10"/>
  <c r="U24" i="10"/>
  <c r="I569" i="6"/>
  <c r="AM252" i="3"/>
  <c r="AM280" i="3" s="1"/>
  <c r="AD23" i="10"/>
  <c r="N24" i="10"/>
  <c r="Y168" i="3"/>
  <c r="Y276" i="3" s="1"/>
  <c r="AJ137" i="3"/>
  <c r="AP576" i="6"/>
  <c r="H94" i="3"/>
  <c r="I142" i="3"/>
  <c r="H142" i="3" s="1"/>
  <c r="AB25" i="10"/>
  <c r="X26" i="10"/>
  <c r="AH22" i="10"/>
  <c r="H26" i="10"/>
  <c r="AE137" i="3"/>
  <c r="AK562" i="6"/>
  <c r="L137" i="3"/>
  <c r="K562" i="6"/>
  <c r="AO576" i="6"/>
  <c r="W576" i="6"/>
  <c r="AA24" i="10"/>
  <c r="K24" i="10"/>
  <c r="O252" i="3"/>
  <c r="O280" i="3" s="1"/>
  <c r="AF569" i="6"/>
  <c r="Q25" i="10"/>
  <c r="X252" i="3"/>
  <c r="X280" i="3" s="1"/>
  <c r="X274" i="3" s="1"/>
  <c r="R210" i="3"/>
  <c r="R278" i="3" s="1"/>
  <c r="Y210" i="3"/>
  <c r="Y278" i="3" s="1"/>
  <c r="AB168" i="3"/>
  <c r="AB276" i="3" s="1"/>
  <c r="J24" i="10"/>
  <c r="AF562" i="6"/>
  <c r="U25" i="10"/>
  <c r="AO562" i="6"/>
  <c r="H189" i="3"/>
  <c r="H277" i="3"/>
  <c r="I24" i="10"/>
  <c r="AO26" i="10"/>
  <c r="M137" i="3"/>
  <c r="K137" i="3"/>
  <c r="T22" i="10"/>
  <c r="T562" i="6"/>
  <c r="H265" i="3"/>
  <c r="K210" i="3"/>
  <c r="K278" i="3" s="1"/>
  <c r="AN583" i="6"/>
  <c r="I26" i="10"/>
  <c r="S26" i="10"/>
  <c r="AB252" i="3"/>
  <c r="AB280" i="3" s="1"/>
  <c r="H257" i="3"/>
  <c r="AO168" i="3"/>
  <c r="AO276" i="3" s="1"/>
  <c r="W24" i="10"/>
  <c r="K22" i="10"/>
  <c r="AB24" i="10"/>
  <c r="R26" i="10"/>
  <c r="AE562" i="6"/>
  <c r="O562" i="6"/>
  <c r="O22" i="10"/>
  <c r="I25" i="10"/>
  <c r="AC137" i="3"/>
  <c r="U562" i="6"/>
  <c r="AB137" i="3"/>
  <c r="AG137" i="3"/>
  <c r="R583" i="6"/>
  <c r="AM26" i="10"/>
  <c r="AM562" i="6"/>
  <c r="AM22" i="10"/>
  <c r="AC576" i="6"/>
  <c r="H267" i="3"/>
  <c r="H270" i="3"/>
  <c r="AD25" i="10"/>
  <c r="Q23" i="10"/>
  <c r="S168" i="3"/>
  <c r="S276" i="3" s="1"/>
  <c r="Z26" i="10"/>
  <c r="H279" i="3"/>
  <c r="AP24" i="10"/>
  <c r="AJ24" i="10"/>
  <c r="H271" i="3"/>
  <c r="AP168" i="3"/>
  <c r="AP276" i="3" s="1"/>
  <c r="AM25" i="10"/>
  <c r="Y562" i="6"/>
  <c r="AA576" i="6"/>
  <c r="AI137" i="3"/>
  <c r="AH562" i="6"/>
  <c r="AN22" i="10"/>
  <c r="AN562" i="6"/>
  <c r="L25" i="10"/>
  <c r="R137" i="3"/>
  <c r="AD22" i="10"/>
  <c r="AD562" i="6"/>
  <c r="W26" i="10"/>
  <c r="AN24" i="10"/>
  <c r="Y137" i="3"/>
  <c r="AC25" i="10"/>
  <c r="U23" i="10"/>
  <c r="AK210" i="3"/>
  <c r="AK278" i="3" s="1"/>
  <c r="H25" i="10"/>
  <c r="P168" i="3"/>
  <c r="P276" i="3" s="1"/>
  <c r="R168" i="3"/>
  <c r="R276" i="3" s="1"/>
  <c r="X24" i="10"/>
  <c r="S252" i="3"/>
  <c r="S280" i="3" s="1"/>
  <c r="Y25" i="10"/>
  <c r="AL24" i="10"/>
  <c r="U168" i="3"/>
  <c r="U276" i="3" s="1"/>
  <c r="P22" i="10"/>
  <c r="P562" i="6"/>
  <c r="AE26" i="10"/>
  <c r="I562" i="6"/>
  <c r="I22" i="10"/>
  <c r="N23" i="10"/>
  <c r="Z23" i="10"/>
  <c r="H73" i="3"/>
  <c r="P252" i="3"/>
  <c r="P280" i="3" s="1"/>
  <c r="V25" i="10"/>
  <c r="J168" i="3"/>
  <c r="J276" i="3" s="1"/>
  <c r="AA26" i="10"/>
  <c r="AK24" i="10"/>
  <c r="J210" i="3"/>
  <c r="J278" i="3" s="1"/>
  <c r="K576" i="6"/>
  <c r="S562" i="6"/>
  <c r="AL576" i="6"/>
  <c r="J23" i="10"/>
  <c r="AO137" i="3"/>
  <c r="AH137" i="3"/>
  <c r="AL23" i="10"/>
  <c r="W562" i="6"/>
  <c r="W22" i="10"/>
  <c r="O569" i="6"/>
  <c r="H141" i="3"/>
  <c r="H269" i="3"/>
  <c r="W210" i="3"/>
  <c r="W278" i="3" s="1"/>
  <c r="AJ210" i="3"/>
  <c r="AJ278" i="3" s="1"/>
  <c r="H259" i="3"/>
  <c r="I168" i="3"/>
  <c r="I276" i="3" s="1"/>
  <c r="AG23" i="10"/>
  <c r="J252" i="3"/>
  <c r="J280" i="3" s="1"/>
  <c r="AG25" i="10"/>
  <c r="Z168" i="3"/>
  <c r="Z276" i="3" s="1"/>
  <c r="S22" i="10"/>
  <c r="AF137" i="3"/>
  <c r="J562" i="6"/>
  <c r="J22" i="10"/>
  <c r="Q576" i="6"/>
  <c r="AI562" i="6"/>
  <c r="AI25" i="10"/>
  <c r="Z576" i="6"/>
  <c r="T137" i="3"/>
  <c r="H231" i="3"/>
  <c r="S25" i="10"/>
  <c r="I252" i="3"/>
  <c r="I280" i="3" s="1"/>
  <c r="AO583" i="6"/>
  <c r="R562" i="6"/>
  <c r="Y576" i="6"/>
  <c r="AP137" i="3"/>
  <c r="N562" i="6"/>
  <c r="U576" i="6"/>
  <c r="H22" i="10"/>
  <c r="V23" i="10"/>
  <c r="AD576" i="6"/>
  <c r="L168" i="3"/>
  <c r="L276" i="3" s="1"/>
  <c r="H258" i="3"/>
  <c r="AL26" i="10"/>
  <c r="L569" i="6"/>
  <c r="AC22" i="10"/>
  <c r="U26" i="10"/>
  <c r="W252" i="3"/>
  <c r="W280" i="3" s="1"/>
  <c r="K25" i="10"/>
  <c r="AL210" i="3"/>
  <c r="AL278" i="3" s="1"/>
  <c r="AO23" i="10"/>
  <c r="AL562" i="6"/>
  <c r="AL22" i="10"/>
  <c r="I576" i="6"/>
  <c r="AD26" i="10"/>
  <c r="H147" i="3"/>
  <c r="AC24" i="10"/>
  <c r="M23" i="10"/>
  <c r="AN576" i="6"/>
  <c r="Z25" i="10"/>
  <c r="Z569" i="6"/>
  <c r="H115" i="3"/>
  <c r="AJ168" i="3"/>
  <c r="AJ276" i="3" s="1"/>
  <c r="AF26" i="10"/>
  <c r="X25" i="10"/>
  <c r="AC23" i="10"/>
  <c r="AE24" i="10"/>
  <c r="P210" i="3"/>
  <c r="P278" i="3" s="1"/>
  <c r="AG24" i="10"/>
  <c r="Y23" i="10"/>
  <c r="AK137" i="3"/>
  <c r="AF576" i="6"/>
  <c r="X576" i="6"/>
  <c r="H143" i="3"/>
  <c r="H52" i="3"/>
  <c r="I140" i="3"/>
  <c r="H140" i="3" s="1"/>
  <c r="N137" i="3"/>
  <c r="H24" i="10"/>
  <c r="X137" i="3"/>
  <c r="V576" i="6"/>
  <c r="N26" i="10"/>
  <c r="X22" i="10"/>
  <c r="X562" i="6"/>
  <c r="N25" i="10"/>
  <c r="AH576" i="6"/>
  <c r="AF23" i="10"/>
  <c r="AG22" i="10"/>
  <c r="AG562" i="6"/>
  <c r="H576" i="6"/>
  <c r="S137" i="3"/>
  <c r="AP22" i="10"/>
  <c r="AP562" i="6"/>
  <c r="J576" i="6"/>
  <c r="Y569" i="6"/>
  <c r="H254" i="3"/>
  <c r="AL25" i="10"/>
  <c r="AH24" i="10"/>
  <c r="S23" i="10"/>
  <c r="J26" i="10"/>
  <c r="AQ210" i="3"/>
  <c r="AQ278" i="3" s="1"/>
  <c r="AQ274" i="3" s="1"/>
  <c r="R24" i="10"/>
  <c r="I23" i="10"/>
  <c r="AC562" i="6"/>
  <c r="O23" i="10"/>
  <c r="V22" i="10"/>
  <c r="V562" i="6"/>
  <c r="AM137" i="3"/>
  <c r="O576" i="6"/>
  <c r="N576" i="6"/>
  <c r="N583" i="6"/>
  <c r="V137" i="3"/>
  <c r="H569" i="6"/>
  <c r="AC252" i="3"/>
  <c r="AC280" i="3" s="1"/>
  <c r="J569" i="6"/>
  <c r="AI26" i="10"/>
  <c r="AJ26" i="10"/>
  <c r="AA252" i="3"/>
  <c r="AA280" i="3" s="1"/>
  <c r="L24" i="10"/>
  <c r="AM274" i="3" l="1"/>
  <c r="AP59" i="10"/>
  <c r="AN274" i="3"/>
  <c r="AM59" i="10" s="1"/>
  <c r="AK274" i="3"/>
  <c r="AC274" i="3"/>
  <c r="AI274" i="3"/>
  <c r="AH59" i="10" s="1"/>
  <c r="Z274" i="3"/>
  <c r="Y59" i="10" s="1"/>
  <c r="K274" i="3"/>
  <c r="J59" i="10" s="1"/>
  <c r="AE274" i="3"/>
  <c r="AD59" i="10" s="1"/>
  <c r="AG274" i="3"/>
  <c r="AF59" i="10" s="1"/>
  <c r="T274" i="3"/>
  <c r="S59" i="10" s="1"/>
  <c r="O274" i="3"/>
  <c r="N59" i="10" s="1"/>
  <c r="AE59" i="10"/>
  <c r="AD274" i="3"/>
  <c r="AC59" i="10" s="1"/>
  <c r="AL59" i="10"/>
  <c r="M274" i="3"/>
  <c r="L59" i="10" s="1"/>
  <c r="M59" i="10"/>
  <c r="R274" i="3"/>
  <c r="Q59" i="10" s="1"/>
  <c r="AP274" i="3"/>
  <c r="AO59" i="10" s="1"/>
  <c r="U59" i="10"/>
  <c r="S274" i="3"/>
  <c r="R59" i="10" s="1"/>
  <c r="P274" i="3"/>
  <c r="O59" i="10" s="1"/>
  <c r="AH274" i="3"/>
  <c r="AG59" i="10" s="1"/>
  <c r="AA274" i="3"/>
  <c r="Z59" i="10" s="1"/>
  <c r="L274" i="3"/>
  <c r="K59" i="10" s="1"/>
  <c r="Q274" i="3"/>
  <c r="P59" i="10" s="1"/>
  <c r="T583" i="6"/>
  <c r="R22" i="10"/>
  <c r="AD583" i="6"/>
  <c r="W583" i="6"/>
  <c r="U583" i="6"/>
  <c r="AK583" i="6"/>
  <c r="V583" i="6"/>
  <c r="O583" i="6"/>
  <c r="Z583" i="6"/>
  <c r="I583" i="6"/>
  <c r="W23" i="10"/>
  <c r="M583" i="6"/>
  <c r="P583" i="6"/>
  <c r="AB583" i="6"/>
  <c r="L583" i="6"/>
  <c r="AJ274" i="3"/>
  <c r="AI59" i="10" s="1"/>
  <c r="J274" i="3"/>
  <c r="I59" i="10" s="1"/>
  <c r="AO274" i="3"/>
  <c r="AN59" i="10" s="1"/>
  <c r="W59" i="10"/>
  <c r="W274" i="3"/>
  <c r="V59" i="10" s="1"/>
  <c r="Y274" i="3"/>
  <c r="X59" i="10" s="1"/>
  <c r="AC583" i="6"/>
  <c r="U274" i="3"/>
  <c r="T59" i="10" s="1"/>
  <c r="AP583" i="6"/>
  <c r="J583" i="6"/>
  <c r="AN25" i="10"/>
  <c r="G25" i="10" s="1"/>
  <c r="AB274" i="3"/>
  <c r="AA59" i="10" s="1"/>
  <c r="AL274" i="3"/>
  <c r="AK59" i="10" s="1"/>
  <c r="AA583" i="6"/>
  <c r="U22" i="10"/>
  <c r="Q583" i="6"/>
  <c r="X583" i="6"/>
  <c r="G562" i="6"/>
  <c r="AI583" i="6"/>
  <c r="AD24" i="10"/>
  <c r="G24" i="10" s="1"/>
  <c r="AG583" i="6"/>
  <c r="AP23" i="10"/>
  <c r="Z22" i="10"/>
  <c r="G576" i="6"/>
  <c r="H280" i="3"/>
  <c r="AB59" i="10"/>
  <c r="H210" i="3"/>
  <c r="AJ583" i="6"/>
  <c r="K583" i="6"/>
  <c r="AF583" i="6"/>
  <c r="AK22" i="10"/>
  <c r="H278" i="3"/>
  <c r="S583" i="6"/>
  <c r="H168" i="3"/>
  <c r="AB22" i="10"/>
  <c r="Y583" i="6"/>
  <c r="AJ59" i="10"/>
  <c r="AE583" i="6"/>
  <c r="I274" i="3"/>
  <c r="H275" i="3"/>
  <c r="AM583" i="6"/>
  <c r="P26" i="10"/>
  <c r="G26" i="10" s="1"/>
  <c r="AO22" i="10"/>
  <c r="AH583" i="6"/>
  <c r="H252" i="3"/>
  <c r="AI22" i="10"/>
  <c r="H276" i="3"/>
  <c r="AL583" i="6"/>
  <c r="I137" i="3"/>
  <c r="H138" i="3"/>
  <c r="G569" i="6"/>
  <c r="AE22" i="10"/>
  <c r="AA22" i="10"/>
  <c r="H583" i="6"/>
  <c r="H274" i="3" l="1"/>
  <c r="G274" i="3" s="1"/>
  <c r="G23" i="10"/>
  <c r="G22" i="10"/>
  <c r="G583" i="6"/>
  <c r="H59" i="10"/>
  <c r="H137" i="3"/>
  <c r="G138" i="3" s="1"/>
  <c r="G277" i="3" l="1"/>
  <c r="G280" i="3"/>
  <c r="G275" i="3"/>
  <c r="G278" i="3"/>
  <c r="G279" i="3"/>
  <c r="G276" i="3"/>
  <c r="G137" i="3"/>
  <c r="G142" i="3"/>
  <c r="G140" i="3"/>
  <c r="G141" i="3"/>
  <c r="G139" i="3"/>
  <c r="G143" i="3"/>
  <c r="G59" i="10"/>
  <c r="H61" i="10"/>
  <c r="H380" i="1" l="1"/>
  <c r="AG380" i="1"/>
  <c r="V380" i="1"/>
  <c r="AM380" i="1"/>
  <c r="AJ380" i="1"/>
  <c r="AH380" i="1"/>
  <c r="P380" i="1"/>
  <c r="AL380" i="1"/>
  <c r="AB380" i="1"/>
  <c r="K380" i="1"/>
  <c r="AN380" i="1"/>
  <c r="I380" i="1"/>
  <c r="W380" i="1"/>
  <c r="Q380" i="1"/>
  <c r="AI380" i="1"/>
  <c r="AC380" i="1"/>
  <c r="L380" i="1"/>
  <c r="AO380" i="1"/>
  <c r="X380" i="1"/>
  <c r="N380" i="1"/>
  <c r="M380" i="1"/>
  <c r="R380" i="1"/>
  <c r="AE380" i="1"/>
  <c r="T380" i="1"/>
  <c r="Y380" i="1"/>
  <c r="AD380" i="1"/>
  <c r="S380" i="1"/>
  <c r="AF380" i="1"/>
  <c r="AK380" i="1"/>
  <c r="AP380" i="1"/>
  <c r="U380" i="1"/>
  <c r="O380" i="1"/>
  <c r="Z380" i="1"/>
  <c r="J380" i="1"/>
  <c r="AA380" i="1"/>
  <c r="G30" i="10" l="1"/>
  <c r="V61" i="10" l="1"/>
  <c r="AF61" i="10"/>
  <c r="Q61" i="10"/>
  <c r="AD61" i="10"/>
  <c r="R61" i="10"/>
  <c r="X61" i="10"/>
  <c r="AP61" i="10"/>
  <c r="AE61" i="10"/>
  <c r="J61" i="10"/>
  <c r="AL61" i="10"/>
  <c r="M61" i="10"/>
  <c r="K61" i="10"/>
  <c r="AN61" i="10"/>
  <c r="Y61" i="10"/>
  <c r="T61" i="10"/>
  <c r="AK61" i="10"/>
  <c r="O61" i="10"/>
  <c r="AA61" i="10"/>
  <c r="U61" i="10"/>
  <c r="AM61" i="10"/>
  <c r="AB61" i="10"/>
  <c r="AC61" i="10"/>
  <c r="P61" i="10"/>
  <c r="AG61" i="10"/>
  <c r="AO61" i="10"/>
  <c r="AH61" i="10"/>
  <c r="L61" i="10"/>
  <c r="AI61" i="10"/>
  <c r="S61" i="10"/>
  <c r="N61" i="10"/>
  <c r="AJ61" i="10"/>
  <c r="Z61" i="10"/>
  <c r="W61" i="10"/>
  <c r="G60" i="10" l="1"/>
  <c r="I61" i="10"/>
  <c r="G61" i="10" s="1"/>
  <c r="X37" i="1" l="1"/>
  <c r="AL37" i="1"/>
  <c r="AM37" i="1"/>
  <c r="P37" i="1"/>
  <c r="R37" i="1"/>
  <c r="L37" i="1"/>
  <c r="N37" i="1"/>
  <c r="Z37" i="1"/>
  <c r="H37" i="1"/>
  <c r="AG37" i="1"/>
  <c r="AE37" i="1"/>
  <c r="Q37" i="1"/>
  <c r="AA37" i="1"/>
  <c r="M37" i="1"/>
  <c r="I37" i="1"/>
  <c r="W37" i="1"/>
  <c r="AH37" i="1"/>
  <c r="AF37" i="1"/>
  <c r="K37" i="1"/>
  <c r="AB37" i="1"/>
  <c r="AP37" i="1"/>
  <c r="AO37" i="1"/>
  <c r="AN37" i="1"/>
  <c r="S37" i="1"/>
  <c r="AI42" i="1"/>
  <c r="V42" i="1"/>
  <c r="I42" i="1"/>
  <c r="AE42" i="1"/>
  <c r="R42" i="1"/>
  <c r="AN42" i="1"/>
  <c r="AA42" i="1"/>
  <c r="N42" i="1"/>
  <c r="AJ42" i="1"/>
  <c r="W42" i="1"/>
  <c r="AF42" i="1"/>
  <c r="S42" i="1"/>
  <c r="AO42" i="1"/>
  <c r="AB42" i="1"/>
  <c r="O42" i="1"/>
  <c r="AK42" i="1"/>
  <c r="X42" i="1"/>
  <c r="K42" i="1"/>
  <c r="AG42" i="1"/>
  <c r="T42" i="1"/>
  <c r="AC42" i="1"/>
  <c r="P42" i="1"/>
  <c r="AL42" i="1"/>
  <c r="Y42" i="1"/>
  <c r="L42" i="1"/>
  <c r="AH42" i="1"/>
  <c r="U42" i="1"/>
  <c r="H42" i="1"/>
  <c r="AD42" i="1"/>
  <c r="Q42" i="1"/>
  <c r="AM42" i="1"/>
  <c r="M42" i="1"/>
  <c r="N17" i="1"/>
  <c r="X17" i="1"/>
  <c r="AE17" i="1"/>
  <c r="J17" i="1"/>
  <c r="T17" i="1"/>
  <c r="S17" i="1"/>
  <c r="AO17" i="1"/>
  <c r="P17" i="1"/>
  <c r="AG17" i="1"/>
  <c r="H17" i="1"/>
  <c r="AC17" i="1"/>
  <c r="AM17" i="1"/>
  <c r="O17" i="1"/>
  <c r="Y17" i="1"/>
  <c r="Z17" i="1"/>
  <c r="AJ17" i="1"/>
  <c r="Q17" i="1"/>
  <c r="M17" i="1"/>
  <c r="W17" i="1"/>
  <c r="AH17" i="1"/>
  <c r="V17" i="1"/>
  <c r="AD17" i="1"/>
  <c r="AN17" i="1"/>
  <c r="AF17" i="1"/>
  <c r="S27" i="1"/>
  <c r="AB27" i="1"/>
  <c r="AK27" i="1"/>
  <c r="K27" i="1"/>
  <c r="AG27" i="1"/>
  <c r="AP27" i="1"/>
  <c r="L27" i="1"/>
  <c r="U27" i="1"/>
  <c r="AD27" i="1"/>
  <c r="AM27" i="1"/>
  <c r="Z27" i="1"/>
  <c r="AI27" i="1"/>
  <c r="I27" i="1"/>
  <c r="R27" i="1"/>
  <c r="AA27" i="1"/>
  <c r="N27" i="1"/>
  <c r="W27" i="1"/>
  <c r="V47" i="1"/>
  <c r="AE47" i="1"/>
  <c r="AN47" i="1"/>
  <c r="AO47" i="1"/>
  <c r="O47" i="1"/>
  <c r="X47" i="1"/>
  <c r="AC47" i="1"/>
  <c r="AL47" i="1"/>
  <c r="S218" i="1"/>
  <c r="AG218" i="1"/>
  <c r="U12" i="1"/>
  <c r="H12" i="1"/>
  <c r="AD12" i="1"/>
  <c r="Q12" i="1"/>
  <c r="AM12" i="1"/>
  <c r="Z12" i="1"/>
  <c r="AN12" i="1"/>
  <c r="N12" i="1"/>
  <c r="AJ12" i="1"/>
  <c r="W12" i="1"/>
  <c r="J12" i="1"/>
  <c r="AF12" i="1"/>
  <c r="S12" i="1"/>
  <c r="AO12" i="1"/>
  <c r="AB12" i="1"/>
  <c r="O12" i="1"/>
  <c r="AK12" i="1"/>
  <c r="X12" i="1"/>
  <c r="K12" i="1"/>
  <c r="AG12" i="1"/>
  <c r="T12" i="1"/>
  <c r="AP12" i="1"/>
  <c r="AC12" i="1"/>
  <c r="P12" i="1"/>
  <c r="L12" i="1"/>
  <c r="AI12" i="1"/>
  <c r="AE12" i="1"/>
  <c r="AL12" i="1"/>
  <c r="AH12" i="1"/>
  <c r="V12" i="1"/>
  <c r="R12" i="1"/>
  <c r="M12" i="1"/>
  <c r="P47" i="1" l="1"/>
  <c r="Y27" i="1"/>
  <c r="AO27" i="1"/>
  <c r="V27" i="1"/>
  <c r="I17" i="1"/>
  <c r="AI225" i="1"/>
  <c r="U37" i="1"/>
  <c r="X225" i="1"/>
  <c r="AK225" i="1"/>
  <c r="AB17" i="1"/>
  <c r="L17" i="1"/>
  <c r="AJ37" i="1"/>
  <c r="N218" i="1"/>
  <c r="AP225" i="1"/>
  <c r="AO225" i="1"/>
  <c r="AN218" i="1"/>
  <c r="N47" i="1"/>
  <c r="AI37" i="1"/>
  <c r="T27" i="1"/>
  <c r="AC37" i="1"/>
  <c r="U218" i="1"/>
  <c r="AJ27" i="1"/>
  <c r="Q27" i="1"/>
  <c r="Y47" i="1"/>
  <c r="AF218" i="1"/>
  <c r="O37" i="1"/>
  <c r="M225" i="1"/>
  <c r="AL218" i="1"/>
  <c r="I12" i="1"/>
  <c r="R17" i="1"/>
  <c r="Y12" i="1"/>
  <c r="AA12" i="1"/>
  <c r="AO218" i="1"/>
  <c r="V37" i="1"/>
  <c r="AK37" i="1"/>
  <c r="H47" i="1"/>
  <c r="AF47" i="1"/>
  <c r="M47" i="1"/>
  <c r="S225" i="1"/>
  <c r="W47" i="1"/>
  <c r="AM47" i="1"/>
  <c r="AI218" i="1"/>
  <c r="P225" i="1"/>
  <c r="AC27" i="1"/>
  <c r="J27" i="1"/>
  <c r="AH47" i="1"/>
  <c r="V218" i="1"/>
  <c r="AK218" i="1"/>
  <c r="AH27" i="1"/>
  <c r="AE218" i="1"/>
  <c r="AC225" i="1"/>
  <c r="Z218" i="1"/>
  <c r="AK22" i="1"/>
  <c r="L218" i="1"/>
  <c r="Y37" i="1"/>
  <c r="AB22" i="1"/>
  <c r="H225" i="1"/>
  <c r="S47" i="1"/>
  <c r="AI47" i="1"/>
  <c r="Y225" i="1"/>
  <c r="V225" i="1"/>
  <c r="Y218" i="1"/>
  <c r="AP218" i="1"/>
  <c r="AC218" i="1"/>
  <c r="AM218" i="1"/>
  <c r="AB218" i="1"/>
  <c r="K218" i="1"/>
  <c r="T47" i="1"/>
  <c r="AJ218" i="1"/>
  <c r="K47" i="1"/>
  <c r="AA47" i="1"/>
  <c r="AA17" i="1"/>
  <c r="H27" i="1"/>
  <c r="X27" i="1"/>
  <c r="AN27" i="1"/>
  <c r="AP17" i="1"/>
  <c r="AJ225" i="1"/>
  <c r="L225" i="1"/>
  <c r="K17" i="1"/>
  <c r="Q218" i="1"/>
  <c r="P27" i="1"/>
  <c r="AL225" i="1"/>
  <c r="AF27" i="1"/>
  <c r="M27" i="1"/>
  <c r="X218" i="1"/>
  <c r="U47" i="1"/>
  <c r="AM225" i="1"/>
  <c r="T225" i="1"/>
  <c r="L22" i="1"/>
  <c r="AF22" i="1"/>
  <c r="AL17" i="1"/>
  <c r="AI17" i="1"/>
  <c r="N225" i="1"/>
  <c r="AH225" i="1"/>
  <c r="J47" i="1"/>
  <c r="Z47" i="1"/>
  <c r="H22" i="1"/>
  <c r="X22" i="1"/>
  <c r="AB466" i="1"/>
  <c r="AJ32" i="1"/>
  <c r="U22" i="1"/>
  <c r="P204" i="1"/>
  <c r="Q204" i="1"/>
  <c r="O22" i="1"/>
  <c r="AO22" i="1"/>
  <c r="AE225" i="1"/>
  <c r="AF225" i="1"/>
  <c r="P218" i="1"/>
  <c r="AP47" i="1"/>
  <c r="J42" i="1"/>
  <c r="I225" i="1"/>
  <c r="J225" i="1"/>
  <c r="AH218" i="1"/>
  <c r="O218" i="1"/>
  <c r="AJ47" i="1"/>
  <c r="Q47" i="1"/>
  <c r="AL27" i="1"/>
  <c r="Z42" i="1"/>
  <c r="AP42" i="1"/>
  <c r="AJ466" i="1"/>
  <c r="I466" i="1"/>
  <c r="AM32" i="1"/>
  <c r="Y32" i="1"/>
  <c r="AO32" i="1"/>
  <c r="AM52" i="1"/>
  <c r="AB480" i="1"/>
  <c r="AD37" i="1"/>
  <c r="AG52" i="1"/>
  <c r="AD480" i="1"/>
  <c r="Y480" i="1"/>
  <c r="AO480" i="1"/>
  <c r="T37" i="1"/>
  <c r="AL32" i="1"/>
  <c r="S32" i="1"/>
  <c r="AN225" i="1"/>
  <c r="O225" i="1"/>
  <c r="M218" i="1"/>
  <c r="R225" i="1"/>
  <c r="Q225" i="1"/>
  <c r="AG225" i="1"/>
  <c r="J218" i="1"/>
  <c r="L47" i="1"/>
  <c r="AB47" i="1"/>
  <c r="I47" i="1"/>
  <c r="W466" i="1"/>
  <c r="AP466" i="1"/>
  <c r="R466" i="1"/>
  <c r="M466" i="1"/>
  <c r="K225" i="1"/>
  <c r="AD225" i="1"/>
  <c r="AA225" i="1"/>
  <c r="AI32" i="1"/>
  <c r="T32" i="1"/>
  <c r="AN32" i="1"/>
  <c r="S22" i="1"/>
  <c r="AL22" i="1"/>
  <c r="W22" i="1"/>
  <c r="V480" i="1"/>
  <c r="W225" i="1"/>
  <c r="AB225" i="1"/>
  <c r="AI22" i="1"/>
  <c r="P22" i="1"/>
  <c r="AJ22" i="1"/>
  <c r="R218" i="1"/>
  <c r="J37" i="1"/>
  <c r="AD218" i="1"/>
  <c r="O27" i="1"/>
  <c r="W218" i="1"/>
  <c r="AE27" i="1"/>
  <c r="U17" i="1"/>
  <c r="AK17" i="1"/>
  <c r="AD466" i="1"/>
  <c r="Q466" i="1"/>
  <c r="Z466" i="1"/>
  <c r="U32" i="1"/>
  <c r="AK32" i="1"/>
  <c r="V32" i="1"/>
  <c r="AD246" i="1"/>
  <c r="T246" i="1"/>
  <c r="AJ246" i="1"/>
  <c r="AM22" i="1"/>
  <c r="T22" i="1"/>
  <c r="AN22" i="1"/>
  <c r="X204" i="1"/>
  <c r="O204" i="1"/>
  <c r="W204" i="1"/>
  <c r="G180" i="4"/>
  <c r="G233" i="4"/>
  <c r="G172" i="4"/>
  <c r="L466" i="1"/>
  <c r="S466" i="1"/>
  <c r="AM466" i="1"/>
  <c r="AH32" i="1"/>
  <c r="O32" i="1"/>
  <c r="AH246" i="1"/>
  <c r="AG246" i="1"/>
  <c r="R246" i="1"/>
  <c r="G240" i="4"/>
  <c r="Q22" i="1"/>
  <c r="AG22" i="1"/>
  <c r="R22" i="1"/>
  <c r="I204" i="1"/>
  <c r="AB204" i="1"/>
  <c r="M204" i="1"/>
  <c r="G210" i="4"/>
  <c r="AN52" i="1"/>
  <c r="M52" i="1"/>
  <c r="AC52" i="1"/>
  <c r="N466" i="1"/>
  <c r="J466" i="1"/>
  <c r="Z225" i="1"/>
  <c r="W32" i="1"/>
  <c r="L32" i="1"/>
  <c r="AB32" i="1"/>
  <c r="AA246" i="1"/>
  <c r="K246" i="1"/>
  <c r="AE246" i="1"/>
  <c r="G191" i="4"/>
  <c r="AD22" i="1"/>
  <c r="K22" i="1"/>
  <c r="AE22" i="1"/>
  <c r="Y204" i="1"/>
  <c r="AO204" i="1"/>
  <c r="Z204" i="1"/>
  <c r="T218" i="1"/>
  <c r="AL466" i="1"/>
  <c r="H246" i="1"/>
  <c r="X246" i="1"/>
  <c r="I246" i="1"/>
  <c r="AL204" i="1"/>
  <c r="S204" i="1"/>
  <c r="AM204" i="1"/>
  <c r="G243" i="4"/>
  <c r="AE52" i="1"/>
  <c r="T52" i="1"/>
  <c r="AG238" i="4"/>
  <c r="AG244" i="4" s="1"/>
  <c r="AG245" i="4" s="1"/>
  <c r="V238" i="4"/>
  <c r="V244" i="4" s="1"/>
  <c r="V245" i="4" s="1"/>
  <c r="L246" i="1"/>
  <c r="AK246" i="1"/>
  <c r="V246" i="1"/>
  <c r="AF204" i="1"/>
  <c r="AF52" i="1"/>
  <c r="Q52" i="1"/>
  <c r="AP238" i="4"/>
  <c r="AP244" i="4" s="1"/>
  <c r="AP245" i="4" s="1"/>
  <c r="AL238" i="4"/>
  <c r="AL244" i="4" s="1"/>
  <c r="AL245" i="4" s="1"/>
  <c r="AI238" i="4"/>
  <c r="AI244" i="4" s="1"/>
  <c r="AI245" i="4" s="1"/>
  <c r="AB168" i="4"/>
  <c r="AJ168" i="4"/>
  <c r="AD168" i="4"/>
  <c r="V452" i="1"/>
  <c r="AC452" i="1"/>
  <c r="J452" i="1"/>
  <c r="G173" i="4"/>
  <c r="T466" i="1"/>
  <c r="U466" i="1"/>
  <c r="X466" i="1"/>
  <c r="Q32" i="1"/>
  <c r="P32" i="1"/>
  <c r="AF32" i="1"/>
  <c r="AN246" i="1"/>
  <c r="O246" i="1"/>
  <c r="AI246" i="1"/>
  <c r="I22" i="1"/>
  <c r="AH22" i="1"/>
  <c r="AC204" i="1"/>
  <c r="J204" i="1"/>
  <c r="AD204" i="1"/>
  <c r="G171" i="4"/>
  <c r="AA218" i="1"/>
  <c r="AC466" i="1"/>
  <c r="AN466" i="1"/>
  <c r="AO466" i="1"/>
  <c r="N32" i="1"/>
  <c r="AC32" i="1"/>
  <c r="J32" i="1"/>
  <c r="AO246" i="1"/>
  <c r="AB246" i="1"/>
  <c r="M246" i="1"/>
  <c r="AP204" i="1"/>
  <c r="L204" i="1"/>
  <c r="H204" i="1"/>
  <c r="I218" i="1"/>
  <c r="W52" i="1"/>
  <c r="H52" i="1"/>
  <c r="X52" i="1"/>
  <c r="H466" i="1"/>
  <c r="G251" i="4"/>
  <c r="AH466" i="1"/>
  <c r="K466" i="1"/>
  <c r="AA466" i="1"/>
  <c r="AD32" i="1"/>
  <c r="AP32" i="1"/>
  <c r="AA32" i="1"/>
  <c r="Y246" i="1"/>
  <c r="AC246" i="1"/>
  <c r="Z246" i="1"/>
  <c r="V22" i="1"/>
  <c r="Y22" i="1"/>
  <c r="J22" i="1"/>
  <c r="T204" i="1"/>
  <c r="AJ204" i="1"/>
  <c r="AL246" i="1"/>
  <c r="S246" i="1"/>
  <c r="AM246" i="1"/>
  <c r="U204" i="1"/>
  <c r="AG204" i="1"/>
  <c r="N204" i="1"/>
  <c r="N52" i="1"/>
  <c r="AH52" i="1"/>
  <c r="O52" i="1"/>
  <c r="AB238" i="4"/>
  <c r="AB244" i="4" s="1"/>
  <c r="AB245" i="4" s="1"/>
  <c r="AF238" i="4"/>
  <c r="AF244" i="4" s="1"/>
  <c r="AF245" i="4" s="1"/>
  <c r="Q238" i="4"/>
  <c r="Q244" i="4" s="1"/>
  <c r="Q245" i="4" s="1"/>
  <c r="AE466" i="1"/>
  <c r="AF466" i="1"/>
  <c r="V466" i="1"/>
  <c r="G200" i="4"/>
  <c r="M32" i="1"/>
  <c r="AG32" i="1"/>
  <c r="R32" i="1"/>
  <c r="P246" i="1"/>
  <c r="AF246" i="1"/>
  <c r="R204" i="1"/>
  <c r="K204" i="1"/>
  <c r="AA204" i="1"/>
  <c r="G212" i="4"/>
  <c r="AA52" i="1"/>
  <c r="L52" i="1"/>
  <c r="AB52" i="1"/>
  <c r="P466" i="1"/>
  <c r="O466" i="1"/>
  <c r="AI466" i="1"/>
  <c r="U225" i="1"/>
  <c r="Z32" i="1"/>
  <c r="K32" i="1"/>
  <c r="AE32" i="1"/>
  <c r="U246" i="1"/>
  <c r="Q246" i="1"/>
  <c r="J246" i="1"/>
  <c r="M22" i="1"/>
  <c r="AC22" i="1"/>
  <c r="N22" i="1"/>
  <c r="G203" i="4"/>
  <c r="AH204" i="1"/>
  <c r="AI204" i="1"/>
  <c r="AN204" i="1"/>
  <c r="AK466" i="1"/>
  <c r="AG466" i="1"/>
  <c r="Y466" i="1"/>
  <c r="H32" i="1"/>
  <c r="X32" i="1"/>
  <c r="I32" i="1"/>
  <c r="N246" i="1"/>
  <c r="AP246" i="1"/>
  <c r="W246" i="1"/>
  <c r="Z22" i="1"/>
  <c r="AP22" i="1"/>
  <c r="AA22" i="1"/>
  <c r="G230" i="4"/>
  <c r="AE204" i="1"/>
  <c r="AK204" i="1"/>
  <c r="V204" i="1"/>
  <c r="H218" i="1"/>
  <c r="AI52" i="1"/>
  <c r="P52" i="1"/>
  <c r="G183" i="4"/>
  <c r="R238" i="4"/>
  <c r="R244" i="4" s="1"/>
  <c r="R245" i="4" s="1"/>
  <c r="N238" i="4"/>
  <c r="N244" i="4" s="1"/>
  <c r="N245" i="4" s="1"/>
  <c r="AH238" i="4"/>
  <c r="AH244" i="4" s="1"/>
  <c r="AH245" i="4" s="1"/>
  <c r="H480" i="1"/>
  <c r="X480" i="1"/>
  <c r="AN480" i="1"/>
  <c r="I168" i="4"/>
  <c r="M168" i="4"/>
  <c r="AE452" i="1"/>
  <c r="L452" i="1"/>
  <c r="AB452" i="1"/>
  <c r="N198" i="4"/>
  <c r="N204" i="4" s="1"/>
  <c r="N205" i="4" s="1"/>
  <c r="AN198" i="4"/>
  <c r="AN204" i="4" s="1"/>
  <c r="AN205" i="4" s="1"/>
  <c r="AG198" i="4"/>
  <c r="AG204" i="4" s="1"/>
  <c r="AG205" i="4" s="1"/>
  <c r="AL239" i="1"/>
  <c r="W239" i="1"/>
  <c r="L239" i="1"/>
  <c r="AA218" i="4"/>
  <c r="AA224" i="4" s="1"/>
  <c r="AA225" i="4" s="1"/>
  <c r="H218" i="4"/>
  <c r="G219" i="4"/>
  <c r="Y218" i="4"/>
  <c r="Y224" i="4" s="1"/>
  <c r="Y225" i="4" s="1"/>
  <c r="AA232" i="1"/>
  <c r="AE232" i="1"/>
  <c r="U178" i="4"/>
  <c r="U184" i="4" s="1"/>
  <c r="U185" i="4" s="1"/>
  <c r="AK178" i="4"/>
  <c r="AK184" i="4" s="1"/>
  <c r="AK185" i="4" s="1"/>
  <c r="J178" i="4"/>
  <c r="J184" i="4" s="1"/>
  <c r="J185" i="4" s="1"/>
  <c r="N197" i="1"/>
  <c r="W197" i="1"/>
  <c r="L197" i="1"/>
  <c r="N228" i="4"/>
  <c r="N234" i="4" s="1"/>
  <c r="N235" i="4" s="1"/>
  <c r="AD228" i="4"/>
  <c r="AD234" i="4" s="1"/>
  <c r="AD235" i="4" s="1"/>
  <c r="K228" i="4"/>
  <c r="K234" i="4" s="1"/>
  <c r="K235" i="4" s="1"/>
  <c r="Q208" i="4"/>
  <c r="Q214" i="4" s="1"/>
  <c r="Q215" i="4" s="1"/>
  <c r="AG208" i="4"/>
  <c r="AG214" i="4" s="1"/>
  <c r="AG215" i="4" s="1"/>
  <c r="N208" i="4"/>
  <c r="N214" i="4" s="1"/>
  <c r="N215" i="4" s="1"/>
  <c r="P501" i="1"/>
  <c r="AN501" i="1"/>
  <c r="U501" i="1"/>
  <c r="I188" i="4"/>
  <c r="I194" i="4" s="1"/>
  <c r="I195" i="4" s="1"/>
  <c r="Y188" i="4"/>
  <c r="Y194" i="4" s="1"/>
  <c r="Y195" i="4" s="1"/>
  <c r="AO188" i="4"/>
  <c r="AO194" i="4" s="1"/>
  <c r="AO195" i="4" s="1"/>
  <c r="R211" i="1"/>
  <c r="AH211" i="1"/>
  <c r="O211" i="1"/>
  <c r="AE473" i="1"/>
  <c r="Q473" i="1"/>
  <c r="I248" i="4"/>
  <c r="I254" i="4" s="1"/>
  <c r="I255" i="4" s="1"/>
  <c r="J248" i="4"/>
  <c r="J254" i="4" s="1"/>
  <c r="J255" i="4" s="1"/>
  <c r="Y248" i="4"/>
  <c r="Y254" i="4" s="1"/>
  <c r="Y255" i="4" s="1"/>
  <c r="AN487" i="1"/>
  <c r="AD487" i="1"/>
  <c r="X487" i="1"/>
  <c r="AN459" i="1"/>
  <c r="AK459" i="1"/>
  <c r="AD459" i="1"/>
  <c r="N253" i="1"/>
  <c r="AG253" i="1"/>
  <c r="P253" i="1"/>
  <c r="AN494" i="1"/>
  <c r="U494" i="1"/>
  <c r="AK494" i="1"/>
  <c r="AD508" i="1"/>
  <c r="Z508" i="1"/>
  <c r="N508" i="1"/>
  <c r="G213" i="4"/>
  <c r="K238" i="4"/>
  <c r="K244" i="4" s="1"/>
  <c r="K245" i="4" s="1"/>
  <c r="AE238" i="4"/>
  <c r="AE244" i="4" s="1"/>
  <c r="AE245" i="4" s="1"/>
  <c r="L238" i="4"/>
  <c r="L244" i="4" s="1"/>
  <c r="L245" i="4" s="1"/>
  <c r="U480" i="1"/>
  <c r="AK480" i="1"/>
  <c r="R480" i="1"/>
  <c r="J168" i="4"/>
  <c r="AG168" i="4"/>
  <c r="Z168" i="4"/>
  <c r="AM452" i="1"/>
  <c r="Y452" i="1"/>
  <c r="AO452" i="1"/>
  <c r="G242" i="4"/>
  <c r="J198" i="4"/>
  <c r="J204" i="4" s="1"/>
  <c r="J205" i="4" s="1"/>
  <c r="AD198" i="4"/>
  <c r="AD204" i="4" s="1"/>
  <c r="AD205" i="4" s="1"/>
  <c r="K198" i="4"/>
  <c r="K204" i="4" s="1"/>
  <c r="K205" i="4" s="1"/>
  <c r="T239" i="1"/>
  <c r="X239" i="1"/>
  <c r="Q239" i="1"/>
  <c r="AN218" i="4"/>
  <c r="AN224" i="4" s="1"/>
  <c r="AN225" i="4" s="1"/>
  <c r="U218" i="4"/>
  <c r="U224" i="4" s="1"/>
  <c r="U225" i="4" s="1"/>
  <c r="O232" i="1"/>
  <c r="AN232" i="1"/>
  <c r="U232" i="1"/>
  <c r="AH178" i="4"/>
  <c r="AH184" i="4" s="1"/>
  <c r="AH185" i="4" s="1"/>
  <c r="O178" i="4"/>
  <c r="O184" i="4" s="1"/>
  <c r="O185" i="4" s="1"/>
  <c r="AE178" i="4"/>
  <c r="AE184" i="4" s="1"/>
  <c r="AE185" i="4" s="1"/>
  <c r="AE197" i="1"/>
  <c r="AJ197" i="1"/>
  <c r="Y197" i="1"/>
  <c r="G202" i="4"/>
  <c r="AA228" i="4"/>
  <c r="AA234" i="4" s="1"/>
  <c r="AA235" i="4" s="1"/>
  <c r="H228" i="4"/>
  <c r="G229" i="4"/>
  <c r="AD208" i="4"/>
  <c r="AD214" i="4" s="1"/>
  <c r="AD215" i="4" s="1"/>
  <c r="K208" i="4"/>
  <c r="K214" i="4" s="1"/>
  <c r="K215" i="4" s="1"/>
  <c r="O208" i="4"/>
  <c r="O214" i="4" s="1"/>
  <c r="O215" i="4" s="1"/>
  <c r="AC501" i="1"/>
  <c r="R501" i="1"/>
  <c r="AH501" i="1"/>
  <c r="V188" i="4"/>
  <c r="V194" i="4" s="1"/>
  <c r="V195" i="4" s="1"/>
  <c r="AL188" i="4"/>
  <c r="AL194" i="4" s="1"/>
  <c r="AL195" i="4" s="1"/>
  <c r="S188" i="4"/>
  <c r="S194" i="4" s="1"/>
  <c r="S195" i="4" s="1"/>
  <c r="AE211" i="1"/>
  <c r="L211" i="1"/>
  <c r="AO211" i="1"/>
  <c r="P473" i="1"/>
  <c r="AK473" i="1"/>
  <c r="T473" i="1"/>
  <c r="O248" i="4"/>
  <c r="O254" i="4" s="1"/>
  <c r="O255" i="4" s="1"/>
  <c r="N248" i="4"/>
  <c r="N254" i="4" s="1"/>
  <c r="N255" i="4" s="1"/>
  <c r="AL248" i="4"/>
  <c r="AL254" i="4" s="1"/>
  <c r="AL255" i="4" s="1"/>
  <c r="M487" i="1"/>
  <c r="H487" i="1"/>
  <c r="AK487" i="1"/>
  <c r="AP459" i="1"/>
  <c r="O459" i="1"/>
  <c r="H459" i="1"/>
  <c r="AC253" i="1"/>
  <c r="I253" i="1"/>
  <c r="R494" i="1"/>
  <c r="AH494" i="1"/>
  <c r="O494" i="1"/>
  <c r="AL508" i="1"/>
  <c r="U508" i="1"/>
  <c r="Q508" i="1"/>
  <c r="R52" i="1"/>
  <c r="Z52" i="1"/>
  <c r="AP52" i="1"/>
  <c r="G220" i="4"/>
  <c r="T238" i="4"/>
  <c r="T244" i="4" s="1"/>
  <c r="T245" i="4" s="1"/>
  <c r="I238" i="4"/>
  <c r="I244" i="4" s="1"/>
  <c r="I245" i="4" s="1"/>
  <c r="Y238" i="4"/>
  <c r="Y244" i="4" s="1"/>
  <c r="Y245" i="4" s="1"/>
  <c r="G223" i="4"/>
  <c r="AH480" i="1"/>
  <c r="O480" i="1"/>
  <c r="P168" i="4"/>
  <c r="AK168" i="4"/>
  <c r="AM168" i="4"/>
  <c r="I452" i="1"/>
  <c r="AL452" i="1"/>
  <c r="O452" i="1"/>
  <c r="W198" i="4"/>
  <c r="W204" i="4" s="1"/>
  <c r="W205" i="4" s="1"/>
  <c r="H198" i="4"/>
  <c r="G199" i="4"/>
  <c r="X198" i="4"/>
  <c r="X204" i="4" s="1"/>
  <c r="X205" i="4" s="1"/>
  <c r="AG239" i="1"/>
  <c r="N239" i="1"/>
  <c r="AD239" i="1"/>
  <c r="AO218" i="4"/>
  <c r="AO224" i="4" s="1"/>
  <c r="AO225" i="4" s="1"/>
  <c r="R218" i="4"/>
  <c r="R224" i="4" s="1"/>
  <c r="R225" i="4" s="1"/>
  <c r="AI218" i="4"/>
  <c r="AI224" i="4" s="1"/>
  <c r="AI225" i="4" s="1"/>
  <c r="P232" i="1"/>
  <c r="R232" i="1"/>
  <c r="AH232" i="1"/>
  <c r="L178" i="4"/>
  <c r="L184" i="4" s="1"/>
  <c r="L185" i="4" s="1"/>
  <c r="AB178" i="4"/>
  <c r="AB184" i="4" s="1"/>
  <c r="AB185" i="4" s="1"/>
  <c r="I178" i="4"/>
  <c r="I184" i="4" s="1"/>
  <c r="I185" i="4" s="1"/>
  <c r="AP197" i="1"/>
  <c r="AD197" i="1"/>
  <c r="AL197" i="1"/>
  <c r="AG47" i="1"/>
  <c r="AD47" i="1"/>
  <c r="X228" i="4"/>
  <c r="X234" i="4" s="1"/>
  <c r="X235" i="4" s="1"/>
  <c r="AN228" i="4"/>
  <c r="AN234" i="4" s="1"/>
  <c r="AN235" i="4" s="1"/>
  <c r="U228" i="4"/>
  <c r="U234" i="4" s="1"/>
  <c r="U235" i="4" s="1"/>
  <c r="H208" i="4"/>
  <c r="G209" i="4"/>
  <c r="X208" i="4"/>
  <c r="X214" i="4" s="1"/>
  <c r="X215" i="4" s="1"/>
  <c r="AN208" i="4"/>
  <c r="AN214" i="4" s="1"/>
  <c r="AN215" i="4" s="1"/>
  <c r="AP501" i="1"/>
  <c r="AE501" i="1"/>
  <c r="AI188" i="4"/>
  <c r="AI194" i="4" s="1"/>
  <c r="AI195" i="4" s="1"/>
  <c r="P188" i="4"/>
  <c r="P194" i="4" s="1"/>
  <c r="P195" i="4" s="1"/>
  <c r="AF188" i="4"/>
  <c r="AF194" i="4" s="1"/>
  <c r="AF195" i="4" s="1"/>
  <c r="I211" i="1"/>
  <c r="Y211" i="1"/>
  <c r="AC211" i="1"/>
  <c r="AH473" i="1"/>
  <c r="AB473" i="1"/>
  <c r="AM473" i="1"/>
  <c r="Q248" i="4"/>
  <c r="Q254" i="4" s="1"/>
  <c r="Q255" i="4" s="1"/>
  <c r="AJ248" i="4"/>
  <c r="AJ254" i="4" s="1"/>
  <c r="AJ255" i="4" s="1"/>
  <c r="P248" i="4"/>
  <c r="P254" i="4" s="1"/>
  <c r="P255" i="4" s="1"/>
  <c r="AC487" i="1"/>
  <c r="U487" i="1"/>
  <c r="O487" i="1"/>
  <c r="T459" i="1"/>
  <c r="J459" i="1"/>
  <c r="AF459" i="1"/>
  <c r="G170" i="4"/>
  <c r="G193" i="4"/>
  <c r="G252" i="4"/>
  <c r="X253" i="1"/>
  <c r="R253" i="1"/>
  <c r="Z253" i="1"/>
  <c r="AE494" i="1"/>
  <c r="L494" i="1"/>
  <c r="X494" i="1"/>
  <c r="AM508" i="1"/>
  <c r="AI508" i="1"/>
  <c r="X508" i="1"/>
  <c r="Q480" i="1"/>
  <c r="L480" i="1"/>
  <c r="O168" i="4"/>
  <c r="AO168" i="4"/>
  <c r="Q168" i="4"/>
  <c r="Q452" i="1"/>
  <c r="P452" i="1"/>
  <c r="AF452" i="1"/>
  <c r="U198" i="4"/>
  <c r="U204" i="4" s="1"/>
  <c r="U205" i="4" s="1"/>
  <c r="Q198" i="4"/>
  <c r="Q204" i="4" s="1"/>
  <c r="Q205" i="4" s="1"/>
  <c r="AK198" i="4"/>
  <c r="AK204" i="4" s="1"/>
  <c r="AK205" i="4" s="1"/>
  <c r="K239" i="1"/>
  <c r="AA239" i="1"/>
  <c r="K218" i="4"/>
  <c r="K224" i="4" s="1"/>
  <c r="K225" i="4" s="1"/>
  <c r="AE218" i="4"/>
  <c r="AE224" i="4" s="1"/>
  <c r="AE225" i="4" s="1"/>
  <c r="M218" i="4"/>
  <c r="M224" i="4" s="1"/>
  <c r="M225" i="4" s="1"/>
  <c r="H232" i="1"/>
  <c r="T232" i="1"/>
  <c r="AF232" i="1"/>
  <c r="Y178" i="4"/>
  <c r="Y184" i="4" s="1"/>
  <c r="Y185" i="4" s="1"/>
  <c r="N178" i="4"/>
  <c r="N184" i="4" s="1"/>
  <c r="N185" i="4" s="1"/>
  <c r="V178" i="4"/>
  <c r="V184" i="4" s="1"/>
  <c r="V185" i="4" s="1"/>
  <c r="K197" i="1"/>
  <c r="S197" i="1"/>
  <c r="P197" i="1"/>
  <c r="AK228" i="4"/>
  <c r="AK234" i="4" s="1"/>
  <c r="AK235" i="4" s="1"/>
  <c r="R228" i="4"/>
  <c r="R234" i="4" s="1"/>
  <c r="R235" i="4" s="1"/>
  <c r="AH228" i="4"/>
  <c r="AH234" i="4" s="1"/>
  <c r="AH235" i="4" s="1"/>
  <c r="U208" i="4"/>
  <c r="U214" i="4" s="1"/>
  <c r="U215" i="4" s="1"/>
  <c r="AK208" i="4"/>
  <c r="AK214" i="4" s="1"/>
  <c r="AK215" i="4" s="1"/>
  <c r="R208" i="4"/>
  <c r="R214" i="4" s="1"/>
  <c r="R215" i="4" s="1"/>
  <c r="T501" i="1"/>
  <c r="AB501" i="1"/>
  <c r="I501" i="1"/>
  <c r="M188" i="4"/>
  <c r="M194" i="4" s="1"/>
  <c r="M195" i="4" s="1"/>
  <c r="AC188" i="4"/>
  <c r="AC194" i="4" s="1"/>
  <c r="AC195" i="4" s="1"/>
  <c r="J188" i="4"/>
  <c r="J194" i="4" s="1"/>
  <c r="J195" i="4" s="1"/>
  <c r="V211" i="1"/>
  <c r="AL211" i="1"/>
  <c r="S211" i="1"/>
  <c r="R473" i="1"/>
  <c r="AG473" i="1"/>
  <c r="J473" i="1"/>
  <c r="W248" i="4"/>
  <c r="W254" i="4" s="1"/>
  <c r="W255" i="4" s="1"/>
  <c r="R248" i="4"/>
  <c r="R254" i="4" s="1"/>
  <c r="R255" i="4" s="1"/>
  <c r="AP248" i="4"/>
  <c r="AP254" i="4" s="1"/>
  <c r="AP255" i="4" s="1"/>
  <c r="Q487" i="1"/>
  <c r="AH487" i="1"/>
  <c r="AB487" i="1"/>
  <c r="M459" i="1"/>
  <c r="R459" i="1"/>
  <c r="AH459" i="1"/>
  <c r="L253" i="1"/>
  <c r="T253" i="1"/>
  <c r="AO253" i="1"/>
  <c r="I494" i="1"/>
  <c r="Y494" i="1"/>
  <c r="AO494" i="1"/>
  <c r="Y508" i="1"/>
  <c r="AN508" i="1"/>
  <c r="AF508" i="1"/>
  <c r="R198" i="4"/>
  <c r="R204" i="4" s="1"/>
  <c r="R205" i="4" s="1"/>
  <c r="AH198" i="4"/>
  <c r="AH204" i="4" s="1"/>
  <c r="AH205" i="4" s="1"/>
  <c r="O198" i="4"/>
  <c r="O204" i="4" s="1"/>
  <c r="O205" i="4" s="1"/>
  <c r="AM239" i="1"/>
  <c r="M239" i="1"/>
  <c r="AN239" i="1"/>
  <c r="O218" i="4"/>
  <c r="O224" i="4" s="1"/>
  <c r="O225" i="4" s="1"/>
  <c r="I218" i="4"/>
  <c r="I224" i="4" s="1"/>
  <c r="I225" i="4" s="1"/>
  <c r="N218" i="4"/>
  <c r="N224" i="4" s="1"/>
  <c r="N225" i="4" s="1"/>
  <c r="AK232" i="1"/>
  <c r="I232" i="1"/>
  <c r="Y232" i="1"/>
  <c r="AL178" i="4"/>
  <c r="AL184" i="4" s="1"/>
  <c r="AL185" i="4" s="1"/>
  <c r="S178" i="4"/>
  <c r="S184" i="4" s="1"/>
  <c r="S185" i="4" s="1"/>
  <c r="AI178" i="4"/>
  <c r="AI184" i="4" s="1"/>
  <c r="AI185" i="4" s="1"/>
  <c r="G211" i="4"/>
  <c r="AA197" i="1"/>
  <c r="I197" i="1"/>
  <c r="AC197" i="1"/>
  <c r="O228" i="4"/>
  <c r="O234" i="4" s="1"/>
  <c r="O235" i="4" s="1"/>
  <c r="AE228" i="4"/>
  <c r="AE234" i="4" s="1"/>
  <c r="AE235" i="4" s="1"/>
  <c r="L228" i="4"/>
  <c r="L234" i="4" s="1"/>
  <c r="L235" i="4" s="1"/>
  <c r="AH208" i="4"/>
  <c r="AH214" i="4" s="1"/>
  <c r="AH215" i="4" s="1"/>
  <c r="AM208" i="4"/>
  <c r="AM214" i="4" s="1"/>
  <c r="AM215" i="4" s="1"/>
  <c r="AE208" i="4"/>
  <c r="AE214" i="4" s="1"/>
  <c r="AE215" i="4" s="1"/>
  <c r="X501" i="1"/>
  <c r="AO501" i="1"/>
  <c r="V501" i="1"/>
  <c r="Z188" i="4"/>
  <c r="Z194" i="4" s="1"/>
  <c r="Z195" i="4" s="1"/>
  <c r="AP188" i="4"/>
  <c r="AP194" i="4" s="1"/>
  <c r="AP195" i="4" s="1"/>
  <c r="W188" i="4"/>
  <c r="W194" i="4" s="1"/>
  <c r="W195" i="4" s="1"/>
  <c r="AI211" i="1"/>
  <c r="AN211" i="1"/>
  <c r="AF211" i="1"/>
  <c r="AA473" i="1"/>
  <c r="AJ473" i="1"/>
  <c r="X473" i="1"/>
  <c r="U248" i="4"/>
  <c r="U254" i="4" s="1"/>
  <c r="U255" i="4" s="1"/>
  <c r="M248" i="4"/>
  <c r="M254" i="4" s="1"/>
  <c r="M255" i="4" s="1"/>
  <c r="T248" i="4"/>
  <c r="T254" i="4" s="1"/>
  <c r="T255" i="4" s="1"/>
  <c r="AO487" i="1"/>
  <c r="L487" i="1"/>
  <c r="J487" i="1"/>
  <c r="AA459" i="1"/>
  <c r="AE459" i="1"/>
  <c r="L459" i="1"/>
  <c r="AD253" i="1"/>
  <c r="AH253" i="1"/>
  <c r="Q253" i="1"/>
  <c r="G181" i="4"/>
  <c r="V494" i="1"/>
  <c r="AL494" i="1"/>
  <c r="S494" i="1"/>
  <c r="I508" i="1"/>
  <c r="AE508" i="1"/>
  <c r="K508" i="1"/>
  <c r="J52" i="1"/>
  <c r="AD52" i="1"/>
  <c r="K52" i="1"/>
  <c r="O238" i="4"/>
  <c r="O244" i="4" s="1"/>
  <c r="O245" i="4" s="1"/>
  <c r="X238" i="4"/>
  <c r="X244" i="4" s="1"/>
  <c r="X245" i="4" s="1"/>
  <c r="M238" i="4"/>
  <c r="M244" i="4" s="1"/>
  <c r="M245" i="4" s="1"/>
  <c r="AM480" i="1"/>
  <c r="AL480" i="1"/>
  <c r="S480" i="1"/>
  <c r="S168" i="4"/>
  <c r="N168" i="4"/>
  <c r="U168" i="4"/>
  <c r="AD452" i="1"/>
  <c r="AP452" i="1"/>
  <c r="AA452" i="1"/>
  <c r="AE198" i="4"/>
  <c r="AE204" i="4" s="1"/>
  <c r="AE205" i="4" s="1"/>
  <c r="L198" i="4"/>
  <c r="L204" i="4" s="1"/>
  <c r="L205" i="4" s="1"/>
  <c r="AB198" i="4"/>
  <c r="AB204" i="4" s="1"/>
  <c r="AB205" i="4" s="1"/>
  <c r="H239" i="1"/>
  <c r="AK239" i="1"/>
  <c r="R239" i="1"/>
  <c r="X218" i="4"/>
  <c r="X224" i="4" s="1"/>
  <c r="X225" i="4" s="1"/>
  <c r="W218" i="4"/>
  <c r="W224" i="4" s="1"/>
  <c r="W225" i="4" s="1"/>
  <c r="AL218" i="4"/>
  <c r="AL224" i="4" s="1"/>
  <c r="AL225" i="4" s="1"/>
  <c r="J232" i="1"/>
  <c r="V232" i="1"/>
  <c r="AL232" i="1"/>
  <c r="P178" i="4"/>
  <c r="P184" i="4" s="1"/>
  <c r="P185" i="4" s="1"/>
  <c r="AF178" i="4"/>
  <c r="AF184" i="4" s="1"/>
  <c r="AF185" i="4" s="1"/>
  <c r="M178" i="4"/>
  <c r="M184" i="4" s="1"/>
  <c r="M185" i="4" s="1"/>
  <c r="AK197" i="1"/>
  <c r="V197" i="1"/>
  <c r="AK47" i="1"/>
  <c r="R47" i="1"/>
  <c r="AB228" i="4"/>
  <c r="AB234" i="4" s="1"/>
  <c r="AB235" i="4" s="1"/>
  <c r="I228" i="4"/>
  <c r="I234" i="4" s="1"/>
  <c r="I235" i="4" s="1"/>
  <c r="Y228" i="4"/>
  <c r="Y234" i="4" s="1"/>
  <c r="Y235" i="4" s="1"/>
  <c r="L208" i="4"/>
  <c r="L214" i="4" s="1"/>
  <c r="L215" i="4" s="1"/>
  <c r="AB208" i="4"/>
  <c r="AB214" i="4" s="1"/>
  <c r="AB215" i="4" s="1"/>
  <c r="I208" i="4"/>
  <c r="I214" i="4" s="1"/>
  <c r="I215" i="4" s="1"/>
  <c r="AG501" i="1"/>
  <c r="S501" i="1"/>
  <c r="AI501" i="1"/>
  <c r="G232" i="4"/>
  <c r="AM188" i="4"/>
  <c r="AM194" i="4" s="1"/>
  <c r="AM195" i="4" s="1"/>
  <c r="T188" i="4"/>
  <c r="T194" i="4" s="1"/>
  <c r="T195" i="4" s="1"/>
  <c r="AJ188" i="4"/>
  <c r="AJ194" i="4" s="1"/>
  <c r="AJ195" i="4" s="1"/>
  <c r="M211" i="1"/>
  <c r="AB211" i="1"/>
  <c r="G190" i="4"/>
  <c r="H473" i="1"/>
  <c r="U473" i="1"/>
  <c r="AO473" i="1"/>
  <c r="AA248" i="4"/>
  <c r="AA254" i="4" s="1"/>
  <c r="AA255" i="4" s="1"/>
  <c r="Z248" i="4"/>
  <c r="Z254" i="4" s="1"/>
  <c r="Z255" i="4" s="1"/>
  <c r="AG248" i="4"/>
  <c r="AG254" i="4" s="1"/>
  <c r="AG255" i="4" s="1"/>
  <c r="N487" i="1"/>
  <c r="Y487" i="1"/>
  <c r="W487" i="1"/>
  <c r="Q459" i="1"/>
  <c r="Y459" i="1"/>
  <c r="G192" i="4"/>
  <c r="AI253" i="1"/>
  <c r="J253" i="1"/>
  <c r="S253" i="1"/>
  <c r="AI494" i="1"/>
  <c r="P494" i="1"/>
  <c r="AJ494" i="1"/>
  <c r="W508" i="1"/>
  <c r="V508" i="1"/>
  <c r="AA238" i="4"/>
  <c r="AA244" i="4" s="1"/>
  <c r="AA245" i="4" s="1"/>
  <c r="AK238" i="4"/>
  <c r="AK244" i="4" s="1"/>
  <c r="AK245" i="4" s="1"/>
  <c r="Z238" i="4"/>
  <c r="Z244" i="4" s="1"/>
  <c r="Z245" i="4" s="1"/>
  <c r="AE480" i="1"/>
  <c r="P480" i="1"/>
  <c r="AF480" i="1"/>
  <c r="H168" i="4"/>
  <c r="G169" i="4"/>
  <c r="AA168" i="4"/>
  <c r="AH168" i="4"/>
  <c r="AI452" i="1"/>
  <c r="T452" i="1"/>
  <c r="AJ452" i="1"/>
  <c r="AJ198" i="4"/>
  <c r="AJ204" i="4" s="1"/>
  <c r="AJ205" i="4" s="1"/>
  <c r="Y198" i="4"/>
  <c r="Y204" i="4" s="1"/>
  <c r="Y205" i="4" s="1"/>
  <c r="U239" i="1"/>
  <c r="O239" i="1"/>
  <c r="AE239" i="1"/>
  <c r="AB218" i="4"/>
  <c r="AB224" i="4" s="1"/>
  <c r="AB225" i="4" s="1"/>
  <c r="AJ218" i="4"/>
  <c r="AJ224" i="4" s="1"/>
  <c r="AJ225" i="4" s="1"/>
  <c r="P218" i="4"/>
  <c r="P224" i="4" s="1"/>
  <c r="P225" i="4" s="1"/>
  <c r="AB232" i="1"/>
  <c r="AI232" i="1"/>
  <c r="L232" i="1"/>
  <c r="AC178" i="4"/>
  <c r="AC184" i="4" s="1"/>
  <c r="AC185" i="4" s="1"/>
  <c r="AO178" i="4"/>
  <c r="AO184" i="4" s="1"/>
  <c r="AO185" i="4" s="1"/>
  <c r="Z178" i="4"/>
  <c r="Z184" i="4" s="1"/>
  <c r="Z185" i="4" s="1"/>
  <c r="H197" i="1"/>
  <c r="O197" i="1"/>
  <c r="AI197" i="1"/>
  <c r="AO228" i="4"/>
  <c r="AO234" i="4" s="1"/>
  <c r="AO235" i="4" s="1"/>
  <c r="V228" i="4"/>
  <c r="V234" i="4" s="1"/>
  <c r="V235" i="4" s="1"/>
  <c r="AL228" i="4"/>
  <c r="AL234" i="4" s="1"/>
  <c r="AL235" i="4" s="1"/>
  <c r="Y208" i="4"/>
  <c r="Y214" i="4" s="1"/>
  <c r="Y215" i="4" s="1"/>
  <c r="AO208" i="4"/>
  <c r="AO214" i="4" s="1"/>
  <c r="AO215" i="4" s="1"/>
  <c r="V208" i="4"/>
  <c r="V214" i="4" s="1"/>
  <c r="V215" i="4" s="1"/>
  <c r="AK501" i="1"/>
  <c r="AF501" i="1"/>
  <c r="M501" i="1"/>
  <c r="G201" i="4"/>
  <c r="Q188" i="4"/>
  <c r="Q194" i="4" s="1"/>
  <c r="Q195" i="4" s="1"/>
  <c r="AG188" i="4"/>
  <c r="AG194" i="4" s="1"/>
  <c r="AG195" i="4" s="1"/>
  <c r="J211" i="1"/>
  <c r="Z211" i="1"/>
  <c r="AP211" i="1"/>
  <c r="AD473" i="1"/>
  <c r="AN473" i="1"/>
  <c r="AI473" i="1"/>
  <c r="AC248" i="4"/>
  <c r="AC254" i="4" s="1"/>
  <c r="AC255" i="4" s="1"/>
  <c r="AN248" i="4"/>
  <c r="AN254" i="4" s="1"/>
  <c r="AN255" i="4" s="1"/>
  <c r="K248" i="4"/>
  <c r="K254" i="4" s="1"/>
  <c r="K255" i="4" s="1"/>
  <c r="V487" i="1"/>
  <c r="AL487" i="1"/>
  <c r="AJ487" i="1"/>
  <c r="I459" i="1"/>
  <c r="AC459" i="1"/>
  <c r="V459" i="1"/>
  <c r="W253" i="1"/>
  <c r="AA253" i="1"/>
  <c r="H253" i="1"/>
  <c r="G250" i="4"/>
  <c r="M494" i="1"/>
  <c r="AC494" i="1"/>
  <c r="J494" i="1"/>
  <c r="AA508" i="1"/>
  <c r="AB508" i="1"/>
  <c r="T508" i="1"/>
  <c r="AJ52" i="1"/>
  <c r="U52" i="1"/>
  <c r="AK52" i="1"/>
  <c r="P238" i="4"/>
  <c r="P244" i="4" s="1"/>
  <c r="P245" i="4" s="1"/>
  <c r="S238" i="4"/>
  <c r="S244" i="4" s="1"/>
  <c r="S245" i="4" s="1"/>
  <c r="AM238" i="4"/>
  <c r="AM244" i="4" s="1"/>
  <c r="AM245" i="4" s="1"/>
  <c r="I480" i="1"/>
  <c r="AC480" i="1"/>
  <c r="J480" i="1"/>
  <c r="W168" i="4"/>
  <c r="AN168" i="4"/>
  <c r="Y168" i="4"/>
  <c r="M452" i="1"/>
  <c r="AG452" i="1"/>
  <c r="N452" i="1"/>
  <c r="S198" i="4"/>
  <c r="S204" i="4" s="1"/>
  <c r="S205" i="4" s="1"/>
  <c r="V198" i="4"/>
  <c r="V204" i="4" s="1"/>
  <c r="V205" i="4" s="1"/>
  <c r="AL198" i="4"/>
  <c r="AL204" i="4" s="1"/>
  <c r="AL205" i="4" s="1"/>
  <c r="AC239" i="1"/>
  <c r="AB239" i="1"/>
  <c r="I239" i="1"/>
  <c r="AK218" i="4"/>
  <c r="AK224" i="4" s="1"/>
  <c r="AK225" i="4" s="1"/>
  <c r="J218" i="4"/>
  <c r="J224" i="4" s="1"/>
  <c r="J225" i="4" s="1"/>
  <c r="V218" i="4"/>
  <c r="V224" i="4" s="1"/>
  <c r="V225" i="4" s="1"/>
  <c r="AO232" i="1"/>
  <c r="M232" i="1"/>
  <c r="AC232" i="1"/>
  <c r="AP178" i="4"/>
  <c r="AP184" i="4" s="1"/>
  <c r="AP185" i="4" s="1"/>
  <c r="W178" i="4"/>
  <c r="W184" i="4" s="1"/>
  <c r="W185" i="4" s="1"/>
  <c r="AM178" i="4"/>
  <c r="AM184" i="4" s="1"/>
  <c r="AM185" i="4" s="1"/>
  <c r="T197" i="1"/>
  <c r="AB197" i="1"/>
  <c r="M197" i="1"/>
  <c r="G222" i="4"/>
  <c r="S228" i="4"/>
  <c r="S234" i="4" s="1"/>
  <c r="S235" i="4" s="1"/>
  <c r="AI228" i="4"/>
  <c r="AI234" i="4" s="1"/>
  <c r="AI235" i="4" s="1"/>
  <c r="P228" i="4"/>
  <c r="P234" i="4" s="1"/>
  <c r="P235" i="4" s="1"/>
  <c r="AL208" i="4"/>
  <c r="AL214" i="4" s="1"/>
  <c r="AL215" i="4" s="1"/>
  <c r="S208" i="4"/>
  <c r="S214" i="4" s="1"/>
  <c r="S215" i="4" s="1"/>
  <c r="K501" i="1"/>
  <c r="J501" i="1"/>
  <c r="Z501" i="1"/>
  <c r="N188" i="4"/>
  <c r="N194" i="4" s="1"/>
  <c r="N195" i="4" s="1"/>
  <c r="AD188" i="4"/>
  <c r="AD194" i="4" s="1"/>
  <c r="AD195" i="4" s="1"/>
  <c r="K188" i="4"/>
  <c r="K194" i="4" s="1"/>
  <c r="K195" i="4" s="1"/>
  <c r="W211" i="1"/>
  <c r="AM211" i="1"/>
  <c r="T211" i="1"/>
  <c r="Y473" i="1"/>
  <c r="K473" i="1"/>
  <c r="AL473" i="1"/>
  <c r="AE248" i="4"/>
  <c r="AE254" i="4" s="1"/>
  <c r="AE255" i="4" s="1"/>
  <c r="AD248" i="4"/>
  <c r="AD254" i="4" s="1"/>
  <c r="AD255" i="4" s="1"/>
  <c r="X248" i="4"/>
  <c r="X254" i="4" s="1"/>
  <c r="X255" i="4" s="1"/>
  <c r="Z487" i="1"/>
  <c r="P487" i="1"/>
  <c r="K459" i="1"/>
  <c r="S459" i="1"/>
  <c r="AI459" i="1"/>
  <c r="AF253" i="1"/>
  <c r="AK253" i="1"/>
  <c r="V253" i="1"/>
  <c r="Z494" i="1"/>
  <c r="AP494" i="1"/>
  <c r="W494" i="1"/>
  <c r="AO508" i="1"/>
  <c r="AP508" i="1"/>
  <c r="AG508" i="1"/>
  <c r="G253" i="4"/>
  <c r="AP480" i="1"/>
  <c r="W480" i="1"/>
  <c r="T168" i="4"/>
  <c r="R168" i="4"/>
  <c r="AL168" i="4"/>
  <c r="Z452" i="1"/>
  <c r="K452" i="1"/>
  <c r="S452" i="1"/>
  <c r="AA198" i="4"/>
  <c r="AA204" i="4" s="1"/>
  <c r="AA205" i="4" s="1"/>
  <c r="AI198" i="4"/>
  <c r="AI204" i="4" s="1"/>
  <c r="AI205" i="4" s="1"/>
  <c r="P198" i="4"/>
  <c r="P204" i="4" s="1"/>
  <c r="P205" i="4" s="1"/>
  <c r="AH239" i="1"/>
  <c r="AO239" i="1"/>
  <c r="V239" i="1"/>
  <c r="AG218" i="4"/>
  <c r="AG224" i="4" s="1"/>
  <c r="AG225" i="4" s="1"/>
  <c r="AH218" i="4"/>
  <c r="AH224" i="4" s="1"/>
  <c r="AH225" i="4" s="1"/>
  <c r="AP218" i="4"/>
  <c r="AP224" i="4" s="1"/>
  <c r="AP225" i="4" s="1"/>
  <c r="S232" i="1"/>
  <c r="Z232" i="1"/>
  <c r="AP232" i="1"/>
  <c r="T178" i="4"/>
  <c r="T184" i="4" s="1"/>
  <c r="T185" i="4" s="1"/>
  <c r="AJ178" i="4"/>
  <c r="AJ184" i="4" s="1"/>
  <c r="AJ185" i="4" s="1"/>
  <c r="Q178" i="4"/>
  <c r="Q184" i="4" s="1"/>
  <c r="Q185" i="4" s="1"/>
  <c r="X197" i="1"/>
  <c r="AO197" i="1"/>
  <c r="Z197" i="1"/>
  <c r="AF228" i="4"/>
  <c r="AF234" i="4" s="1"/>
  <c r="AF235" i="4" s="1"/>
  <c r="M228" i="4"/>
  <c r="M234" i="4" s="1"/>
  <c r="M235" i="4" s="1"/>
  <c r="AC228" i="4"/>
  <c r="AC234" i="4" s="1"/>
  <c r="AC235" i="4" s="1"/>
  <c r="AI208" i="4"/>
  <c r="AI214" i="4" s="1"/>
  <c r="AI215" i="4" s="1"/>
  <c r="P208" i="4"/>
  <c r="P214" i="4" s="1"/>
  <c r="P215" i="4" s="1"/>
  <c r="AF208" i="4"/>
  <c r="AF214" i="4" s="1"/>
  <c r="AF215" i="4" s="1"/>
  <c r="O501" i="1"/>
  <c r="W501" i="1"/>
  <c r="AM501" i="1"/>
  <c r="AA188" i="4"/>
  <c r="AA194" i="4" s="1"/>
  <c r="AA195" i="4" s="1"/>
  <c r="G189" i="4"/>
  <c r="H188" i="4"/>
  <c r="X188" i="4"/>
  <c r="X194" i="4" s="1"/>
  <c r="X195" i="4" s="1"/>
  <c r="AJ211" i="1"/>
  <c r="Q211" i="1"/>
  <c r="AG211" i="1"/>
  <c r="N473" i="1"/>
  <c r="AC473" i="1"/>
  <c r="I473" i="1"/>
  <c r="AK248" i="4"/>
  <c r="AK254" i="4" s="1"/>
  <c r="AK255" i="4" s="1"/>
  <c r="V248" i="4"/>
  <c r="V254" i="4" s="1"/>
  <c r="V255" i="4" s="1"/>
  <c r="S248" i="4"/>
  <c r="S254" i="4" s="1"/>
  <c r="S255" i="4" s="1"/>
  <c r="AA487" i="1"/>
  <c r="S487" i="1"/>
  <c r="AP487" i="1"/>
  <c r="X459" i="1"/>
  <c r="AO459" i="1"/>
  <c r="N459" i="1"/>
  <c r="O253" i="1"/>
  <c r="M253" i="1"/>
  <c r="AJ253" i="1"/>
  <c r="AM494" i="1"/>
  <c r="T494" i="1"/>
  <c r="AC508" i="1"/>
  <c r="J508" i="1"/>
  <c r="AJ508" i="1"/>
  <c r="AN238" i="4"/>
  <c r="AN244" i="4" s="1"/>
  <c r="AN245" i="4" s="1"/>
  <c r="J238" i="4"/>
  <c r="J244" i="4" s="1"/>
  <c r="J245" i="4" s="1"/>
  <c r="AD238" i="4"/>
  <c r="AD244" i="4" s="1"/>
  <c r="AD245" i="4" s="1"/>
  <c r="AI480" i="1"/>
  <c r="T480" i="1"/>
  <c r="AJ480" i="1"/>
  <c r="L168" i="4"/>
  <c r="AE168" i="4"/>
  <c r="AC168" i="4"/>
  <c r="H452" i="1"/>
  <c r="X452" i="1"/>
  <c r="AN452" i="1"/>
  <c r="AF198" i="4"/>
  <c r="AF204" i="4" s="1"/>
  <c r="AF205" i="4" s="1"/>
  <c r="M198" i="4"/>
  <c r="M204" i="4" s="1"/>
  <c r="M205" i="4" s="1"/>
  <c r="AC198" i="4"/>
  <c r="AC204" i="4" s="1"/>
  <c r="AC205" i="4" s="1"/>
  <c r="AP239" i="1"/>
  <c r="S239" i="1"/>
  <c r="AI239" i="1"/>
  <c r="S218" i="4"/>
  <c r="S224" i="4" s="1"/>
  <c r="S225" i="4" s="1"/>
  <c r="AM218" i="4"/>
  <c r="AM224" i="4" s="1"/>
  <c r="AM225" i="4" s="1"/>
  <c r="T218" i="4"/>
  <c r="T224" i="4" s="1"/>
  <c r="T225" i="4" s="1"/>
  <c r="W232" i="1"/>
  <c r="AM232" i="1"/>
  <c r="X232" i="1"/>
  <c r="AG178" i="4"/>
  <c r="AG184" i="4" s="1"/>
  <c r="AG185" i="4" s="1"/>
  <c r="R178" i="4"/>
  <c r="R184" i="4" s="1"/>
  <c r="R185" i="4" s="1"/>
  <c r="AN197" i="1"/>
  <c r="R197" i="1"/>
  <c r="AM197" i="1"/>
  <c r="J228" i="4"/>
  <c r="J234" i="4" s="1"/>
  <c r="J235" i="4" s="1"/>
  <c r="Z228" i="4"/>
  <c r="Z234" i="4" s="1"/>
  <c r="Z235" i="4" s="1"/>
  <c r="AP228" i="4"/>
  <c r="AP234" i="4" s="1"/>
  <c r="AP235" i="4" s="1"/>
  <c r="M208" i="4"/>
  <c r="M214" i="4" s="1"/>
  <c r="M215" i="4" s="1"/>
  <c r="AC208" i="4"/>
  <c r="AC214" i="4" s="1"/>
  <c r="AC215" i="4" s="1"/>
  <c r="J208" i="4"/>
  <c r="J214" i="4" s="1"/>
  <c r="J215" i="4" s="1"/>
  <c r="L501" i="1"/>
  <c r="AJ501" i="1"/>
  <c r="Q501" i="1"/>
  <c r="AN188" i="4"/>
  <c r="AN194" i="4" s="1"/>
  <c r="AN195" i="4" s="1"/>
  <c r="U188" i="4"/>
  <c r="U194" i="4" s="1"/>
  <c r="U195" i="4" s="1"/>
  <c r="AK188" i="4"/>
  <c r="AK194" i="4" s="1"/>
  <c r="AK195" i="4" s="1"/>
  <c r="N211" i="1"/>
  <c r="AD211" i="1"/>
  <c r="K211" i="1"/>
  <c r="V473" i="1"/>
  <c r="AF473" i="1"/>
  <c r="W473" i="1"/>
  <c r="AM248" i="4"/>
  <c r="AM254" i="4" s="1"/>
  <c r="AM255" i="4" s="1"/>
  <c r="AI248" i="4"/>
  <c r="AI254" i="4" s="1"/>
  <c r="AI255" i="4" s="1"/>
  <c r="AI487" i="1"/>
  <c r="R487" i="1"/>
  <c r="T487" i="1"/>
  <c r="AJ459" i="1"/>
  <c r="AG459" i="1"/>
  <c r="Z459" i="1"/>
  <c r="G241" i="4"/>
  <c r="AM253" i="1"/>
  <c r="AB253" i="1"/>
  <c r="K253" i="1"/>
  <c r="G231" i="4"/>
  <c r="AB494" i="1"/>
  <c r="Q494" i="1"/>
  <c r="AG494" i="1"/>
  <c r="P508" i="1"/>
  <c r="M508" i="1"/>
  <c r="R508" i="1"/>
  <c r="I52" i="1"/>
  <c r="Y52" i="1"/>
  <c r="AO52" i="1"/>
  <c r="AC238" i="4"/>
  <c r="AC244" i="4" s="1"/>
  <c r="AC245" i="4" s="1"/>
  <c r="W238" i="4"/>
  <c r="W244" i="4" s="1"/>
  <c r="W245" i="4" s="1"/>
  <c r="H238" i="4"/>
  <c r="G239" i="4"/>
  <c r="M480" i="1"/>
  <c r="AG480" i="1"/>
  <c r="N480" i="1"/>
  <c r="X168" i="4"/>
  <c r="V168" i="4"/>
  <c r="AP168" i="4"/>
  <c r="U452" i="1"/>
  <c r="AK452" i="1"/>
  <c r="R452" i="1"/>
  <c r="I198" i="4"/>
  <c r="I204" i="4" s="1"/>
  <c r="I205" i="4" s="1"/>
  <c r="Z198" i="4"/>
  <c r="Z204" i="4" s="1"/>
  <c r="Z205" i="4" s="1"/>
  <c r="AP198" i="4"/>
  <c r="AP204" i="4" s="1"/>
  <c r="AP205" i="4" s="1"/>
  <c r="P239" i="1"/>
  <c r="AF239" i="1"/>
  <c r="Y239" i="1"/>
  <c r="AF218" i="4"/>
  <c r="AF224" i="4" s="1"/>
  <c r="AF225" i="4" s="1"/>
  <c r="Q218" i="4"/>
  <c r="Q224" i="4" s="1"/>
  <c r="Q225" i="4" s="1"/>
  <c r="AC218" i="4"/>
  <c r="AC224" i="4" s="1"/>
  <c r="AC225" i="4" s="1"/>
  <c r="AJ232" i="1"/>
  <c r="Q232" i="1"/>
  <c r="AG232" i="1"/>
  <c r="AD178" i="4"/>
  <c r="AD184" i="4" s="1"/>
  <c r="AD185" i="4" s="1"/>
  <c r="K178" i="4"/>
  <c r="K184" i="4" s="1"/>
  <c r="K185" i="4" s="1"/>
  <c r="AA178" i="4"/>
  <c r="AA184" i="4" s="1"/>
  <c r="AA185" i="4" s="1"/>
  <c r="U197" i="1"/>
  <c r="AF197" i="1"/>
  <c r="Q197" i="1"/>
  <c r="G182" i="4"/>
  <c r="W228" i="4"/>
  <c r="W234" i="4" s="1"/>
  <c r="W235" i="4" s="1"/>
  <c r="AM228" i="4"/>
  <c r="AM234" i="4" s="1"/>
  <c r="AM235" i="4" s="1"/>
  <c r="T228" i="4"/>
  <c r="T234" i="4" s="1"/>
  <c r="T235" i="4" s="1"/>
  <c r="Z208" i="4"/>
  <c r="Z214" i="4" s="1"/>
  <c r="Z215" i="4" s="1"/>
  <c r="AP208" i="4"/>
  <c r="AP214" i="4" s="1"/>
  <c r="AP215" i="4" s="1"/>
  <c r="W208" i="4"/>
  <c r="W214" i="4" s="1"/>
  <c r="W215" i="4" s="1"/>
  <c r="Y501" i="1"/>
  <c r="N501" i="1"/>
  <c r="AD501" i="1"/>
  <c r="G221" i="4"/>
  <c r="R188" i="4"/>
  <c r="R194" i="4" s="1"/>
  <c r="R195" i="4" s="1"/>
  <c r="AH188" i="4"/>
  <c r="AH194" i="4" s="1"/>
  <c r="AH195" i="4" s="1"/>
  <c r="O188" i="4"/>
  <c r="O194" i="4" s="1"/>
  <c r="O195" i="4" s="1"/>
  <c r="AA211" i="1"/>
  <c r="H211" i="1"/>
  <c r="X211" i="1"/>
  <c r="AP473" i="1"/>
  <c r="M473" i="1"/>
  <c r="L473" i="1"/>
  <c r="AF248" i="4"/>
  <c r="AF254" i="4" s="1"/>
  <c r="AF255" i="4" s="1"/>
  <c r="AO248" i="4"/>
  <c r="AO254" i="4" s="1"/>
  <c r="AO255" i="4" s="1"/>
  <c r="H248" i="4"/>
  <c r="G249" i="4"/>
  <c r="AM487" i="1"/>
  <c r="AE487" i="1"/>
  <c r="AG487" i="1"/>
  <c r="AL459" i="1"/>
  <c r="W459" i="1"/>
  <c r="AM459" i="1"/>
  <c r="U253" i="1"/>
  <c r="AP253" i="1"/>
  <c r="Y253" i="1"/>
  <c r="N494" i="1"/>
  <c r="AD494" i="1"/>
  <c r="K494" i="1"/>
  <c r="AH508" i="1"/>
  <c r="O508" i="1"/>
  <c r="H508" i="1"/>
  <c r="V52" i="1"/>
  <c r="AL52" i="1"/>
  <c r="S52" i="1"/>
  <c r="AO238" i="4"/>
  <c r="AO244" i="4" s="1"/>
  <c r="AO245" i="4" s="1"/>
  <c r="AJ238" i="4"/>
  <c r="AJ244" i="4" s="1"/>
  <c r="AJ245" i="4" s="1"/>
  <c r="U238" i="4"/>
  <c r="U244" i="4" s="1"/>
  <c r="U245" i="4" s="1"/>
  <c r="Z480" i="1"/>
  <c r="K480" i="1"/>
  <c r="AA480" i="1"/>
  <c r="AF168" i="4"/>
  <c r="AI168" i="4"/>
  <c r="K168" i="4"/>
  <c r="AH452" i="1"/>
  <c r="W452" i="1"/>
  <c r="AO198" i="4"/>
  <c r="AO204" i="4" s="1"/>
  <c r="AO205" i="4" s="1"/>
  <c r="AM198" i="4"/>
  <c r="AM204" i="4" s="1"/>
  <c r="AM205" i="4" s="1"/>
  <c r="T198" i="4"/>
  <c r="T204" i="4" s="1"/>
  <c r="T205" i="4" s="1"/>
  <c r="AJ239" i="1"/>
  <c r="J239" i="1"/>
  <c r="Z239" i="1"/>
  <c r="Z218" i="4"/>
  <c r="Z224" i="4" s="1"/>
  <c r="Z225" i="4" s="1"/>
  <c r="AD218" i="4"/>
  <c r="AD224" i="4" s="1"/>
  <c r="AD225" i="4" s="1"/>
  <c r="L218" i="4"/>
  <c r="L224" i="4" s="1"/>
  <c r="L225" i="4" s="1"/>
  <c r="N232" i="1"/>
  <c r="AD232" i="1"/>
  <c r="K232" i="1"/>
  <c r="G179" i="4"/>
  <c r="H178" i="4"/>
  <c r="X178" i="4"/>
  <c r="X184" i="4" s="1"/>
  <c r="X185" i="4" s="1"/>
  <c r="AN178" i="4"/>
  <c r="AN184" i="4" s="1"/>
  <c r="AN185" i="4" s="1"/>
  <c r="AG197" i="1"/>
  <c r="J197" i="1"/>
  <c r="AH197" i="1"/>
  <c r="AJ228" i="4"/>
  <c r="AJ234" i="4" s="1"/>
  <c r="AJ235" i="4" s="1"/>
  <c r="Q228" i="4"/>
  <c r="Q234" i="4" s="1"/>
  <c r="Q235" i="4" s="1"/>
  <c r="AG228" i="4"/>
  <c r="AG234" i="4" s="1"/>
  <c r="AG235" i="4" s="1"/>
  <c r="AA208" i="4"/>
  <c r="AA214" i="4" s="1"/>
  <c r="AA215" i="4" s="1"/>
  <c r="T208" i="4"/>
  <c r="T214" i="4" s="1"/>
  <c r="T215" i="4" s="1"/>
  <c r="AJ208" i="4"/>
  <c r="AJ214" i="4" s="1"/>
  <c r="AJ215" i="4" s="1"/>
  <c r="AL501" i="1"/>
  <c r="AA501" i="1"/>
  <c r="H501" i="1"/>
  <c r="AE188" i="4"/>
  <c r="AE194" i="4" s="1"/>
  <c r="AE195" i="4" s="1"/>
  <c r="L188" i="4"/>
  <c r="L194" i="4" s="1"/>
  <c r="L195" i="4" s="1"/>
  <c r="AB188" i="4"/>
  <c r="AB194" i="4" s="1"/>
  <c r="AB195" i="4" s="1"/>
  <c r="P211" i="1"/>
  <c r="U211" i="1"/>
  <c r="AK211" i="1"/>
  <c r="Z473" i="1"/>
  <c r="O473" i="1"/>
  <c r="S473" i="1"/>
  <c r="AH248" i="4"/>
  <c r="AH254" i="4" s="1"/>
  <c r="AH255" i="4" s="1"/>
  <c r="AB248" i="4"/>
  <c r="AB254" i="4" s="1"/>
  <c r="AB255" i="4" s="1"/>
  <c r="L248" i="4"/>
  <c r="L254" i="4" s="1"/>
  <c r="L255" i="4" s="1"/>
  <c r="AF487" i="1"/>
  <c r="I487" i="1"/>
  <c r="K487" i="1"/>
  <c r="P459" i="1"/>
  <c r="U459" i="1"/>
  <c r="AB459" i="1"/>
  <c r="AL253" i="1"/>
  <c r="AE253" i="1"/>
  <c r="AN253" i="1"/>
  <c r="AA494" i="1"/>
  <c r="H494" i="1"/>
  <c r="AF494" i="1"/>
  <c r="AK508" i="1"/>
  <c r="S508" i="1"/>
  <c r="L508" i="1"/>
  <c r="M174" i="4" l="1"/>
  <c r="M175" i="4" s="1"/>
  <c r="AJ174" i="4"/>
  <c r="AJ175" i="4" s="1"/>
  <c r="K174" i="4"/>
  <c r="K175" i="4" s="1"/>
  <c r="AE174" i="4"/>
  <c r="AE175" i="4" s="1"/>
  <c r="H194" i="4"/>
  <c r="G194" i="4" s="1"/>
  <c r="G188" i="4"/>
  <c r="R174" i="4"/>
  <c r="P174" i="4"/>
  <c r="P175" i="4" s="1"/>
  <c r="G228" i="4"/>
  <c r="H234" i="4"/>
  <c r="G234" i="4" s="1"/>
  <c r="I174" i="4"/>
  <c r="I175" i="4" s="1"/>
  <c r="AO174" i="4"/>
  <c r="AO175" i="4" s="1"/>
  <c r="AB174" i="4"/>
  <c r="AB175" i="4" s="1"/>
  <c r="AI174" i="4"/>
  <c r="AI175" i="4" s="1"/>
  <c r="L174" i="4"/>
  <c r="L175" i="4" s="1"/>
  <c r="T174" i="4"/>
  <c r="T175" i="4" s="1"/>
  <c r="H244" i="4"/>
  <c r="G244" i="4" s="1"/>
  <c r="G238" i="4"/>
  <c r="Y174" i="4"/>
  <c r="Y175" i="4" s="1"/>
  <c r="O174" i="4"/>
  <c r="J174" i="4"/>
  <c r="J175" i="4" s="1"/>
  <c r="Q174" i="4"/>
  <c r="Q175" i="4" s="1"/>
  <c r="Z174" i="4"/>
  <c r="Z175" i="4" s="1"/>
  <c r="AG174" i="4"/>
  <c r="AG175" i="4" s="1"/>
  <c r="AF174" i="4"/>
  <c r="AF175" i="4" s="1"/>
  <c r="H204" i="4"/>
  <c r="G204" i="4" s="1"/>
  <c r="G198" i="4"/>
  <c r="H184" i="4"/>
  <c r="G184" i="4" s="1"/>
  <c r="G178" i="4"/>
  <c r="AN174" i="4"/>
  <c r="AN175" i="4" s="1"/>
  <c r="AH174" i="4"/>
  <c r="AH175" i="4" s="1"/>
  <c r="U174" i="4"/>
  <c r="U175" i="4" s="1"/>
  <c r="AP174" i="4"/>
  <c r="H214" i="4"/>
  <c r="G214" i="4" s="1"/>
  <c r="G208" i="4"/>
  <c r="W174" i="4"/>
  <c r="W175" i="4" s="1"/>
  <c r="AA174" i="4"/>
  <c r="AA175" i="4" s="1"/>
  <c r="N174" i="4"/>
  <c r="N175" i="4" s="1"/>
  <c r="AM174" i="4"/>
  <c r="AM175" i="4" s="1"/>
  <c r="G218" i="4"/>
  <c r="H224" i="4"/>
  <c r="G224" i="4" s="1"/>
  <c r="G248" i="4"/>
  <c r="H254" i="4"/>
  <c r="G254" i="4" s="1"/>
  <c r="S174" i="4"/>
  <c r="S175" i="4" s="1"/>
  <c r="AD174" i="4"/>
  <c r="AD175" i="4" s="1"/>
  <c r="V174" i="4"/>
  <c r="V175" i="4" s="1"/>
  <c r="X174" i="4"/>
  <c r="X175" i="4" s="1"/>
  <c r="AC174" i="4"/>
  <c r="AC175" i="4" s="1"/>
  <c r="AL174" i="4"/>
  <c r="AL175" i="4" s="1"/>
  <c r="H174" i="4"/>
  <c r="H175" i="4" s="1"/>
  <c r="G168" i="4"/>
  <c r="AK174" i="4"/>
  <c r="AK175" i="4" s="1"/>
  <c r="H245" i="4" l="1"/>
  <c r="G245" i="4" s="1"/>
  <c r="H185" i="4"/>
  <c r="G185" i="4" s="1"/>
  <c r="H195" i="4"/>
  <c r="G195" i="4" s="1"/>
  <c r="G174" i="4"/>
  <c r="H255" i="4"/>
  <c r="G255" i="4" s="1"/>
  <c r="H235" i="4"/>
  <c r="G235" i="4" s="1"/>
  <c r="H215" i="4"/>
  <c r="G215" i="4" s="1"/>
  <c r="H225" i="4"/>
  <c r="G225" i="4" s="1"/>
  <c r="H205" i="4"/>
  <c r="G205" i="4" s="1"/>
  <c r="AP175" i="4"/>
  <c r="O175" i="4"/>
  <c r="R175" i="4"/>
  <c r="G175" i="4" l="1"/>
  <c r="AE57" i="1" l="1"/>
  <c r="AD57" i="1"/>
  <c r="Y57" i="1"/>
  <c r="AC57" i="1"/>
  <c r="AA57" i="1"/>
  <c r="Z57" i="1"/>
  <c r="AN57" i="1"/>
  <c r="H57" i="1"/>
  <c r="W57" i="1"/>
  <c r="U57" i="1"/>
  <c r="Q57" i="1"/>
  <c r="AB57" i="1"/>
  <c r="R57" i="1"/>
  <c r="M57" i="1"/>
  <c r="S57" i="1"/>
  <c r="N57" i="1"/>
  <c r="I57" i="1"/>
  <c r="O57" i="1"/>
  <c r="J57" i="1"/>
  <c r="P57" i="1"/>
  <c r="K57" i="1"/>
  <c r="T57" i="1"/>
  <c r="L57" i="1"/>
  <c r="AF57" i="1"/>
  <c r="AO57" i="1"/>
  <c r="AJ57" i="1"/>
  <c r="AP57" i="1"/>
  <c r="AK57" i="1"/>
  <c r="AM57" i="1"/>
  <c r="AL57" i="1"/>
  <c r="AG57" i="1"/>
  <c r="AI57" i="1"/>
  <c r="AH57" i="1"/>
  <c r="X57" i="1"/>
  <c r="V57" i="1"/>
  <c r="AP260" i="1" l="1"/>
  <c r="AL260" i="1"/>
  <c r="S260" i="1"/>
  <c r="AI260" i="1"/>
  <c r="V260" i="1"/>
  <c r="AF260" i="1"/>
  <c r="AD260" i="1"/>
  <c r="R260" i="1"/>
  <c r="P260" i="1"/>
  <c r="AE260" i="1"/>
  <c r="AJ260" i="1"/>
  <c r="Q260" i="1"/>
  <c r="K260" i="1"/>
  <c r="J260" i="1"/>
  <c r="U260" i="1"/>
  <c r="X260" i="1"/>
  <c r="W260" i="1"/>
  <c r="H260" i="1"/>
  <c r="AG260" i="1"/>
  <c r="AC260" i="1"/>
  <c r="L260" i="1"/>
  <c r="O260" i="1"/>
  <c r="N260" i="1"/>
  <c r="Y260" i="1"/>
  <c r="M260" i="1"/>
  <c r="AA260" i="1"/>
  <c r="Z260" i="1"/>
  <c r="AB260" i="1"/>
  <c r="I260" i="1"/>
  <c r="T260" i="1"/>
  <c r="AK260" i="1"/>
  <c r="AN260" i="1"/>
  <c r="AH260" i="1"/>
  <c r="AO260" i="1"/>
  <c r="AM260" i="1"/>
  <c r="G259" i="4" l="1"/>
  <c r="G260" i="4" l="1"/>
  <c r="G261" i="4" l="1"/>
  <c r="G262" i="4" l="1"/>
  <c r="M258" i="4" l="1"/>
  <c r="M264" i="4" s="1"/>
  <c r="AD258" i="4"/>
  <c r="J258" i="4"/>
  <c r="J264" i="4" s="1"/>
  <c r="G263" i="4"/>
  <c r="H258" i="4"/>
  <c r="AL258" i="4"/>
  <c r="Z258" i="4"/>
  <c r="Q258" i="4"/>
  <c r="Q264" i="4" s="1"/>
  <c r="AF258" i="4"/>
  <c r="AK258" i="4"/>
  <c r="AO258" i="4"/>
  <c r="AG258" i="4"/>
  <c r="V258" i="4"/>
  <c r="O258" i="4"/>
  <c r="K258" i="4"/>
  <c r="K264" i="4" s="1"/>
  <c r="Y258" i="4"/>
  <c r="T258" i="4"/>
  <c r="AI258" i="4"/>
  <c r="AJ258" i="4"/>
  <c r="AJ264" i="4" s="1"/>
  <c r="N258" i="4"/>
  <c r="S258" i="4"/>
  <c r="AB258" i="4"/>
  <c r="AB264" i="4" s="1"/>
  <c r="AM258" i="4"/>
  <c r="AM264" i="4" s="1"/>
  <c r="P258" i="4"/>
  <c r="X258" i="4"/>
  <c r="AN258" i="4"/>
  <c r="I258" i="4"/>
  <c r="I264" i="4" s="1"/>
  <c r="U258" i="4"/>
  <c r="L258" i="4"/>
  <c r="W258" i="4"/>
  <c r="AA258" i="4"/>
  <c r="AP258" i="4"/>
  <c r="AP264" i="4" s="1"/>
  <c r="AH258" i="4"/>
  <c r="AH264" i="4" s="1"/>
  <c r="AC258" i="4"/>
  <c r="R258" i="4"/>
  <c r="AE258" i="4"/>
  <c r="AE264" i="4" l="1"/>
  <c r="AE265" i="4" s="1"/>
  <c r="W264" i="4"/>
  <c r="W265" i="4" s="1"/>
  <c r="P264" i="4"/>
  <c r="P265" i="4" s="1"/>
  <c r="AI264" i="4"/>
  <c r="AI265" i="4" s="1"/>
  <c r="AG264" i="4"/>
  <c r="AG265" i="4" s="1"/>
  <c r="AL264" i="4"/>
  <c r="AL265" i="4" s="1"/>
  <c r="R264" i="4"/>
  <c r="R265" i="4" s="1"/>
  <c r="L264" i="4"/>
  <c r="L265" i="4" s="1"/>
  <c r="AM265" i="4"/>
  <c r="T264" i="4"/>
  <c r="T265" i="4" s="1"/>
  <c r="AO264" i="4"/>
  <c r="AO265" i="4" s="1"/>
  <c r="H264" i="4"/>
  <c r="G258" i="4"/>
  <c r="AC264" i="4"/>
  <c r="AC265" i="4" s="1"/>
  <c r="U264" i="4"/>
  <c r="U265" i="4" s="1"/>
  <c r="AB265" i="4"/>
  <c r="Y264" i="4"/>
  <c r="Y265" i="4" s="1"/>
  <c r="AK264" i="4"/>
  <c r="AK265" i="4" s="1"/>
  <c r="J265" i="4"/>
  <c r="AH265" i="4"/>
  <c r="I265" i="4"/>
  <c r="S264" i="4"/>
  <c r="S265" i="4" s="1"/>
  <c r="K265" i="4"/>
  <c r="AF264" i="4"/>
  <c r="AF265" i="4" s="1"/>
  <c r="AD264" i="4"/>
  <c r="AD265" i="4" s="1"/>
  <c r="AP265" i="4"/>
  <c r="AN264" i="4"/>
  <c r="AN265" i="4" s="1"/>
  <c r="N264" i="4"/>
  <c r="N265" i="4" s="1"/>
  <c r="O264" i="4"/>
  <c r="O265" i="4" s="1"/>
  <c r="Q265" i="4"/>
  <c r="M265" i="4"/>
  <c r="AA264" i="4"/>
  <c r="AA265" i="4" s="1"/>
  <c r="X264" i="4"/>
  <c r="X265" i="4" s="1"/>
  <c r="AJ265" i="4"/>
  <c r="V264" i="4"/>
  <c r="V265" i="4" s="1"/>
  <c r="Z264" i="4"/>
  <c r="Z265" i="4" s="1"/>
  <c r="AG515" i="1" l="1"/>
  <c r="P515" i="1"/>
  <c r="AD515" i="1"/>
  <c r="AP515" i="1"/>
  <c r="X515" i="1"/>
  <c r="W515" i="1"/>
  <c r="G264" i="4"/>
  <c r="Z515" i="1"/>
  <c r="AF515" i="1"/>
  <c r="AA515" i="1"/>
  <c r="AM515" i="1"/>
  <c r="N515" i="1"/>
  <c r="AH515" i="1"/>
  <c r="L515" i="1"/>
  <c r="AK515" i="1"/>
  <c r="H515" i="1"/>
  <c r="T515" i="1"/>
  <c r="R515" i="1"/>
  <c r="AL515" i="1"/>
  <c r="AO515" i="1"/>
  <c r="V515" i="1"/>
  <c r="AN515" i="1"/>
  <c r="K515" i="1"/>
  <c r="AE515" i="1"/>
  <c r="M515" i="1"/>
  <c r="Y515" i="1"/>
  <c r="Q515" i="1"/>
  <c r="AC515" i="1"/>
  <c r="J515" i="1"/>
  <c r="AB515" i="1"/>
  <c r="O515" i="1"/>
  <c r="S515" i="1"/>
  <c r="AJ515" i="1"/>
  <c r="I515" i="1"/>
  <c r="AI515" i="1"/>
  <c r="U515" i="1"/>
  <c r="H265" i="4"/>
  <c r="G265" i="4" s="1"/>
  <c r="AG62" i="1" l="1"/>
  <c r="AB62" i="1"/>
  <c r="W62" i="1"/>
  <c r="AA62" i="1"/>
  <c r="AC62" i="1"/>
  <c r="X62" i="1"/>
  <c r="S62" i="1"/>
  <c r="Y62" i="1"/>
  <c r="V62" i="1"/>
  <c r="O62" i="1"/>
  <c r="AK62" i="1"/>
  <c r="T62" i="1"/>
  <c r="K62" i="1"/>
  <c r="AF62" i="1"/>
  <c r="U62" i="1"/>
  <c r="P62" i="1"/>
  <c r="AP62" i="1"/>
  <c r="Q62" i="1"/>
  <c r="L62" i="1"/>
  <c r="AL62" i="1"/>
  <c r="M62" i="1"/>
  <c r="J62" i="1"/>
  <c r="AD62" i="1"/>
  <c r="AH62" i="1"/>
  <c r="H62" i="1"/>
  <c r="Z62" i="1"/>
  <c r="I62" i="1"/>
  <c r="AM62" i="1"/>
  <c r="R62" i="1"/>
  <c r="AN62" i="1"/>
  <c r="AI62" i="1"/>
  <c r="N62" i="1"/>
  <c r="AJ62" i="1"/>
  <c r="AE62" i="1"/>
  <c r="AO62" i="1"/>
  <c r="AO267" i="1" l="1"/>
  <c r="H267" i="1"/>
  <c r="AP267" i="1"/>
  <c r="V267" i="1"/>
  <c r="U267" i="1"/>
  <c r="O267" i="1"/>
  <c r="T267" i="1"/>
  <c r="R267" i="1"/>
  <c r="N267" i="1"/>
  <c r="K267" i="1"/>
  <c r="AK267" i="1"/>
  <c r="AG267" i="1"/>
  <c r="AB267" i="1"/>
  <c r="AE267" i="1"/>
  <c r="Z267" i="1"/>
  <c r="I267" i="1"/>
  <c r="M267" i="1"/>
  <c r="Y267" i="1"/>
  <c r="W267" i="1"/>
  <c r="AM267" i="1"/>
  <c r="AN267" i="1"/>
  <c r="AI267" i="1"/>
  <c r="AC267" i="1"/>
  <c r="AD267" i="1"/>
  <c r="Q267" i="1"/>
  <c r="S267" i="1"/>
  <c r="AA267" i="1"/>
  <c r="AF267" i="1"/>
  <c r="X267" i="1"/>
  <c r="J267" i="1"/>
  <c r="AL267" i="1"/>
  <c r="AJ267" i="1"/>
  <c r="L267" i="1"/>
  <c r="P267" i="1"/>
  <c r="AH267" i="1"/>
  <c r="G269" i="4" l="1"/>
  <c r="G270" i="4" l="1"/>
  <c r="G271" i="4" l="1"/>
  <c r="G272" i="4" l="1"/>
  <c r="Q268" i="4" l="1"/>
  <c r="Q274" i="4" s="1"/>
  <c r="V268" i="4"/>
  <c r="I268" i="4"/>
  <c r="I274" i="4" s="1"/>
  <c r="M268" i="4"/>
  <c r="AI268" i="4"/>
  <c r="AM268" i="4"/>
  <c r="AM274" i="4" s="1"/>
  <c r="X268" i="4"/>
  <c r="X274" i="4" s="1"/>
  <c r="AC268" i="4"/>
  <c r="G273" i="4"/>
  <c r="H268" i="4"/>
  <c r="W268" i="4"/>
  <c r="W274" i="4" s="1"/>
  <c r="K268" i="4"/>
  <c r="K274" i="4" s="1"/>
  <c r="U268" i="4"/>
  <c r="J268" i="4"/>
  <c r="J274" i="4" s="1"/>
  <c r="AP268" i="4"/>
  <c r="O268" i="4"/>
  <c r="O274" i="4" s="1"/>
  <c r="AK268" i="4"/>
  <c r="AE268" i="4"/>
  <c r="AE274" i="4" s="1"/>
  <c r="AB268" i="4"/>
  <c r="AH268" i="4"/>
  <c r="AH274" i="4" s="1"/>
  <c r="T268" i="4"/>
  <c r="AD268" i="4"/>
  <c r="AA268" i="4"/>
  <c r="AA274" i="4" s="1"/>
  <c r="AG268" i="4"/>
  <c r="S268" i="4"/>
  <c r="R268" i="4"/>
  <c r="R274" i="4" s="1"/>
  <c r="Y268" i="4"/>
  <c r="Y274" i="4" s="1"/>
  <c r="AF268" i="4"/>
  <c r="AF274" i="4" s="1"/>
  <c r="AN268" i="4"/>
  <c r="AN274" i="4" s="1"/>
  <c r="L268" i="4"/>
  <c r="AL268" i="4"/>
  <c r="AL274" i="4" s="1"/>
  <c r="N268" i="4"/>
  <c r="AO268" i="4"/>
  <c r="Z268" i="4"/>
  <c r="Z274" i="4" s="1"/>
  <c r="P268" i="4"/>
  <c r="P274" i="4" s="1"/>
  <c r="AJ268" i="4"/>
  <c r="AJ274" i="4" s="1"/>
  <c r="AM275" i="4" l="1"/>
  <c r="AJ275" i="4"/>
  <c r="L274" i="4"/>
  <c r="L275" i="4" s="1"/>
  <c r="AG274" i="4"/>
  <c r="AG275" i="4" s="1"/>
  <c r="AE275" i="4"/>
  <c r="K275" i="4"/>
  <c r="AI274" i="4"/>
  <c r="AI275" i="4" s="1"/>
  <c r="P275" i="4"/>
  <c r="AN275" i="4"/>
  <c r="AA275" i="4"/>
  <c r="AK274" i="4"/>
  <c r="AK275" i="4" s="1"/>
  <c r="W275" i="4"/>
  <c r="M274" i="4"/>
  <c r="M275" i="4" s="1"/>
  <c r="Z275" i="4"/>
  <c r="AF275" i="4"/>
  <c r="AD274" i="4"/>
  <c r="AD275" i="4" s="1"/>
  <c r="O275" i="4"/>
  <c r="H274" i="4"/>
  <c r="G268" i="4"/>
  <c r="I275" i="4"/>
  <c r="AO274" i="4"/>
  <c r="AO275" i="4" s="1"/>
  <c r="Y275" i="4"/>
  <c r="T274" i="4"/>
  <c r="T275" i="4" s="1"/>
  <c r="AP274" i="4"/>
  <c r="AP275" i="4" s="1"/>
  <c r="AC274" i="4"/>
  <c r="V274" i="4"/>
  <c r="V275" i="4" s="1"/>
  <c r="R275" i="4"/>
  <c r="AH275" i="4"/>
  <c r="J275" i="4"/>
  <c r="N274" i="4"/>
  <c r="N275" i="4" s="1"/>
  <c r="X275" i="4"/>
  <c r="Q275" i="4"/>
  <c r="AL275" i="4"/>
  <c r="S274" i="4"/>
  <c r="S275" i="4" s="1"/>
  <c r="AB274" i="4"/>
  <c r="AB275" i="4" s="1"/>
  <c r="U274" i="4"/>
  <c r="U275" i="4" s="1"/>
  <c r="AL522" i="1" l="1"/>
  <c r="AD522" i="1"/>
  <c r="AJ522" i="1"/>
  <c r="L522" i="1"/>
  <c r="K522" i="1"/>
  <c r="J522" i="1"/>
  <c r="P522" i="1"/>
  <c r="R522" i="1"/>
  <c r="I522" i="1"/>
  <c r="V522" i="1"/>
  <c r="T522" i="1"/>
  <c r="X522" i="1"/>
  <c r="AO522" i="1"/>
  <c r="U522" i="1"/>
  <c r="AF522" i="1"/>
  <c r="AP522" i="1"/>
  <c r="Z522" i="1"/>
  <c r="AI522" i="1"/>
  <c r="Q522" i="1"/>
  <c r="W522" i="1"/>
  <c r="AM522" i="1"/>
  <c r="O522" i="1"/>
  <c r="G274" i="4"/>
  <c r="AE522" i="1"/>
  <c r="AC522" i="1"/>
  <c r="AK522" i="1"/>
  <c r="AB522" i="1"/>
  <c r="N522" i="1"/>
  <c r="H522" i="1"/>
  <c r="AG522" i="1"/>
  <c r="AN522" i="1"/>
  <c r="AA522" i="1"/>
  <c r="M522" i="1"/>
  <c r="AH522" i="1"/>
  <c r="Y522" i="1"/>
  <c r="S522" i="1"/>
  <c r="AC275" i="4"/>
  <c r="H275" i="4"/>
  <c r="G275" i="4" l="1"/>
  <c r="AI67" i="1" l="1"/>
  <c r="Z67" i="1"/>
  <c r="Q67" i="1"/>
  <c r="AF67" i="1"/>
  <c r="AE67" i="1"/>
  <c r="P67" i="1"/>
  <c r="M67" i="1"/>
  <c r="AA67" i="1"/>
  <c r="V67" i="1"/>
  <c r="L67" i="1"/>
  <c r="W67" i="1"/>
  <c r="R67" i="1"/>
  <c r="I67" i="1"/>
  <c r="AK67" i="1"/>
  <c r="S67" i="1"/>
  <c r="N67" i="1"/>
  <c r="AN67" i="1"/>
  <c r="O67" i="1"/>
  <c r="J67" i="1"/>
  <c r="AJ67" i="1"/>
  <c r="K67" i="1"/>
  <c r="AO67" i="1"/>
  <c r="AM67" i="1"/>
  <c r="AL67" i="1"/>
  <c r="AG67" i="1"/>
  <c r="AB67" i="1"/>
  <c r="T67" i="1"/>
  <c r="AC67" i="1"/>
  <c r="X67" i="1"/>
  <c r="AH67" i="1"/>
  <c r="Y67" i="1"/>
  <c r="H67" i="1"/>
  <c r="AD67" i="1"/>
  <c r="U67" i="1"/>
  <c r="AP67" i="1"/>
  <c r="K274" i="1" l="1"/>
  <c r="V274" i="1"/>
  <c r="O274" i="1"/>
  <c r="J274" i="1"/>
  <c r="AA274" i="1"/>
  <c r="AP274" i="1"/>
  <c r="AN274" i="1"/>
  <c r="L274" i="1"/>
  <c r="AL274" i="1"/>
  <c r="N274" i="1"/>
  <c r="AO274" i="1"/>
  <c r="AC274" i="1"/>
  <c r="AJ274" i="1"/>
  <c r="Z274" i="1"/>
  <c r="AG274" i="1"/>
  <c r="I274" i="1"/>
  <c r="AE274" i="1"/>
  <c r="AD274" i="1"/>
  <c r="AF274" i="1"/>
  <c r="U274" i="1"/>
  <c r="T274" i="1"/>
  <c r="S274" i="1"/>
  <c r="R274" i="1"/>
  <c r="AK274" i="1"/>
  <c r="M274" i="1"/>
  <c r="AI274" i="1"/>
  <c r="AB274" i="1"/>
  <c r="Q274" i="1"/>
  <c r="Y274" i="1"/>
  <c r="X274" i="1"/>
  <c r="W274" i="1"/>
  <c r="AH274" i="1"/>
  <c r="P274" i="1"/>
  <c r="H274" i="1"/>
  <c r="AM274" i="1"/>
  <c r="G279" i="4" l="1"/>
  <c r="G280" i="4" l="1"/>
  <c r="G281" i="4" l="1"/>
  <c r="G282" i="4" l="1"/>
  <c r="AH278" i="4" l="1"/>
  <c r="AH284" i="4" s="1"/>
  <c r="AM278" i="4"/>
  <c r="AM284" i="4" s="1"/>
  <c r="R278" i="4"/>
  <c r="AD278" i="4"/>
  <c r="AF278" i="4"/>
  <c r="AB278" i="4"/>
  <c r="AI278" i="4"/>
  <c r="AP278" i="4"/>
  <c r="AK278" i="4"/>
  <c r="W278" i="4"/>
  <c r="U278" i="4"/>
  <c r="P278" i="4"/>
  <c r="G283" i="4"/>
  <c r="H278" i="4"/>
  <c r="O278" i="4"/>
  <c r="N278" i="4"/>
  <c r="K278" i="4"/>
  <c r="K284" i="4" s="1"/>
  <c r="AA278" i="4"/>
  <c r="AC278" i="4"/>
  <c r="AN278" i="4"/>
  <c r="Y278" i="4"/>
  <c r="Q278" i="4"/>
  <c r="Q284" i="4" s="1"/>
  <c r="T278" i="4"/>
  <c r="V278" i="4"/>
  <c r="AL278" i="4"/>
  <c r="AL284" i="4" s="1"/>
  <c r="AL285" i="4" s="1"/>
  <c r="AG278" i="4"/>
  <c r="L278" i="4"/>
  <c r="S278" i="4"/>
  <c r="I278" i="4"/>
  <c r="I284" i="4" s="1"/>
  <c r="AJ278" i="4"/>
  <c r="AJ284" i="4" s="1"/>
  <c r="Z278" i="4"/>
  <c r="J278" i="4"/>
  <c r="J284" i="4" s="1"/>
  <c r="X278" i="4"/>
  <c r="M278" i="4"/>
  <c r="AE278" i="4"/>
  <c r="AO278" i="4"/>
  <c r="P284" i="4" l="1"/>
  <c r="P285" i="4" s="1"/>
  <c r="AB284" i="4"/>
  <c r="AB285" i="4" s="1"/>
  <c r="AO284" i="4"/>
  <c r="AO285" i="4" s="1"/>
  <c r="AJ285" i="4"/>
  <c r="V284" i="4"/>
  <c r="V285" i="4" s="1"/>
  <c r="AA284" i="4"/>
  <c r="AA285" i="4" s="1"/>
  <c r="U284" i="4"/>
  <c r="U285" i="4" s="1"/>
  <c r="AF284" i="4"/>
  <c r="AF285" i="4" s="1"/>
  <c r="I285" i="4"/>
  <c r="T284" i="4"/>
  <c r="T285" i="4" s="1"/>
  <c r="W284" i="4"/>
  <c r="W285" i="4" s="1"/>
  <c r="AD284" i="4"/>
  <c r="AD285" i="4" s="1"/>
  <c r="M284" i="4"/>
  <c r="M285" i="4" s="1"/>
  <c r="S284" i="4"/>
  <c r="S285" i="4" s="1"/>
  <c r="Q285" i="4"/>
  <c r="N284" i="4"/>
  <c r="N285" i="4" s="1"/>
  <c r="AK284" i="4"/>
  <c r="AK285" i="4" s="1"/>
  <c r="R284" i="4"/>
  <c r="R285" i="4" s="1"/>
  <c r="AE284" i="4"/>
  <c r="AE285" i="4" s="1"/>
  <c r="X284" i="4"/>
  <c r="X285" i="4" s="1"/>
  <c r="L284" i="4"/>
  <c r="L285" i="4" s="1"/>
  <c r="Y284" i="4"/>
  <c r="Y285" i="4" s="1"/>
  <c r="O284" i="4"/>
  <c r="O285" i="4" s="1"/>
  <c r="K285" i="4"/>
  <c r="AP284" i="4"/>
  <c r="AP285" i="4" s="1"/>
  <c r="AM285" i="4"/>
  <c r="J285" i="4"/>
  <c r="AG284" i="4"/>
  <c r="AG285" i="4" s="1"/>
  <c r="AN284" i="4"/>
  <c r="AN285" i="4" s="1"/>
  <c r="H284" i="4"/>
  <c r="G278" i="4"/>
  <c r="AI284" i="4"/>
  <c r="AI285" i="4" s="1"/>
  <c r="AH285" i="4"/>
  <c r="Z284" i="4"/>
  <c r="Z285" i="4" s="1"/>
  <c r="AC284" i="4"/>
  <c r="AC285" i="4" s="1"/>
  <c r="N529" i="1" l="1"/>
  <c r="Q529" i="1"/>
  <c r="AE529" i="1"/>
  <c r="R529" i="1"/>
  <c r="T529" i="1"/>
  <c r="H285" i="4"/>
  <c r="G285" i="4" s="1"/>
  <c r="G284" i="4"/>
  <c r="Z529" i="1"/>
  <c r="P529" i="1"/>
  <c r="AH529" i="1"/>
  <c r="AJ529" i="1"/>
  <c r="Y529" i="1"/>
  <c r="K529" i="1"/>
  <c r="AB529" i="1"/>
  <c r="AK529" i="1"/>
  <c r="X529" i="1"/>
  <c r="AP529" i="1"/>
  <c r="I529" i="1"/>
  <c r="AO529" i="1"/>
  <c r="AF529" i="1"/>
  <c r="AN529" i="1"/>
  <c r="H529" i="1"/>
  <c r="AI529" i="1"/>
  <c r="W529" i="1"/>
  <c r="AD529" i="1"/>
  <c r="L529" i="1"/>
  <c r="AC529" i="1"/>
  <c r="V529" i="1"/>
  <c r="M529" i="1"/>
  <c r="AG529" i="1"/>
  <c r="AM529" i="1"/>
  <c r="S529" i="1"/>
  <c r="AA529" i="1"/>
  <c r="AL529" i="1"/>
  <c r="U529" i="1"/>
  <c r="O529" i="1"/>
  <c r="J529" i="1"/>
  <c r="AK72" i="1" l="1"/>
  <c r="AB72" i="1"/>
  <c r="S72" i="1"/>
  <c r="W72" i="1"/>
  <c r="AG72" i="1"/>
  <c r="AO72" i="1"/>
  <c r="O72" i="1"/>
  <c r="AC72" i="1"/>
  <c r="X72" i="1"/>
  <c r="K72" i="1"/>
  <c r="Y72" i="1"/>
  <c r="T72" i="1"/>
  <c r="AP72" i="1"/>
  <c r="U72" i="1"/>
  <c r="P72" i="1"/>
  <c r="AL72" i="1"/>
  <c r="Q72" i="1"/>
  <c r="L72" i="1"/>
  <c r="AH72" i="1"/>
  <c r="J72" i="1"/>
  <c r="H72" i="1"/>
  <c r="AD72" i="1"/>
  <c r="M72" i="1"/>
  <c r="AM72" i="1"/>
  <c r="Z72" i="1"/>
  <c r="I72" i="1"/>
  <c r="AI72" i="1"/>
  <c r="V72" i="1"/>
  <c r="AN72" i="1"/>
  <c r="AE72" i="1"/>
  <c r="R72" i="1"/>
  <c r="AJ72" i="1"/>
  <c r="AA72" i="1"/>
  <c r="N72" i="1"/>
  <c r="AF72" i="1"/>
  <c r="AF281" i="1" l="1"/>
  <c r="AA281" i="1"/>
  <c r="V281" i="1"/>
  <c r="AB281" i="1"/>
  <c r="AH281" i="1"/>
  <c r="R281" i="1"/>
  <c r="W281" i="1"/>
  <c r="X281" i="1"/>
  <c r="Q281" i="1"/>
  <c r="AM281" i="1"/>
  <c r="T281" i="1"/>
  <c r="S281" i="1"/>
  <c r="U281" i="1"/>
  <c r="P281" i="1"/>
  <c r="O281" i="1"/>
  <c r="AO281" i="1"/>
  <c r="L281" i="1"/>
  <c r="AG281" i="1"/>
  <c r="AK281" i="1"/>
  <c r="M281" i="1"/>
  <c r="AP281" i="1"/>
  <c r="K281" i="1"/>
  <c r="H281" i="1"/>
  <c r="AL281" i="1"/>
  <c r="AJ281" i="1"/>
  <c r="AC281" i="1"/>
  <c r="AI281" i="1"/>
  <c r="I281" i="1"/>
  <c r="Y281" i="1"/>
  <c r="AN281" i="1"/>
  <c r="AD281" i="1"/>
  <c r="J281" i="1"/>
  <c r="AE281" i="1"/>
  <c r="Z281" i="1"/>
  <c r="N281" i="1"/>
  <c r="G289" i="4" l="1"/>
  <c r="G290" i="4" l="1"/>
  <c r="G291" i="4" l="1"/>
  <c r="G292" i="4" l="1"/>
  <c r="AH288" i="4" l="1"/>
  <c r="AH294" i="4" s="1"/>
  <c r="AH295" i="4" s="1"/>
  <c r="AB288" i="4"/>
  <c r="AB294" i="4" s="1"/>
  <c r="AB295" i="4" s="1"/>
  <c r="M288" i="4"/>
  <c r="M294" i="4" s="1"/>
  <c r="M295" i="4" s="1"/>
  <c r="U288" i="4"/>
  <c r="Z288" i="4"/>
  <c r="Z294" i="4" s="1"/>
  <c r="Z295" i="4" s="1"/>
  <c r="AL288" i="4"/>
  <c r="AL294" i="4" s="1"/>
  <c r="AL295" i="4" s="1"/>
  <c r="X288" i="4"/>
  <c r="X294" i="4" s="1"/>
  <c r="X295" i="4" s="1"/>
  <c r="AC288" i="4"/>
  <c r="AC294" i="4" s="1"/>
  <c r="AC295" i="4" s="1"/>
  <c r="P288" i="4"/>
  <c r="P294" i="4" s="1"/>
  <c r="P295" i="4" s="1"/>
  <c r="AI288" i="4"/>
  <c r="AN288" i="4"/>
  <c r="AN294" i="4" s="1"/>
  <c r="AN295" i="4" s="1"/>
  <c r="N288" i="4"/>
  <c r="N294" i="4" s="1"/>
  <c r="N295" i="4" s="1"/>
  <c r="AK288" i="4"/>
  <c r="AE288" i="4"/>
  <c r="AE294" i="4" s="1"/>
  <c r="AE295" i="4" s="1"/>
  <c r="V288" i="4"/>
  <c r="J288" i="4"/>
  <c r="J294" i="4" s="1"/>
  <c r="J295" i="4" s="1"/>
  <c r="I288" i="4"/>
  <c r="I294" i="4" s="1"/>
  <c r="I295" i="4" s="1"/>
  <c r="AF288" i="4"/>
  <c r="AF294" i="4" s="1"/>
  <c r="AF295" i="4" s="1"/>
  <c r="L288" i="4"/>
  <c r="Y288" i="4"/>
  <c r="Y294" i="4" s="1"/>
  <c r="Y295" i="4" s="1"/>
  <c r="AJ288" i="4"/>
  <c r="AJ294" i="4" s="1"/>
  <c r="AJ295" i="4" s="1"/>
  <c r="R288" i="4"/>
  <c r="R294" i="4" s="1"/>
  <c r="R295" i="4" s="1"/>
  <c r="T288" i="4"/>
  <c r="AM288" i="4"/>
  <c r="AM294" i="4" s="1"/>
  <c r="AM295" i="4" s="1"/>
  <c r="AO288" i="4"/>
  <c r="AA288" i="4"/>
  <c r="AA294" i="4" s="1"/>
  <c r="AA295" i="4" s="1"/>
  <c r="AG288" i="4"/>
  <c r="AG294" i="4" s="1"/>
  <c r="AG295" i="4" s="1"/>
  <c r="Q288" i="4"/>
  <c r="Q294" i="4" s="1"/>
  <c r="Q295" i="4" s="1"/>
  <c r="S288" i="4"/>
  <c r="O288" i="4"/>
  <c r="O294" i="4" s="1"/>
  <c r="O295" i="4" s="1"/>
  <c r="W288" i="4"/>
  <c r="W294" i="4" s="1"/>
  <c r="W295" i="4" s="1"/>
  <c r="K288" i="4"/>
  <c r="K294" i="4" s="1"/>
  <c r="K295" i="4" s="1"/>
  <c r="AD288" i="4"/>
  <c r="AD294" i="4" s="1"/>
  <c r="AD295" i="4" s="1"/>
  <c r="AP288" i="4"/>
  <c r="AP294" i="4" s="1"/>
  <c r="AP295" i="4" s="1"/>
  <c r="AI294" i="4" l="1"/>
  <c r="AI295" i="4" s="1"/>
  <c r="L294" i="4"/>
  <c r="L295" i="4" s="1"/>
  <c r="S294" i="4"/>
  <c r="S295" i="4" s="1"/>
  <c r="V294" i="4"/>
  <c r="V295" i="4" s="1"/>
  <c r="U294" i="4"/>
  <c r="U295" i="4" s="1"/>
  <c r="T294" i="4"/>
  <c r="T295" i="4" s="1"/>
  <c r="AO294" i="4"/>
  <c r="AO295" i="4" s="1"/>
  <c r="G293" i="4"/>
  <c r="H288" i="4"/>
  <c r="AK294" i="4"/>
  <c r="AK295" i="4" s="1"/>
  <c r="G288" i="4" l="1"/>
  <c r="H294" i="4"/>
  <c r="W536" i="1"/>
  <c r="V536" i="1"/>
  <c r="T536" i="1"/>
  <c r="Z536" i="1"/>
  <c r="R536" i="1"/>
  <c r="Q536" i="1"/>
  <c r="P536" i="1"/>
  <c r="AG536" i="1"/>
  <c r="L536" i="1"/>
  <c r="N536" i="1"/>
  <c r="S536" i="1"/>
  <c r="J536" i="1"/>
  <c r="H536" i="1"/>
  <c r="K536" i="1"/>
  <c r="AN536" i="1"/>
  <c r="AK536" i="1"/>
  <c r="AO536" i="1"/>
  <c r="AM536" i="1"/>
  <c r="M536" i="1"/>
  <c r="X536" i="1"/>
  <c r="O536" i="1"/>
  <c r="AP536" i="1"/>
  <c r="AE536" i="1"/>
  <c r="AL536" i="1"/>
  <c r="I536" i="1"/>
  <c r="AH536" i="1"/>
  <c r="AF536" i="1"/>
  <c r="AI536" i="1"/>
  <c r="AC536" i="1"/>
  <c r="AB536" i="1"/>
  <c r="AD536" i="1"/>
  <c r="U536" i="1"/>
  <c r="AA536" i="1"/>
  <c r="AJ536" i="1"/>
  <c r="Y536" i="1"/>
  <c r="H295" i="4" l="1"/>
  <c r="G295" i="4" s="1"/>
  <c r="G294" i="4"/>
  <c r="AM77" i="1" l="1"/>
  <c r="AH77" i="1"/>
  <c r="AC77" i="1"/>
  <c r="AL77" i="1"/>
  <c r="AI77" i="1"/>
  <c r="AD77" i="1"/>
  <c r="U77" i="1"/>
  <c r="AG77" i="1"/>
  <c r="AE77" i="1"/>
  <c r="Z77" i="1"/>
  <c r="M77" i="1"/>
  <c r="AA77" i="1"/>
  <c r="V77" i="1"/>
  <c r="I77" i="1"/>
  <c r="W77" i="1"/>
  <c r="R77" i="1"/>
  <c r="AN77" i="1"/>
  <c r="S77" i="1"/>
  <c r="AF77" i="1"/>
  <c r="X77" i="1"/>
  <c r="AB77" i="1"/>
  <c r="N77" i="1"/>
  <c r="T77" i="1"/>
  <c r="O77" i="1"/>
  <c r="J77" i="1"/>
  <c r="P77" i="1"/>
  <c r="K77" i="1"/>
  <c r="AO77" i="1"/>
  <c r="L77" i="1"/>
  <c r="AP77" i="1"/>
  <c r="AJ77" i="1"/>
  <c r="H77" i="1"/>
  <c r="Q77" i="1"/>
  <c r="AK77" i="1"/>
  <c r="Y77" i="1"/>
  <c r="AK288" i="1" l="1"/>
  <c r="AA288" i="1"/>
  <c r="S288" i="1"/>
  <c r="AG288" i="1"/>
  <c r="X288" i="1"/>
  <c r="AB288" i="1"/>
  <c r="AC288" i="1"/>
  <c r="T288" i="1"/>
  <c r="K288" i="1"/>
  <c r="W288" i="1"/>
  <c r="AO288" i="1"/>
  <c r="O288" i="1"/>
  <c r="AP288" i="1"/>
  <c r="R288" i="1"/>
  <c r="Y288" i="1"/>
  <c r="J288" i="1"/>
  <c r="Z288" i="1"/>
  <c r="U288" i="1"/>
  <c r="L288" i="1"/>
  <c r="AH288" i="1"/>
  <c r="AM288" i="1"/>
  <c r="Q288" i="1"/>
  <c r="H288" i="1"/>
  <c r="AD288" i="1"/>
  <c r="M288" i="1"/>
  <c r="AN288" i="1"/>
  <c r="P288" i="1"/>
  <c r="I288" i="1"/>
  <c r="AI288" i="1"/>
  <c r="V288" i="1"/>
  <c r="AE288" i="1"/>
  <c r="AJ288" i="1"/>
  <c r="AL288" i="1"/>
  <c r="N288" i="1"/>
  <c r="AF288" i="1"/>
  <c r="G299" i="4" l="1"/>
  <c r="G300" i="4" l="1"/>
  <c r="G301" i="4" l="1"/>
  <c r="G302" i="4" l="1"/>
  <c r="AM298" i="4" l="1"/>
  <c r="AM304" i="4" s="1"/>
  <c r="AM305" i="4" s="1"/>
  <c r="AI298" i="4"/>
  <c r="AI304" i="4" s="1"/>
  <c r="AI305" i="4" s="1"/>
  <c r="Q298" i="4"/>
  <c r="Q304" i="4" s="1"/>
  <c r="Q305" i="4" s="1"/>
  <c r="N298" i="4"/>
  <c r="N304" i="4" s="1"/>
  <c r="N305" i="4" s="1"/>
  <c r="T298" i="4"/>
  <c r="T304" i="4" s="1"/>
  <c r="T305" i="4" s="1"/>
  <c r="U298" i="4"/>
  <c r="U304" i="4" s="1"/>
  <c r="U305" i="4" s="1"/>
  <c r="AF298" i="4"/>
  <c r="AF304" i="4" s="1"/>
  <c r="AF305" i="4" s="1"/>
  <c r="I298" i="4"/>
  <c r="I304" i="4" s="1"/>
  <c r="I305" i="4" s="1"/>
  <c r="P298" i="4"/>
  <c r="P304" i="4" s="1"/>
  <c r="P305" i="4" s="1"/>
  <c r="Y298" i="4"/>
  <c r="Y304" i="4" s="1"/>
  <c r="Y305" i="4" s="1"/>
  <c r="AN298" i="4"/>
  <c r="AN304" i="4" s="1"/>
  <c r="AN305" i="4" s="1"/>
  <c r="S298" i="4"/>
  <c r="S304" i="4" s="1"/>
  <c r="S305" i="4" s="1"/>
  <c r="R298" i="4"/>
  <c r="R304" i="4" s="1"/>
  <c r="R305" i="4" s="1"/>
  <c r="AO298" i="4"/>
  <c r="AO304" i="4" s="1"/>
  <c r="AO305" i="4" s="1"/>
  <c r="W298" i="4"/>
  <c r="W304" i="4" s="1"/>
  <c r="W305" i="4" s="1"/>
  <c r="X298" i="4"/>
  <c r="X304" i="4" s="1"/>
  <c r="X305" i="4" s="1"/>
  <c r="AB298" i="4"/>
  <c r="AB304" i="4" s="1"/>
  <c r="AB305" i="4" s="1"/>
  <c r="AP298" i="4"/>
  <c r="AP304" i="4" s="1"/>
  <c r="AP305" i="4" s="1"/>
  <c r="AE298" i="4"/>
  <c r="AE304" i="4" s="1"/>
  <c r="AE305" i="4" s="1"/>
  <c r="K298" i="4"/>
  <c r="K304" i="4" s="1"/>
  <c r="K305" i="4" s="1"/>
  <c r="AA298" i="4"/>
  <c r="AA304" i="4" s="1"/>
  <c r="AA305" i="4" s="1"/>
  <c r="AH298" i="4"/>
  <c r="AH304" i="4" s="1"/>
  <c r="AH305" i="4" s="1"/>
  <c r="V298" i="4"/>
  <c r="V304" i="4" s="1"/>
  <c r="V305" i="4" s="1"/>
  <c r="AC298" i="4"/>
  <c r="AC304" i="4" s="1"/>
  <c r="AC305" i="4" s="1"/>
  <c r="AL298" i="4"/>
  <c r="AL304" i="4" s="1"/>
  <c r="AL305" i="4" s="1"/>
  <c r="J298" i="4"/>
  <c r="J304" i="4" s="1"/>
  <c r="J305" i="4" s="1"/>
  <c r="AG298" i="4"/>
  <c r="AG304" i="4" s="1"/>
  <c r="AG305" i="4" s="1"/>
  <c r="M298" i="4"/>
  <c r="M304" i="4" s="1"/>
  <c r="M305" i="4" s="1"/>
  <c r="L298" i="4"/>
  <c r="L304" i="4" s="1"/>
  <c r="L305" i="4" s="1"/>
  <c r="AJ298" i="4"/>
  <c r="AJ304" i="4" s="1"/>
  <c r="AJ305" i="4" s="1"/>
  <c r="Z298" i="4"/>
  <c r="Z304" i="4" s="1"/>
  <c r="Z305" i="4" s="1"/>
  <c r="AK298" i="4"/>
  <c r="AK304" i="4" s="1"/>
  <c r="AK305" i="4" s="1"/>
  <c r="AD298" i="4"/>
  <c r="AD304" i="4" s="1"/>
  <c r="AD305" i="4" s="1"/>
  <c r="O298" i="4"/>
  <c r="O304" i="4" s="1"/>
  <c r="O305" i="4" s="1"/>
  <c r="G303" i="4" l="1"/>
  <c r="H298" i="4"/>
  <c r="P543" i="1" l="1"/>
  <c r="AP543" i="1"/>
  <c r="AJ543" i="1"/>
  <c r="K543" i="1"/>
  <c r="AK543" i="1"/>
  <c r="AF543" i="1"/>
  <c r="H543" i="1"/>
  <c r="Z543" i="1"/>
  <c r="AG543" i="1"/>
  <c r="AC543" i="1"/>
  <c r="J543" i="1"/>
  <c r="AM543" i="1"/>
  <c r="L543" i="1"/>
  <c r="X543" i="1"/>
  <c r="AH543" i="1"/>
  <c r="AD543" i="1"/>
  <c r="T543" i="1"/>
  <c r="AL543" i="1"/>
  <c r="V543" i="1"/>
  <c r="Y543" i="1"/>
  <c r="AN543" i="1"/>
  <c r="O543" i="1"/>
  <c r="AE543" i="1"/>
  <c r="U543" i="1"/>
  <c r="AI543" i="1"/>
  <c r="AA543" i="1"/>
  <c r="R543" i="1"/>
  <c r="N543" i="1"/>
  <c r="Q543" i="1"/>
  <c r="M543" i="1"/>
  <c r="AB543" i="1"/>
  <c r="AO543" i="1"/>
  <c r="S543" i="1"/>
  <c r="I543" i="1"/>
  <c r="W543" i="1"/>
  <c r="G298" i="4"/>
  <c r="H304" i="4"/>
  <c r="G304" i="4" s="1"/>
  <c r="H305" i="4" l="1"/>
  <c r="G305" i="4" s="1"/>
  <c r="AO82" i="1" l="1"/>
  <c r="AJ82" i="1"/>
  <c r="S82" i="1"/>
  <c r="AK82" i="1"/>
  <c r="AF82" i="1"/>
  <c r="O82" i="1"/>
  <c r="X82" i="1"/>
  <c r="AG82" i="1"/>
  <c r="T82" i="1"/>
  <c r="K82" i="1"/>
  <c r="AD82" i="1"/>
  <c r="AB82" i="1"/>
  <c r="AP82" i="1"/>
  <c r="AC82" i="1"/>
  <c r="P82" i="1"/>
  <c r="Z82" i="1"/>
  <c r="W82" i="1"/>
  <c r="Y82" i="1"/>
  <c r="L82" i="1"/>
  <c r="V82" i="1"/>
  <c r="AA82" i="1"/>
  <c r="U82" i="1"/>
  <c r="H82" i="1"/>
  <c r="R82" i="1"/>
  <c r="AN82" i="1"/>
  <c r="AL82" i="1"/>
  <c r="AM82" i="1"/>
  <c r="AH82" i="1"/>
  <c r="I82" i="1"/>
  <c r="Q82" i="1"/>
  <c r="AI82" i="1"/>
  <c r="N82" i="1"/>
  <c r="M82" i="1"/>
  <c r="AE82" i="1"/>
  <c r="J82" i="1"/>
  <c r="AP295" i="1" l="1"/>
  <c r="AF295" i="1"/>
  <c r="X295" i="1"/>
  <c r="AK295" i="1"/>
  <c r="AL295" i="1"/>
  <c r="AC295" i="1"/>
  <c r="AE295" i="1"/>
  <c r="AH295" i="1"/>
  <c r="Y295" i="1"/>
  <c r="P295" i="1"/>
  <c r="AD295" i="1"/>
  <c r="T295" i="1"/>
  <c r="L295" i="1"/>
  <c r="Z295" i="1"/>
  <c r="Q295" i="1"/>
  <c r="U295" i="1"/>
  <c r="I295" i="1"/>
  <c r="V295" i="1"/>
  <c r="M295" i="1"/>
  <c r="S295" i="1"/>
  <c r="R295" i="1"/>
  <c r="H295" i="1"/>
  <c r="AM295" i="1"/>
  <c r="N295" i="1"/>
  <c r="K295" i="1"/>
  <c r="AI295" i="1"/>
  <c r="AB295" i="1"/>
  <c r="J295" i="1"/>
  <c r="AN295" i="1"/>
  <c r="AA295" i="1"/>
  <c r="O295" i="1"/>
  <c r="AJ295" i="1"/>
  <c r="W295" i="1"/>
  <c r="AO295" i="1"/>
  <c r="AG295" i="1"/>
  <c r="G309" i="4" l="1"/>
  <c r="G310" i="4" l="1"/>
  <c r="G311" i="4" l="1"/>
  <c r="G312" i="4" l="1"/>
  <c r="AL308" i="4" l="1"/>
  <c r="AL314" i="4" s="1"/>
  <c r="AL315" i="4" s="1"/>
  <c r="AF308" i="4"/>
  <c r="AF314" i="4" s="1"/>
  <c r="AF315" i="4" s="1"/>
  <c r="S308" i="4"/>
  <c r="S314" i="4" s="1"/>
  <c r="S315" i="4" s="1"/>
  <c r="R308" i="4"/>
  <c r="R314" i="4" s="1"/>
  <c r="R315" i="4" s="1"/>
  <c r="AO308" i="4"/>
  <c r="AO314" i="4" s="1"/>
  <c r="AO315" i="4" s="1"/>
  <c r="Y308" i="4"/>
  <c r="Y314" i="4" s="1"/>
  <c r="Y315" i="4" s="1"/>
  <c r="V308" i="4"/>
  <c r="V314" i="4" s="1"/>
  <c r="V315" i="4" s="1"/>
  <c r="AE308" i="4"/>
  <c r="AE314" i="4" s="1"/>
  <c r="AE315" i="4" s="1"/>
  <c r="W308" i="4"/>
  <c r="W314" i="4" s="1"/>
  <c r="W315" i="4" s="1"/>
  <c r="K308" i="4"/>
  <c r="K314" i="4" s="1"/>
  <c r="K315" i="4" s="1"/>
  <c r="AG308" i="4"/>
  <c r="AG314" i="4" s="1"/>
  <c r="AG315" i="4" s="1"/>
  <c r="N308" i="4"/>
  <c r="N314" i="4" s="1"/>
  <c r="N315" i="4" s="1"/>
  <c r="Q308" i="4"/>
  <c r="Q314" i="4" s="1"/>
  <c r="Q315" i="4" s="1"/>
  <c r="AB308" i="4"/>
  <c r="AB314" i="4" s="1"/>
  <c r="AB315" i="4" s="1"/>
  <c r="J308" i="4"/>
  <c r="J314" i="4" s="1"/>
  <c r="J315" i="4" s="1"/>
  <c r="AA308" i="4"/>
  <c r="AA314" i="4" s="1"/>
  <c r="AA315" i="4" s="1"/>
  <c r="AD308" i="4"/>
  <c r="AD314" i="4" s="1"/>
  <c r="AD315" i="4" s="1"/>
  <c r="T308" i="4"/>
  <c r="T314" i="4" s="1"/>
  <c r="T315" i="4" s="1"/>
  <c r="U308" i="4"/>
  <c r="U314" i="4" s="1"/>
  <c r="U315" i="4" s="1"/>
  <c r="X308" i="4"/>
  <c r="X314" i="4" s="1"/>
  <c r="X315" i="4" s="1"/>
  <c r="AC308" i="4"/>
  <c r="AC314" i="4" s="1"/>
  <c r="AC315" i="4" s="1"/>
  <c r="AN308" i="4"/>
  <c r="AN314" i="4" s="1"/>
  <c r="AN315" i="4" s="1"/>
  <c r="O308" i="4"/>
  <c r="O314" i="4" s="1"/>
  <c r="O315" i="4" s="1"/>
  <c r="I308" i="4"/>
  <c r="I314" i="4" s="1"/>
  <c r="I315" i="4" s="1"/>
  <c r="AH308" i="4"/>
  <c r="AH314" i="4" s="1"/>
  <c r="AH315" i="4" s="1"/>
  <c r="P308" i="4"/>
  <c r="P314" i="4" s="1"/>
  <c r="P315" i="4" s="1"/>
  <c r="AP308" i="4"/>
  <c r="AP314" i="4" s="1"/>
  <c r="AP315" i="4" s="1"/>
  <c r="M308" i="4"/>
  <c r="M314" i="4" s="1"/>
  <c r="M315" i="4" s="1"/>
  <c r="AK308" i="4"/>
  <c r="AK314" i="4" s="1"/>
  <c r="AK315" i="4" s="1"/>
  <c r="AM308" i="4"/>
  <c r="AM314" i="4" s="1"/>
  <c r="AM315" i="4" s="1"/>
  <c r="AI308" i="4"/>
  <c r="AI314" i="4" s="1"/>
  <c r="AI315" i="4" s="1"/>
  <c r="Z308" i="4"/>
  <c r="Z314" i="4" s="1"/>
  <c r="Z315" i="4" s="1"/>
  <c r="AJ308" i="4"/>
  <c r="AJ314" i="4" s="1"/>
  <c r="AJ315" i="4" s="1"/>
  <c r="L308" i="4"/>
  <c r="L314" i="4" s="1"/>
  <c r="L315" i="4" s="1"/>
  <c r="G313" i="4" l="1"/>
  <c r="H308" i="4"/>
  <c r="S550" i="1" l="1"/>
  <c r="R550" i="1"/>
  <c r="AJ550" i="1"/>
  <c r="O550" i="1"/>
  <c r="M550" i="1"/>
  <c r="I550" i="1"/>
  <c r="Q550" i="1"/>
  <c r="AH550" i="1"/>
  <c r="K550" i="1"/>
  <c r="AN550" i="1"/>
  <c r="AP550" i="1"/>
  <c r="AO550" i="1"/>
  <c r="H550" i="1"/>
  <c r="AL550" i="1"/>
  <c r="AK550" i="1"/>
  <c r="AF550" i="1"/>
  <c r="Z550" i="1"/>
  <c r="AM550" i="1"/>
  <c r="AB550" i="1"/>
  <c r="L550" i="1"/>
  <c r="AG550" i="1"/>
  <c r="X550" i="1"/>
  <c r="W550" i="1"/>
  <c r="AI550" i="1"/>
  <c r="AC550" i="1"/>
  <c r="J550" i="1"/>
  <c r="AD550" i="1"/>
  <c r="Y550" i="1"/>
  <c r="T550" i="1"/>
  <c r="N550" i="1"/>
  <c r="AE550" i="1"/>
  <c r="P550" i="1"/>
  <c r="AA550" i="1"/>
  <c r="U550" i="1"/>
  <c r="V550" i="1"/>
  <c r="H314" i="4"/>
  <c r="G314" i="4" s="1"/>
  <c r="G308" i="4"/>
  <c r="H315" i="4" l="1"/>
  <c r="G315" i="4" s="1"/>
  <c r="AE87" i="1" l="1"/>
  <c r="Z87" i="1"/>
  <c r="U87" i="1"/>
  <c r="AA87" i="1"/>
  <c r="V87" i="1"/>
  <c r="Q87" i="1"/>
  <c r="AD87" i="1"/>
  <c r="W87" i="1"/>
  <c r="R87" i="1"/>
  <c r="M87" i="1"/>
  <c r="S87" i="1"/>
  <c r="N87" i="1"/>
  <c r="I87" i="1"/>
  <c r="T87" i="1"/>
  <c r="O87" i="1"/>
  <c r="J87" i="1"/>
  <c r="AN87" i="1"/>
  <c r="K87" i="1"/>
  <c r="AM87" i="1"/>
  <c r="AJ87" i="1"/>
  <c r="Y87" i="1"/>
  <c r="H87" i="1"/>
  <c r="AO87" i="1"/>
  <c r="AF87" i="1"/>
  <c r="AP87" i="1"/>
  <c r="AK87" i="1"/>
  <c r="AB87" i="1"/>
  <c r="AL87" i="1"/>
  <c r="AG87" i="1"/>
  <c r="X87" i="1"/>
  <c r="AH87" i="1"/>
  <c r="L87" i="1"/>
  <c r="P87" i="1"/>
  <c r="AC87" i="1"/>
  <c r="AI87" i="1"/>
  <c r="T302" i="1" l="1"/>
  <c r="S302" i="1"/>
  <c r="Y302" i="1"/>
  <c r="P302" i="1"/>
  <c r="O302" i="1"/>
  <c r="U302" i="1"/>
  <c r="AJ302" i="1"/>
  <c r="K302" i="1"/>
  <c r="Q302" i="1"/>
  <c r="J302" i="1"/>
  <c r="AP302" i="1"/>
  <c r="M302" i="1"/>
  <c r="H302" i="1"/>
  <c r="AL302" i="1"/>
  <c r="AO302" i="1"/>
  <c r="W302" i="1"/>
  <c r="AM302" i="1"/>
  <c r="R302" i="1"/>
  <c r="I302" i="1"/>
  <c r="V302" i="1"/>
  <c r="AH302" i="1"/>
  <c r="AN302" i="1"/>
  <c r="AI302" i="1"/>
  <c r="AD302" i="1"/>
  <c r="X302" i="1"/>
  <c r="AC302" i="1"/>
  <c r="AE302" i="1"/>
  <c r="Z302" i="1"/>
  <c r="AF302" i="1"/>
  <c r="AA302" i="1"/>
  <c r="N302" i="1"/>
  <c r="AB302" i="1"/>
  <c r="AK302" i="1"/>
  <c r="AG302" i="1"/>
  <c r="L302" i="1"/>
  <c r="G319" i="4" l="1"/>
  <c r="G320" i="4" l="1"/>
  <c r="G321" i="4" l="1"/>
  <c r="G322" i="4" l="1"/>
  <c r="AE318" i="4" l="1"/>
  <c r="AE324" i="4" s="1"/>
  <c r="AE325" i="4" s="1"/>
  <c r="AA318" i="4"/>
  <c r="AA324" i="4" s="1"/>
  <c r="AA325" i="4" s="1"/>
  <c r="W318" i="4"/>
  <c r="W324" i="4" s="1"/>
  <c r="W325" i="4" s="1"/>
  <c r="AB318" i="4"/>
  <c r="AB324" i="4" s="1"/>
  <c r="AB325" i="4" s="1"/>
  <c r="AK318" i="4"/>
  <c r="AK324" i="4" s="1"/>
  <c r="AK325" i="4" s="1"/>
  <c r="AG318" i="4"/>
  <c r="AG324" i="4" s="1"/>
  <c r="AG325" i="4" s="1"/>
  <c r="O318" i="4"/>
  <c r="O324" i="4" s="1"/>
  <c r="O325" i="4" s="1"/>
  <c r="N318" i="4"/>
  <c r="N324" i="4" s="1"/>
  <c r="N325" i="4" s="1"/>
  <c r="I318" i="4"/>
  <c r="I324" i="4" s="1"/>
  <c r="I325" i="4" s="1"/>
  <c r="R318" i="4"/>
  <c r="R324" i="4" s="1"/>
  <c r="R325" i="4" s="1"/>
  <c r="AF318" i="4"/>
  <c r="AF324" i="4" s="1"/>
  <c r="AF325" i="4" s="1"/>
  <c r="AH318" i="4"/>
  <c r="AH324" i="4" s="1"/>
  <c r="AH325" i="4" s="1"/>
  <c r="K318" i="4"/>
  <c r="K324" i="4" s="1"/>
  <c r="K325" i="4" s="1"/>
  <c r="AN318" i="4"/>
  <c r="AN324" i="4" s="1"/>
  <c r="AN325" i="4" s="1"/>
  <c r="M318" i="4"/>
  <c r="M324" i="4" s="1"/>
  <c r="M325" i="4" s="1"/>
  <c r="AD318" i="4"/>
  <c r="AD324" i="4" s="1"/>
  <c r="AD325" i="4" s="1"/>
  <c r="AI318" i="4"/>
  <c r="AI324" i="4" s="1"/>
  <c r="AI325" i="4" s="1"/>
  <c r="Z318" i="4"/>
  <c r="Z324" i="4" s="1"/>
  <c r="Z325" i="4" s="1"/>
  <c r="S318" i="4"/>
  <c r="S324" i="4" s="1"/>
  <c r="S325" i="4" s="1"/>
  <c r="V318" i="4"/>
  <c r="V324" i="4" s="1"/>
  <c r="V325" i="4" s="1"/>
  <c r="AC318" i="4"/>
  <c r="AC324" i="4" s="1"/>
  <c r="AC325" i="4" s="1"/>
  <c r="U318" i="4"/>
  <c r="U324" i="4" s="1"/>
  <c r="U325" i="4" s="1"/>
  <c r="Y318" i="4"/>
  <c r="Y324" i="4" s="1"/>
  <c r="Y325" i="4" s="1"/>
  <c r="X318" i="4"/>
  <c r="X324" i="4" s="1"/>
  <c r="X325" i="4" s="1"/>
  <c r="AP318" i="4"/>
  <c r="AP324" i="4" s="1"/>
  <c r="AP325" i="4" s="1"/>
  <c r="AL318" i="4"/>
  <c r="AL324" i="4" s="1"/>
  <c r="AL325" i="4" s="1"/>
  <c r="L318" i="4"/>
  <c r="L324" i="4" s="1"/>
  <c r="L325" i="4" s="1"/>
  <c r="AO318" i="4"/>
  <c r="AO324" i="4" s="1"/>
  <c r="AO325" i="4" s="1"/>
  <c r="Q318" i="4"/>
  <c r="Q324" i="4" s="1"/>
  <c r="Q325" i="4" s="1"/>
  <c r="AJ318" i="4"/>
  <c r="AJ324" i="4" s="1"/>
  <c r="AJ325" i="4" s="1"/>
  <c r="P318" i="4"/>
  <c r="P324" i="4" s="1"/>
  <c r="P325" i="4" s="1"/>
  <c r="T318" i="4"/>
  <c r="T324" i="4" s="1"/>
  <c r="T325" i="4" s="1"/>
  <c r="AM318" i="4"/>
  <c r="AM324" i="4" s="1"/>
  <c r="AM325" i="4" s="1"/>
  <c r="J318" i="4"/>
  <c r="J324" i="4" s="1"/>
  <c r="J325" i="4" s="1"/>
  <c r="G323" i="4" l="1"/>
  <c r="H318" i="4"/>
  <c r="X557" i="1" l="1"/>
  <c r="W557" i="1"/>
  <c r="R557" i="1"/>
  <c r="T557" i="1"/>
  <c r="Q557" i="1"/>
  <c r="AJ557" i="1"/>
  <c r="M557" i="1"/>
  <c r="AM557" i="1"/>
  <c r="P557" i="1"/>
  <c r="N557" i="1"/>
  <c r="V557" i="1"/>
  <c r="AF557" i="1"/>
  <c r="K557" i="1"/>
  <c r="J557" i="1"/>
  <c r="L557" i="1"/>
  <c r="AP557" i="1"/>
  <c r="AC557" i="1"/>
  <c r="H557" i="1"/>
  <c r="AO557" i="1"/>
  <c r="AK557" i="1"/>
  <c r="Z557" i="1"/>
  <c r="S557" i="1"/>
  <c r="AL557" i="1"/>
  <c r="AG557" i="1"/>
  <c r="O557" i="1"/>
  <c r="AN557" i="1"/>
  <c r="AH557" i="1"/>
  <c r="AA557" i="1"/>
  <c r="AI557" i="1"/>
  <c r="AD557" i="1"/>
  <c r="Y557" i="1"/>
  <c r="AB557" i="1"/>
  <c r="AE557" i="1"/>
  <c r="I557" i="1"/>
  <c r="U557" i="1"/>
  <c r="G318" i="4"/>
  <c r="H324" i="4"/>
  <c r="G324" i="4" s="1"/>
  <c r="H325" i="4" l="1"/>
  <c r="G325" i="4" s="1"/>
  <c r="AE92" i="1" l="1"/>
  <c r="I92" i="1"/>
  <c r="M92" i="1"/>
  <c r="W92" i="1"/>
  <c r="K92" i="1"/>
  <c r="AB92" i="1"/>
  <c r="U92" i="1"/>
  <c r="L92" i="1"/>
  <c r="S92" i="1"/>
  <c r="X92" i="1"/>
  <c r="AF92" i="1"/>
  <c r="AI92" i="1"/>
  <c r="Q92" i="1"/>
  <c r="Y92" i="1"/>
  <c r="AJ92" i="1"/>
  <c r="AG92" i="1"/>
  <c r="O92" i="1"/>
  <c r="AN92" i="1"/>
  <c r="N92" i="1"/>
  <c r="R92" i="1"/>
  <c r="AC92" i="1"/>
  <c r="T92" i="1"/>
  <c r="AD92" i="1"/>
  <c r="J92" i="1"/>
  <c r="AM92" i="1"/>
  <c r="H92" i="1"/>
  <c r="AA92" i="1"/>
  <c r="AK92" i="1"/>
  <c r="P92" i="1"/>
  <c r="Z92" i="1"/>
  <c r="AH92" i="1"/>
  <c r="AP92" i="1"/>
  <c r="V92" i="1"/>
  <c r="AO92" i="1"/>
  <c r="AL92" i="1"/>
  <c r="AN309" i="1" l="1"/>
  <c r="AI309" i="1"/>
  <c r="V309" i="1"/>
  <c r="Y309" i="1"/>
  <c r="AJ309" i="1"/>
  <c r="AE309" i="1"/>
  <c r="R309" i="1"/>
  <c r="AF309" i="1"/>
  <c r="AL309" i="1"/>
  <c r="Q309" i="1"/>
  <c r="AB309" i="1"/>
  <c r="AA309" i="1"/>
  <c r="N309" i="1"/>
  <c r="X309" i="1"/>
  <c r="W309" i="1"/>
  <c r="J309" i="1"/>
  <c r="T309" i="1"/>
  <c r="S309" i="1"/>
  <c r="AO309" i="1"/>
  <c r="AP309" i="1"/>
  <c r="M309" i="1"/>
  <c r="AC309" i="1"/>
  <c r="I309" i="1"/>
  <c r="P309" i="1"/>
  <c r="O309" i="1"/>
  <c r="AK309" i="1"/>
  <c r="L309" i="1"/>
  <c r="K309" i="1"/>
  <c r="AG309" i="1"/>
  <c r="AH309" i="1"/>
  <c r="AD309" i="1"/>
  <c r="U309" i="1"/>
  <c r="AM309" i="1"/>
  <c r="Z309" i="1"/>
  <c r="H309" i="1"/>
  <c r="G329" i="4" l="1"/>
  <c r="G330" i="4" l="1"/>
  <c r="G331" i="4" l="1"/>
  <c r="G332" i="4" l="1"/>
  <c r="AD328" i="4" l="1"/>
  <c r="AD334" i="4" s="1"/>
  <c r="AD335" i="4" s="1"/>
  <c r="R328" i="4"/>
  <c r="R334" i="4" s="1"/>
  <c r="R335" i="4" s="1"/>
  <c r="AH328" i="4"/>
  <c r="AH334" i="4" s="1"/>
  <c r="AH335" i="4" s="1"/>
  <c r="S328" i="4"/>
  <c r="S334" i="4" s="1"/>
  <c r="S335" i="4" s="1"/>
  <c r="L328" i="4"/>
  <c r="L334" i="4" s="1"/>
  <c r="L335" i="4" s="1"/>
  <c r="X328" i="4"/>
  <c r="X334" i="4" s="1"/>
  <c r="X335" i="4" s="1"/>
  <c r="K328" i="4"/>
  <c r="K334" i="4" s="1"/>
  <c r="K335" i="4" s="1"/>
  <c r="O328" i="4"/>
  <c r="O334" i="4" s="1"/>
  <c r="O335" i="4" s="1"/>
  <c r="AJ328" i="4"/>
  <c r="AJ334" i="4" s="1"/>
  <c r="AJ335" i="4" s="1"/>
  <c r="AL328" i="4"/>
  <c r="AL334" i="4" s="1"/>
  <c r="AL335" i="4" s="1"/>
  <c r="P328" i="4"/>
  <c r="P334" i="4" s="1"/>
  <c r="P335" i="4" s="1"/>
  <c r="T328" i="4"/>
  <c r="T334" i="4" s="1"/>
  <c r="T335" i="4" s="1"/>
  <c r="AG328" i="4"/>
  <c r="AG334" i="4" s="1"/>
  <c r="AG335" i="4" s="1"/>
  <c r="Y328" i="4"/>
  <c r="Y334" i="4" s="1"/>
  <c r="Y335" i="4" s="1"/>
  <c r="AF328" i="4"/>
  <c r="AF334" i="4" s="1"/>
  <c r="AF335" i="4" s="1"/>
  <c r="V328" i="4"/>
  <c r="V334" i="4" s="1"/>
  <c r="V335" i="4" s="1"/>
  <c r="AM328" i="4"/>
  <c r="AM334" i="4" s="1"/>
  <c r="AM335" i="4" s="1"/>
  <c r="N328" i="4"/>
  <c r="N334" i="4" s="1"/>
  <c r="N335" i="4" s="1"/>
  <c r="M328" i="4"/>
  <c r="M334" i="4" s="1"/>
  <c r="M335" i="4" s="1"/>
  <c r="AA328" i="4"/>
  <c r="AA334" i="4" s="1"/>
  <c r="AA335" i="4" s="1"/>
  <c r="J328" i="4"/>
  <c r="J334" i="4" s="1"/>
  <c r="J335" i="4" s="1"/>
  <c r="AC328" i="4"/>
  <c r="AC334" i="4" s="1"/>
  <c r="AC335" i="4" s="1"/>
  <c r="AO328" i="4"/>
  <c r="AO334" i="4" s="1"/>
  <c r="AO335" i="4" s="1"/>
  <c r="AP328" i="4"/>
  <c r="AP334" i="4" s="1"/>
  <c r="AP335" i="4" s="1"/>
  <c r="Z328" i="4"/>
  <c r="Z334" i="4" s="1"/>
  <c r="Z335" i="4" s="1"/>
  <c r="AB328" i="4"/>
  <c r="AB334" i="4" s="1"/>
  <c r="AB335" i="4" s="1"/>
  <c r="U328" i="4"/>
  <c r="U334" i="4" s="1"/>
  <c r="U335" i="4" s="1"/>
  <c r="AI328" i="4"/>
  <c r="AI334" i="4" s="1"/>
  <c r="AI335" i="4" s="1"/>
  <c r="Q328" i="4"/>
  <c r="Q334" i="4" s="1"/>
  <c r="Q335" i="4" s="1"/>
  <c r="AK328" i="4"/>
  <c r="AK334" i="4" s="1"/>
  <c r="AK335" i="4" s="1"/>
  <c r="W328" i="4"/>
  <c r="W334" i="4" s="1"/>
  <c r="W335" i="4" s="1"/>
  <c r="I328" i="4"/>
  <c r="I334" i="4" s="1"/>
  <c r="I335" i="4" s="1"/>
  <c r="AN328" i="4"/>
  <c r="AN334" i="4" s="1"/>
  <c r="AN335" i="4" s="1"/>
  <c r="AE328" i="4"/>
  <c r="AE334" i="4" s="1"/>
  <c r="AE335" i="4" s="1"/>
  <c r="G333" i="4" l="1"/>
  <c r="H328" i="4"/>
  <c r="Q564" i="1" l="1"/>
  <c r="W564" i="1"/>
  <c r="K564" i="1"/>
  <c r="M564" i="1"/>
  <c r="Y564" i="1"/>
  <c r="AL564" i="1"/>
  <c r="H564" i="1"/>
  <c r="U564" i="1"/>
  <c r="AC564" i="1"/>
  <c r="O564" i="1"/>
  <c r="AP564" i="1"/>
  <c r="P564" i="1"/>
  <c r="AD564" i="1"/>
  <c r="T564" i="1"/>
  <c r="L564" i="1"/>
  <c r="Z564" i="1"/>
  <c r="X564" i="1"/>
  <c r="AN564" i="1"/>
  <c r="AA564" i="1"/>
  <c r="V564" i="1"/>
  <c r="AJ564" i="1"/>
  <c r="I564" i="1"/>
  <c r="AO564" i="1"/>
  <c r="AI564" i="1"/>
  <c r="AM564" i="1"/>
  <c r="R564" i="1"/>
  <c r="AH564" i="1"/>
  <c r="AE564" i="1"/>
  <c r="N564" i="1"/>
  <c r="AG564" i="1"/>
  <c r="AK564" i="1"/>
  <c r="J564" i="1"/>
  <c r="AB564" i="1"/>
  <c r="S564" i="1"/>
  <c r="AF564" i="1"/>
  <c r="H334" i="4"/>
  <c r="G334" i="4" s="1"/>
  <c r="G328" i="4"/>
  <c r="H335" i="4" l="1"/>
  <c r="G335" i="4" s="1"/>
  <c r="AL97" i="1" l="1"/>
  <c r="AK97" i="1"/>
  <c r="AJ97" i="1"/>
  <c r="AF97" i="1"/>
  <c r="S97" i="1"/>
  <c r="R97" i="1"/>
  <c r="W97" i="1"/>
  <c r="O97" i="1"/>
  <c r="AN97" i="1"/>
  <c r="AB97" i="1"/>
  <c r="AA97" i="1"/>
  <c r="AG97" i="1"/>
  <c r="J97" i="1"/>
  <c r="Z97" i="1"/>
  <c r="Y97" i="1"/>
  <c r="L97" i="1"/>
  <c r="T97" i="1"/>
  <c r="AP97" i="1"/>
  <c r="AC97" i="1"/>
  <c r="U97" i="1"/>
  <c r="K97" i="1"/>
  <c r="AM97" i="1"/>
  <c r="H97" i="1"/>
  <c r="AO97" i="1"/>
  <c r="X97" i="1"/>
  <c r="AH97" i="1"/>
  <c r="N97" i="1"/>
  <c r="M97" i="1"/>
  <c r="Q97" i="1"/>
  <c r="AE97" i="1"/>
  <c r="AD97" i="1"/>
  <c r="AI97" i="1"/>
  <c r="P97" i="1"/>
  <c r="I97" i="1"/>
  <c r="V97" i="1"/>
  <c r="AE316" i="1" l="1"/>
  <c r="L316" i="1"/>
  <c r="AD316" i="1"/>
  <c r="U316" i="1"/>
  <c r="M316" i="1"/>
  <c r="K316" i="1"/>
  <c r="J316" i="1"/>
  <c r="X316" i="1"/>
  <c r="AJ316" i="1"/>
  <c r="O316" i="1"/>
  <c r="N316" i="1"/>
  <c r="S316" i="1"/>
  <c r="AO316" i="1"/>
  <c r="AH316" i="1"/>
  <c r="AM316" i="1"/>
  <c r="AL316" i="1"/>
  <c r="W316" i="1"/>
  <c r="AG316" i="1"/>
  <c r="AI316" i="1"/>
  <c r="AN316" i="1"/>
  <c r="V316" i="1"/>
  <c r="AK316" i="1"/>
  <c r="P316" i="1"/>
  <c r="AP316" i="1"/>
  <c r="AA316" i="1"/>
  <c r="AC316" i="1"/>
  <c r="AF316" i="1"/>
  <c r="Y316" i="1"/>
  <c r="H316" i="1"/>
  <c r="I316" i="1"/>
  <c r="AB316" i="1"/>
  <c r="Z316" i="1"/>
  <c r="T316" i="1"/>
  <c r="R316" i="1"/>
  <c r="Q316" i="1"/>
  <c r="G339" i="4" l="1"/>
  <c r="G340" i="4" l="1"/>
  <c r="G341" i="4" l="1"/>
  <c r="G342" i="4" l="1"/>
  <c r="AJ338" i="4" l="1"/>
  <c r="AJ344" i="4" s="1"/>
  <c r="AJ345" i="4" s="1"/>
  <c r="K338" i="4"/>
  <c r="K344" i="4" s="1"/>
  <c r="K345" i="4" s="1"/>
  <c r="V338" i="4"/>
  <c r="V344" i="4" s="1"/>
  <c r="V345" i="4" s="1"/>
  <c r="J338" i="4"/>
  <c r="J344" i="4" s="1"/>
  <c r="J345" i="4" s="1"/>
  <c r="AF338" i="4"/>
  <c r="AF344" i="4" s="1"/>
  <c r="AF345" i="4" s="1"/>
  <c r="AG338" i="4"/>
  <c r="AG344" i="4" s="1"/>
  <c r="AG345" i="4" s="1"/>
  <c r="AE338" i="4"/>
  <c r="AE344" i="4" s="1"/>
  <c r="AE345" i="4" s="1"/>
  <c r="AO338" i="4"/>
  <c r="AO344" i="4" s="1"/>
  <c r="AO345" i="4" s="1"/>
  <c r="R338" i="4"/>
  <c r="R344" i="4" s="1"/>
  <c r="R345" i="4" s="1"/>
  <c r="AK338" i="4"/>
  <c r="AK344" i="4" s="1"/>
  <c r="AK345" i="4" s="1"/>
  <c r="T338" i="4"/>
  <c r="T344" i="4" s="1"/>
  <c r="T345" i="4" s="1"/>
  <c r="AM338" i="4"/>
  <c r="AM344" i="4" s="1"/>
  <c r="AM345" i="4" s="1"/>
  <c r="AP338" i="4"/>
  <c r="AP344" i="4" s="1"/>
  <c r="AP345" i="4" s="1"/>
  <c r="AI338" i="4"/>
  <c r="AI344" i="4" s="1"/>
  <c r="AI345" i="4" s="1"/>
  <c r="S338" i="4"/>
  <c r="S344" i="4" s="1"/>
  <c r="S345" i="4" s="1"/>
  <c r="X338" i="4"/>
  <c r="X344" i="4" s="1"/>
  <c r="X345" i="4" s="1"/>
  <c r="AL338" i="4"/>
  <c r="AL344" i="4" s="1"/>
  <c r="AL345" i="4" s="1"/>
  <c r="O338" i="4"/>
  <c r="O344" i="4" s="1"/>
  <c r="O345" i="4" s="1"/>
  <c r="AH338" i="4"/>
  <c r="AH344" i="4" s="1"/>
  <c r="AH345" i="4" s="1"/>
  <c r="Y338" i="4"/>
  <c r="Y344" i="4" s="1"/>
  <c r="Y345" i="4" s="1"/>
  <c r="N338" i="4"/>
  <c r="N344" i="4" s="1"/>
  <c r="N345" i="4" s="1"/>
  <c r="P338" i="4"/>
  <c r="P344" i="4" s="1"/>
  <c r="P345" i="4" s="1"/>
  <c r="U338" i="4"/>
  <c r="U344" i="4" s="1"/>
  <c r="U345" i="4" s="1"/>
  <c r="Q338" i="4"/>
  <c r="Q344" i="4" s="1"/>
  <c r="Q345" i="4" s="1"/>
  <c r="AB338" i="4"/>
  <c r="AB344" i="4" s="1"/>
  <c r="AB345" i="4" s="1"/>
  <c r="AN338" i="4"/>
  <c r="AN344" i="4" s="1"/>
  <c r="AN345" i="4" s="1"/>
  <c r="AC338" i="4"/>
  <c r="AC344" i="4" s="1"/>
  <c r="AC345" i="4" s="1"/>
  <c r="L338" i="4"/>
  <c r="L344" i="4" s="1"/>
  <c r="L345" i="4" s="1"/>
  <c r="AD338" i="4"/>
  <c r="AD344" i="4" s="1"/>
  <c r="AD345" i="4" s="1"/>
  <c r="AA338" i="4"/>
  <c r="AA344" i="4" s="1"/>
  <c r="AA345" i="4" s="1"/>
  <c r="I338" i="4"/>
  <c r="I344" i="4" s="1"/>
  <c r="I345" i="4" s="1"/>
  <c r="W338" i="4"/>
  <c r="W344" i="4" s="1"/>
  <c r="W345" i="4" s="1"/>
  <c r="Z338" i="4"/>
  <c r="Z344" i="4" s="1"/>
  <c r="Z345" i="4" s="1"/>
  <c r="M338" i="4"/>
  <c r="M344" i="4" s="1"/>
  <c r="M345" i="4" s="1"/>
  <c r="G343" i="4" l="1"/>
  <c r="H338" i="4"/>
  <c r="W571" i="1" l="1"/>
  <c r="N571" i="1"/>
  <c r="AB571" i="1"/>
  <c r="S571" i="1"/>
  <c r="J571" i="1"/>
  <c r="X571" i="1"/>
  <c r="M571" i="1"/>
  <c r="O571" i="1"/>
  <c r="AO571" i="1"/>
  <c r="T571" i="1"/>
  <c r="K571" i="1"/>
  <c r="I571" i="1"/>
  <c r="P571" i="1"/>
  <c r="AF571" i="1"/>
  <c r="AP571" i="1"/>
  <c r="AK571" i="1"/>
  <c r="L571" i="1"/>
  <c r="AD571" i="1"/>
  <c r="AG571" i="1"/>
  <c r="H571" i="1"/>
  <c r="AL571" i="1"/>
  <c r="AC571" i="1"/>
  <c r="AM571" i="1"/>
  <c r="AH571" i="1"/>
  <c r="Y571" i="1"/>
  <c r="AI571" i="1"/>
  <c r="R571" i="1"/>
  <c r="U571" i="1"/>
  <c r="AE571" i="1"/>
  <c r="Z571" i="1"/>
  <c r="Q571" i="1"/>
  <c r="AA571" i="1"/>
  <c r="V571" i="1"/>
  <c r="AJ571" i="1"/>
  <c r="AN571" i="1"/>
  <c r="G338" i="4"/>
  <c r="H344" i="4"/>
  <c r="G344" i="4" s="1"/>
  <c r="H345" i="4" l="1"/>
  <c r="G345" i="4" s="1"/>
  <c r="AN102" i="1" l="1"/>
  <c r="AA102" i="1"/>
  <c r="W102" i="1"/>
  <c r="AJ102" i="1"/>
  <c r="AH102" i="1"/>
  <c r="M102" i="1"/>
  <c r="H102" i="1"/>
  <c r="AO102" i="1"/>
  <c r="N102" i="1"/>
  <c r="AB102" i="1"/>
  <c r="O102" i="1"/>
  <c r="U102" i="1"/>
  <c r="X102" i="1"/>
  <c r="V102" i="1"/>
  <c r="R102" i="1"/>
  <c r="AE102" i="1"/>
  <c r="AD102" i="1"/>
  <c r="AK102" i="1"/>
  <c r="P102" i="1"/>
  <c r="T102" i="1"/>
  <c r="I102" i="1"/>
  <c r="L102" i="1"/>
  <c r="AL102" i="1"/>
  <c r="Q102" i="1"/>
  <c r="S102" i="1"/>
  <c r="J102" i="1"/>
  <c r="Y102" i="1"/>
  <c r="AM102" i="1"/>
  <c r="AC102" i="1"/>
  <c r="AF102" i="1"/>
  <c r="AI102" i="1"/>
  <c r="Z102" i="1"/>
  <c r="K102" i="1"/>
  <c r="AP102" i="1"/>
  <c r="AG102" i="1"/>
  <c r="AD332" i="1" l="1"/>
  <c r="AD333" i="1"/>
  <c r="AD334" i="1"/>
  <c r="AD335" i="1"/>
  <c r="AD331" i="1"/>
  <c r="AD323" i="1"/>
  <c r="AI332" i="1"/>
  <c r="AI333" i="1"/>
  <c r="AI334" i="1"/>
  <c r="AI335" i="1"/>
  <c r="AI331" i="1"/>
  <c r="AI323" i="1"/>
  <c r="L332" i="1"/>
  <c r="L333" i="1"/>
  <c r="L334" i="1"/>
  <c r="L335" i="1"/>
  <c r="L331" i="1"/>
  <c r="L323" i="1"/>
  <c r="J332" i="1"/>
  <c r="J333" i="1"/>
  <c r="J334" i="1"/>
  <c r="J335" i="1"/>
  <c r="J331" i="1"/>
  <c r="J323" i="1"/>
  <c r="AL332" i="1"/>
  <c r="AL333" i="1"/>
  <c r="AL334" i="1"/>
  <c r="AL335" i="1"/>
  <c r="AL331" i="1"/>
  <c r="AL323" i="1"/>
  <c r="W332" i="1"/>
  <c r="W333" i="1"/>
  <c r="W334" i="1"/>
  <c r="W335" i="1"/>
  <c r="W331" i="1"/>
  <c r="W323" i="1"/>
  <c r="AM332" i="1"/>
  <c r="AM333" i="1"/>
  <c r="AM334" i="1"/>
  <c r="AM335" i="1"/>
  <c r="AM331" i="1"/>
  <c r="AM323" i="1"/>
  <c r="P332" i="1"/>
  <c r="P333" i="1"/>
  <c r="P334" i="1"/>
  <c r="P335" i="1"/>
  <c r="P331" i="1"/>
  <c r="P323" i="1"/>
  <c r="X332" i="1"/>
  <c r="X333" i="1"/>
  <c r="X334" i="1"/>
  <c r="X335" i="1"/>
  <c r="X331" i="1"/>
  <c r="X323" i="1"/>
  <c r="AB332" i="1"/>
  <c r="AB333" i="1"/>
  <c r="AB334" i="1"/>
  <c r="AB335" i="1"/>
  <c r="AB331" i="1"/>
  <c r="AB323" i="1"/>
  <c r="I332" i="1"/>
  <c r="I333" i="1"/>
  <c r="I334" i="1"/>
  <c r="I335" i="1"/>
  <c r="I331" i="1"/>
  <c r="I323" i="1"/>
  <c r="M332" i="1"/>
  <c r="M333" i="1"/>
  <c r="M334" i="1"/>
  <c r="M335" i="1"/>
  <c r="M331" i="1"/>
  <c r="M323" i="1"/>
  <c r="Y332" i="1"/>
  <c r="Y333" i="1"/>
  <c r="Y334" i="1"/>
  <c r="Y335" i="1"/>
  <c r="Y331" i="1"/>
  <c r="Y323" i="1"/>
  <c r="AK332" i="1"/>
  <c r="AK333" i="1"/>
  <c r="AK334" i="1"/>
  <c r="AK335" i="1"/>
  <c r="AK331" i="1"/>
  <c r="AK323" i="1"/>
  <c r="N332" i="1"/>
  <c r="N333" i="1"/>
  <c r="N334" i="1"/>
  <c r="N335" i="1"/>
  <c r="N331" i="1"/>
  <c r="N323" i="1"/>
  <c r="AP332" i="1"/>
  <c r="AP333" i="1"/>
  <c r="AP334" i="1"/>
  <c r="AP335" i="1"/>
  <c r="AP331" i="1"/>
  <c r="AP323" i="1"/>
  <c r="S332" i="1"/>
  <c r="S333" i="1"/>
  <c r="S334" i="1"/>
  <c r="S335" i="1"/>
  <c r="S331" i="1"/>
  <c r="S323" i="1"/>
  <c r="AA332" i="1"/>
  <c r="AA333" i="1"/>
  <c r="AA334" i="1"/>
  <c r="AA335" i="1"/>
  <c r="AA331" i="1"/>
  <c r="AA323" i="1"/>
  <c r="H332" i="1"/>
  <c r="H333" i="1"/>
  <c r="H334" i="1"/>
  <c r="H335" i="1"/>
  <c r="H331" i="1"/>
  <c r="H323" i="1"/>
  <c r="T332" i="1"/>
  <c r="T333" i="1"/>
  <c r="T334" i="1"/>
  <c r="T335" i="1"/>
  <c r="T331" i="1"/>
  <c r="T323" i="1"/>
  <c r="Z332" i="1"/>
  <c r="Z333" i="1"/>
  <c r="Z334" i="1"/>
  <c r="Z335" i="1"/>
  <c r="Z331" i="1"/>
  <c r="Z323" i="1"/>
  <c r="AF332" i="1"/>
  <c r="AF333" i="1"/>
  <c r="AF334" i="1"/>
  <c r="AF335" i="1"/>
  <c r="AF331" i="1"/>
  <c r="AF323" i="1"/>
  <c r="K332" i="1"/>
  <c r="K333" i="1"/>
  <c r="K334" i="1"/>
  <c r="K335" i="1"/>
  <c r="K331" i="1"/>
  <c r="K323" i="1"/>
  <c r="AC332" i="1"/>
  <c r="AC333" i="1"/>
  <c r="AC334" i="1"/>
  <c r="AC335" i="1"/>
  <c r="AC331" i="1"/>
  <c r="AC323" i="1"/>
  <c r="U332" i="1"/>
  <c r="U333" i="1"/>
  <c r="U334" i="1"/>
  <c r="U335" i="1"/>
  <c r="U331" i="1"/>
  <c r="U323" i="1"/>
  <c r="AO332" i="1"/>
  <c r="AO333" i="1"/>
  <c r="AO334" i="1"/>
  <c r="AO335" i="1"/>
  <c r="AO331" i="1"/>
  <c r="AO323" i="1"/>
  <c r="R332" i="1"/>
  <c r="R333" i="1"/>
  <c r="R334" i="1"/>
  <c r="R335" i="1"/>
  <c r="R331" i="1"/>
  <c r="R323" i="1"/>
  <c r="O332" i="1"/>
  <c r="O333" i="1"/>
  <c r="O334" i="1"/>
  <c r="O335" i="1"/>
  <c r="O331" i="1"/>
  <c r="O323" i="1"/>
  <c r="AE332" i="1"/>
  <c r="AE333" i="1"/>
  <c r="AE334" i="1"/>
  <c r="AE335" i="1"/>
  <c r="AE331" i="1"/>
  <c r="AE323" i="1"/>
  <c r="AH332" i="1"/>
  <c r="AH333" i="1"/>
  <c r="AH334" i="1"/>
  <c r="AH335" i="1"/>
  <c r="AH331" i="1"/>
  <c r="AH323" i="1"/>
  <c r="V332" i="1"/>
  <c r="V333" i="1"/>
  <c r="V334" i="1"/>
  <c r="V335" i="1"/>
  <c r="V331" i="1"/>
  <c r="V323" i="1"/>
  <c r="AN332" i="1"/>
  <c r="AN333" i="1"/>
  <c r="AN334" i="1"/>
  <c r="AN335" i="1"/>
  <c r="AN331" i="1"/>
  <c r="AN323" i="1"/>
  <c r="AJ332" i="1"/>
  <c r="AJ333" i="1"/>
  <c r="AJ334" i="1"/>
  <c r="AJ335" i="1"/>
  <c r="AJ331" i="1"/>
  <c r="AJ323" i="1"/>
  <c r="Q332" i="1"/>
  <c r="Q333" i="1"/>
  <c r="Q334" i="1"/>
  <c r="Q335" i="1"/>
  <c r="Q331" i="1"/>
  <c r="Q323" i="1"/>
  <c r="AG332" i="1"/>
  <c r="AG333" i="1"/>
  <c r="AG334" i="1"/>
  <c r="AG335" i="1"/>
  <c r="AG331" i="1"/>
  <c r="AG323" i="1"/>
  <c r="AN330" i="1" l="1"/>
  <c r="AH330" i="1"/>
  <c r="O330" i="1"/>
  <c r="AO330" i="1"/>
  <c r="AC330" i="1"/>
  <c r="AF330" i="1"/>
  <c r="Q330" i="1"/>
  <c r="T330" i="1"/>
  <c r="AA330" i="1"/>
  <c r="AP330" i="1"/>
  <c r="AK330" i="1"/>
  <c r="M330" i="1"/>
  <c r="AB330" i="1"/>
  <c r="P330" i="1"/>
  <c r="W330" i="1"/>
  <c r="J330" i="1"/>
  <c r="AI330" i="1"/>
  <c r="Z330" i="1"/>
  <c r="H330" i="1"/>
  <c r="S330" i="1"/>
  <c r="N330" i="1"/>
  <c r="Y330" i="1"/>
  <c r="I330" i="1"/>
  <c r="X330" i="1"/>
  <c r="AM330" i="1"/>
  <c r="AL330" i="1"/>
  <c r="L330" i="1"/>
  <c r="AD330" i="1"/>
  <c r="AJ330" i="1"/>
  <c r="R330" i="1"/>
  <c r="AG330" i="1"/>
  <c r="AE330" i="1"/>
  <c r="K330" i="1"/>
  <c r="V330" i="1"/>
  <c r="U330" i="1"/>
  <c r="G349" i="4" l="1"/>
  <c r="G350" i="4" l="1"/>
  <c r="G351" i="4" l="1"/>
  <c r="G352" i="4" l="1"/>
  <c r="AO348" i="4" l="1"/>
  <c r="AO354" i="4" s="1"/>
  <c r="AO355" i="4" s="1"/>
  <c r="P348" i="4"/>
  <c r="P354" i="4" s="1"/>
  <c r="P355" i="4" s="1"/>
  <c r="AA348" i="4"/>
  <c r="AA354" i="4" s="1"/>
  <c r="AA355" i="4" s="1"/>
  <c r="AB348" i="4"/>
  <c r="AB354" i="4" s="1"/>
  <c r="AB355" i="4" s="1"/>
  <c r="AH348" i="4"/>
  <c r="AH354" i="4" s="1"/>
  <c r="AH355" i="4" s="1"/>
  <c r="Z348" i="4"/>
  <c r="Z354" i="4" s="1"/>
  <c r="Z355" i="4" s="1"/>
  <c r="AD348" i="4"/>
  <c r="AD354" i="4" s="1"/>
  <c r="AD355" i="4" s="1"/>
  <c r="W348" i="4"/>
  <c r="W354" i="4" s="1"/>
  <c r="W355" i="4" s="1"/>
  <c r="AK348" i="4"/>
  <c r="AK354" i="4" s="1"/>
  <c r="AK355" i="4" s="1"/>
  <c r="Y348" i="4"/>
  <c r="Y354" i="4" s="1"/>
  <c r="Y355" i="4" s="1"/>
  <c r="R348" i="4"/>
  <c r="R354" i="4" s="1"/>
  <c r="R355" i="4" s="1"/>
  <c r="X348" i="4"/>
  <c r="X354" i="4" s="1"/>
  <c r="X355" i="4" s="1"/>
  <c r="L348" i="4"/>
  <c r="L354" i="4" s="1"/>
  <c r="L355" i="4" s="1"/>
  <c r="AJ348" i="4"/>
  <c r="AJ354" i="4" s="1"/>
  <c r="AJ355" i="4" s="1"/>
  <c r="N348" i="4"/>
  <c r="N354" i="4" s="1"/>
  <c r="N355" i="4" s="1"/>
  <c r="AF348" i="4"/>
  <c r="AF354" i="4" s="1"/>
  <c r="AF355" i="4" s="1"/>
  <c r="T348" i="4"/>
  <c r="T354" i="4" s="1"/>
  <c r="T355" i="4" s="1"/>
  <c r="U348" i="4"/>
  <c r="U354" i="4" s="1"/>
  <c r="U355" i="4" s="1"/>
  <c r="AI348" i="4"/>
  <c r="AI354" i="4" s="1"/>
  <c r="AI355" i="4" s="1"/>
  <c r="AP348" i="4"/>
  <c r="AP354" i="4" s="1"/>
  <c r="AP355" i="4" s="1"/>
  <c r="M348" i="4"/>
  <c r="M354" i="4" s="1"/>
  <c r="M355" i="4" s="1"/>
  <c r="V348" i="4"/>
  <c r="V354" i="4" s="1"/>
  <c r="V355" i="4" s="1"/>
  <c r="AG348" i="4"/>
  <c r="AG354" i="4" s="1"/>
  <c r="AG355" i="4" s="1"/>
  <c r="I348" i="4"/>
  <c r="I354" i="4" s="1"/>
  <c r="I355" i="4" s="1"/>
  <c r="AC348" i="4"/>
  <c r="AC354" i="4" s="1"/>
  <c r="AC355" i="4" s="1"/>
  <c r="AL348" i="4"/>
  <c r="AL354" i="4" s="1"/>
  <c r="AL355" i="4" s="1"/>
  <c r="AE348" i="4"/>
  <c r="AE354" i="4" s="1"/>
  <c r="AE355" i="4" s="1"/>
  <c r="J348" i="4"/>
  <c r="J354" i="4" s="1"/>
  <c r="J355" i="4" s="1"/>
  <c r="Q348" i="4"/>
  <c r="Q354" i="4" s="1"/>
  <c r="Q355" i="4" s="1"/>
  <c r="K348" i="4"/>
  <c r="K354" i="4" s="1"/>
  <c r="K355" i="4" s="1"/>
  <c r="AN348" i="4"/>
  <c r="AN354" i="4" s="1"/>
  <c r="AN355" i="4" s="1"/>
  <c r="O348" i="4"/>
  <c r="O354" i="4" s="1"/>
  <c r="O355" i="4" s="1"/>
  <c r="S348" i="4"/>
  <c r="S354" i="4" s="1"/>
  <c r="S355" i="4" s="1"/>
  <c r="AM348" i="4"/>
  <c r="AM354" i="4" s="1"/>
  <c r="AM355" i="4" s="1"/>
  <c r="AM360" i="4" l="1"/>
  <c r="AM12" i="10" s="1"/>
  <c r="AM361" i="4"/>
  <c r="AM13" i="10" s="1"/>
  <c r="AM362" i="4"/>
  <c r="AM14" i="10" s="1"/>
  <c r="AM363" i="4"/>
  <c r="AM15" i="10" s="1"/>
  <c r="AM364" i="4"/>
  <c r="AM54" i="10" s="1"/>
  <c r="AM359" i="4"/>
  <c r="V364" i="4"/>
  <c r="V54" i="10" s="1"/>
  <c r="V360" i="4"/>
  <c r="V12" i="10" s="1"/>
  <c r="V361" i="4"/>
  <c r="V13" i="10" s="1"/>
  <c r="V362" i="4"/>
  <c r="V14" i="10" s="1"/>
  <c r="V363" i="4"/>
  <c r="V15" i="10" s="1"/>
  <c r="V359" i="4"/>
  <c r="R364" i="4"/>
  <c r="R54" i="10" s="1"/>
  <c r="R360" i="4"/>
  <c r="R12" i="10" s="1"/>
  <c r="R361" i="4"/>
  <c r="R13" i="10" s="1"/>
  <c r="R362" i="4"/>
  <c r="R14" i="10" s="1"/>
  <c r="R363" i="4"/>
  <c r="R15" i="10" s="1"/>
  <c r="R359" i="4"/>
  <c r="X364" i="4"/>
  <c r="X54" i="10" s="1"/>
  <c r="X360" i="4"/>
  <c r="X12" i="10" s="1"/>
  <c r="X361" i="4"/>
  <c r="X13" i="10" s="1"/>
  <c r="X362" i="4"/>
  <c r="X14" i="10" s="1"/>
  <c r="X363" i="4"/>
  <c r="X15" i="10" s="1"/>
  <c r="X359" i="4"/>
  <c r="S364" i="4"/>
  <c r="S54" i="10" s="1"/>
  <c r="S360" i="4"/>
  <c r="S12" i="10" s="1"/>
  <c r="S361" i="4"/>
  <c r="S13" i="10" s="1"/>
  <c r="S362" i="4"/>
  <c r="S14" i="10" s="1"/>
  <c r="S363" i="4"/>
  <c r="S15" i="10" s="1"/>
  <c r="S359" i="4"/>
  <c r="M364" i="4"/>
  <c r="M54" i="10" s="1"/>
  <c r="M360" i="4"/>
  <c r="M12" i="10" s="1"/>
  <c r="M361" i="4"/>
  <c r="M13" i="10" s="1"/>
  <c r="M362" i="4"/>
  <c r="M14" i="10" s="1"/>
  <c r="M363" i="4"/>
  <c r="M15" i="10" s="1"/>
  <c r="M359" i="4"/>
  <c r="Y364" i="4"/>
  <c r="Y54" i="10" s="1"/>
  <c r="Y360" i="4"/>
  <c r="Y12" i="10" s="1"/>
  <c r="Y361" i="4"/>
  <c r="Y13" i="10" s="1"/>
  <c r="Y362" i="4"/>
  <c r="Y14" i="10" s="1"/>
  <c r="Y363" i="4"/>
  <c r="Y15" i="10" s="1"/>
  <c r="Y359" i="4"/>
  <c r="AG364" i="4"/>
  <c r="AG54" i="10" s="1"/>
  <c r="AG360" i="4"/>
  <c r="AG12" i="10" s="1"/>
  <c r="AG361" i="4"/>
  <c r="AG13" i="10" s="1"/>
  <c r="AG362" i="4"/>
  <c r="AG14" i="10" s="1"/>
  <c r="AG363" i="4"/>
  <c r="AG15" i="10" s="1"/>
  <c r="AG359" i="4"/>
  <c r="O364" i="4"/>
  <c r="O54" i="10" s="1"/>
  <c r="O360" i="4"/>
  <c r="O12" i="10" s="1"/>
  <c r="O361" i="4"/>
  <c r="O13" i="10" s="1"/>
  <c r="O362" i="4"/>
  <c r="O14" i="10" s="1"/>
  <c r="O363" i="4"/>
  <c r="O15" i="10" s="1"/>
  <c r="O359" i="4"/>
  <c r="G353" i="4"/>
  <c r="H348" i="4"/>
  <c r="AK364" i="4"/>
  <c r="AK54" i="10" s="1"/>
  <c r="AK360" i="4"/>
  <c r="AK12" i="10" s="1"/>
  <c r="AK361" i="4"/>
  <c r="AK13" i="10" s="1"/>
  <c r="AK362" i="4"/>
  <c r="AK14" i="10" s="1"/>
  <c r="AK363" i="4"/>
  <c r="AK15" i="10" s="1"/>
  <c r="AK359" i="4"/>
  <c r="AN364" i="4"/>
  <c r="AN54" i="10" s="1"/>
  <c r="AN360" i="4"/>
  <c r="AN12" i="10" s="1"/>
  <c r="AN361" i="4"/>
  <c r="AN13" i="10" s="1"/>
  <c r="AN362" i="4"/>
  <c r="AN14" i="10" s="1"/>
  <c r="AN363" i="4"/>
  <c r="AN15" i="10" s="1"/>
  <c r="AN359" i="4"/>
  <c r="AP364" i="4"/>
  <c r="AP54" i="10" s="1"/>
  <c r="AP360" i="4"/>
  <c r="AP12" i="10" s="1"/>
  <c r="AP361" i="4"/>
  <c r="AP13" i="10" s="1"/>
  <c r="AP362" i="4"/>
  <c r="AP14" i="10" s="1"/>
  <c r="AP363" i="4"/>
  <c r="AP15" i="10" s="1"/>
  <c r="AP359" i="4"/>
  <c r="W364" i="4"/>
  <c r="W54" i="10" s="1"/>
  <c r="W360" i="4"/>
  <c r="W12" i="10" s="1"/>
  <c r="W361" i="4"/>
  <c r="W13" i="10" s="1"/>
  <c r="W362" i="4"/>
  <c r="W14" i="10" s="1"/>
  <c r="W363" i="4"/>
  <c r="W15" i="10" s="1"/>
  <c r="W359" i="4"/>
  <c r="K360" i="4"/>
  <c r="K12" i="10" s="1"/>
  <c r="K361" i="4"/>
  <c r="K13" i="10" s="1"/>
  <c r="K362" i="4"/>
  <c r="K14" i="10" s="1"/>
  <c r="K363" i="4"/>
  <c r="K15" i="10" s="1"/>
  <c r="K364" i="4"/>
  <c r="K54" i="10" s="1"/>
  <c r="K359" i="4"/>
  <c r="AI364" i="4"/>
  <c r="AI54" i="10" s="1"/>
  <c r="AI360" i="4"/>
  <c r="AI12" i="10" s="1"/>
  <c r="AI361" i="4"/>
  <c r="AI13" i="10" s="1"/>
  <c r="AI362" i="4"/>
  <c r="AI14" i="10" s="1"/>
  <c r="AI363" i="4"/>
  <c r="AI15" i="10" s="1"/>
  <c r="AI359" i="4"/>
  <c r="AD364" i="4"/>
  <c r="AD54" i="10" s="1"/>
  <c r="AD360" i="4"/>
  <c r="AD12" i="10" s="1"/>
  <c r="AD361" i="4"/>
  <c r="AD13" i="10" s="1"/>
  <c r="AD362" i="4"/>
  <c r="AD14" i="10" s="1"/>
  <c r="AD363" i="4"/>
  <c r="AD15" i="10" s="1"/>
  <c r="AD359" i="4"/>
  <c r="Q360" i="4"/>
  <c r="Q12" i="10" s="1"/>
  <c r="Q361" i="4"/>
  <c r="Q13" i="10" s="1"/>
  <c r="Q362" i="4"/>
  <c r="Q14" i="10" s="1"/>
  <c r="Q363" i="4"/>
  <c r="Q15" i="10" s="1"/>
  <c r="Q364" i="4"/>
  <c r="Q54" i="10" s="1"/>
  <c r="Q359" i="4"/>
  <c r="U364" i="4"/>
  <c r="U54" i="10" s="1"/>
  <c r="U360" i="4"/>
  <c r="U12" i="10" s="1"/>
  <c r="U361" i="4"/>
  <c r="U13" i="10" s="1"/>
  <c r="U362" i="4"/>
  <c r="U14" i="10" s="1"/>
  <c r="U363" i="4"/>
  <c r="U15" i="10" s="1"/>
  <c r="U359" i="4"/>
  <c r="Z364" i="4"/>
  <c r="Z54" i="10" s="1"/>
  <c r="Z360" i="4"/>
  <c r="Z12" i="10" s="1"/>
  <c r="Z361" i="4"/>
  <c r="Z13" i="10" s="1"/>
  <c r="Z362" i="4"/>
  <c r="Z14" i="10" s="1"/>
  <c r="Z363" i="4"/>
  <c r="Z15" i="10" s="1"/>
  <c r="Z359" i="4"/>
  <c r="J360" i="4"/>
  <c r="J12" i="10" s="1"/>
  <c r="J361" i="4"/>
  <c r="J13" i="10" s="1"/>
  <c r="J362" i="4"/>
  <c r="J14" i="10" s="1"/>
  <c r="J363" i="4"/>
  <c r="J15" i="10" s="1"/>
  <c r="J364" i="4"/>
  <c r="J54" i="10" s="1"/>
  <c r="J359" i="4"/>
  <c r="T364" i="4"/>
  <c r="T54" i="10" s="1"/>
  <c r="T360" i="4"/>
  <c r="T12" i="10" s="1"/>
  <c r="T361" i="4"/>
  <c r="T13" i="10" s="1"/>
  <c r="T362" i="4"/>
  <c r="T14" i="10" s="1"/>
  <c r="T363" i="4"/>
  <c r="T15" i="10" s="1"/>
  <c r="T359" i="4"/>
  <c r="AH360" i="4"/>
  <c r="AH12" i="10" s="1"/>
  <c r="AH361" i="4"/>
  <c r="AH13" i="10" s="1"/>
  <c r="AH362" i="4"/>
  <c r="AH14" i="10" s="1"/>
  <c r="AH363" i="4"/>
  <c r="AH15" i="10" s="1"/>
  <c r="AH364" i="4"/>
  <c r="AH54" i="10" s="1"/>
  <c r="AH359" i="4"/>
  <c r="AE364" i="4"/>
  <c r="AE54" i="10" s="1"/>
  <c r="AE360" i="4"/>
  <c r="AE12" i="10" s="1"/>
  <c r="AE361" i="4"/>
  <c r="AE13" i="10" s="1"/>
  <c r="AE362" i="4"/>
  <c r="AE14" i="10" s="1"/>
  <c r="AE363" i="4"/>
  <c r="AE15" i="10" s="1"/>
  <c r="AE359" i="4"/>
  <c r="AF364" i="4"/>
  <c r="AF54" i="10" s="1"/>
  <c r="AF360" i="4"/>
  <c r="AF12" i="10" s="1"/>
  <c r="AF361" i="4"/>
  <c r="AF13" i="10" s="1"/>
  <c r="AF362" i="4"/>
  <c r="AF14" i="10" s="1"/>
  <c r="AF363" i="4"/>
  <c r="AF15" i="10" s="1"/>
  <c r="AF359" i="4"/>
  <c r="AB364" i="4"/>
  <c r="AB54" i="10" s="1"/>
  <c r="AB360" i="4"/>
  <c r="AB12" i="10" s="1"/>
  <c r="AB361" i="4"/>
  <c r="AB13" i="10" s="1"/>
  <c r="AB362" i="4"/>
  <c r="AB14" i="10" s="1"/>
  <c r="AB363" i="4"/>
  <c r="AB15" i="10" s="1"/>
  <c r="AB359" i="4"/>
  <c r="AL364" i="4"/>
  <c r="AL54" i="10" s="1"/>
  <c r="AL360" i="4"/>
  <c r="AL12" i="10" s="1"/>
  <c r="AL361" i="4"/>
  <c r="AL13" i="10" s="1"/>
  <c r="AL362" i="4"/>
  <c r="AL14" i="10" s="1"/>
  <c r="AL363" i="4"/>
  <c r="AL15" i="10" s="1"/>
  <c r="AL359" i="4"/>
  <c r="N364" i="4"/>
  <c r="N54" i="10" s="1"/>
  <c r="N360" i="4"/>
  <c r="N12" i="10" s="1"/>
  <c r="N361" i="4"/>
  <c r="N13" i="10" s="1"/>
  <c r="N362" i="4"/>
  <c r="N14" i="10" s="1"/>
  <c r="N363" i="4"/>
  <c r="N15" i="10" s="1"/>
  <c r="N359" i="4"/>
  <c r="AA364" i="4"/>
  <c r="AA54" i="10" s="1"/>
  <c r="AA360" i="4"/>
  <c r="AA12" i="10" s="1"/>
  <c r="AA361" i="4"/>
  <c r="AA13" i="10" s="1"/>
  <c r="AA362" i="4"/>
  <c r="AA14" i="10" s="1"/>
  <c r="AA363" i="4"/>
  <c r="AA15" i="10" s="1"/>
  <c r="AA359" i="4"/>
  <c r="AC364" i="4"/>
  <c r="AC54" i="10" s="1"/>
  <c r="AC360" i="4"/>
  <c r="AC12" i="10" s="1"/>
  <c r="AC361" i="4"/>
  <c r="AC13" i="10" s="1"/>
  <c r="AC362" i="4"/>
  <c r="AC14" i="10" s="1"/>
  <c r="AC363" i="4"/>
  <c r="AC15" i="10" s="1"/>
  <c r="AC359" i="4"/>
  <c r="AJ360" i="4"/>
  <c r="AJ12" i="10" s="1"/>
  <c r="AJ361" i="4"/>
  <c r="AJ13" i="10" s="1"/>
  <c r="AJ362" i="4"/>
  <c r="AJ14" i="10" s="1"/>
  <c r="AJ363" i="4"/>
  <c r="AJ15" i="10" s="1"/>
  <c r="AJ364" i="4"/>
  <c r="AJ54" i="10" s="1"/>
  <c r="AJ359" i="4"/>
  <c r="P364" i="4"/>
  <c r="P54" i="10" s="1"/>
  <c r="P360" i="4"/>
  <c r="P12" i="10" s="1"/>
  <c r="P361" i="4"/>
  <c r="P13" i="10" s="1"/>
  <c r="P362" i="4"/>
  <c r="P14" i="10" s="1"/>
  <c r="P363" i="4"/>
  <c r="P15" i="10" s="1"/>
  <c r="P359" i="4"/>
  <c r="I360" i="4"/>
  <c r="I12" i="10" s="1"/>
  <c r="I361" i="4"/>
  <c r="I13" i="10" s="1"/>
  <c r="I362" i="4"/>
  <c r="I14" i="10" s="1"/>
  <c r="I363" i="4"/>
  <c r="I15" i="10" s="1"/>
  <c r="I364" i="4"/>
  <c r="I54" i="10" s="1"/>
  <c r="I359" i="4"/>
  <c r="L364" i="4"/>
  <c r="L54" i="10" s="1"/>
  <c r="L360" i="4"/>
  <c r="L12" i="10" s="1"/>
  <c r="L361" i="4"/>
  <c r="L13" i="10" s="1"/>
  <c r="L362" i="4"/>
  <c r="L14" i="10" s="1"/>
  <c r="L363" i="4"/>
  <c r="L15" i="10" s="1"/>
  <c r="L359" i="4"/>
  <c r="AO364" i="4"/>
  <c r="AO54" i="10" s="1"/>
  <c r="AO360" i="4"/>
  <c r="AO12" i="10" s="1"/>
  <c r="AO361" i="4"/>
  <c r="AO13" i="10" s="1"/>
  <c r="AO362" i="4"/>
  <c r="AO14" i="10" s="1"/>
  <c r="AO363" i="4"/>
  <c r="AO15" i="10" s="1"/>
  <c r="AO359" i="4"/>
  <c r="M358" i="4" l="1"/>
  <c r="M365" i="4" s="1"/>
  <c r="M11" i="10"/>
  <c r="M10" i="10" s="1"/>
  <c r="V358" i="4"/>
  <c r="V365" i="4" s="1"/>
  <c r="V11" i="10"/>
  <c r="V10" i="10" s="1"/>
  <c r="X358" i="4"/>
  <c r="X365" i="4" s="1"/>
  <c r="X11" i="10"/>
  <c r="X10" i="10" s="1"/>
  <c r="L358" i="4"/>
  <c r="L365" i="4" s="1"/>
  <c r="L11" i="10"/>
  <c r="L10" i="10" s="1"/>
  <c r="P358" i="4"/>
  <c r="P365" i="4" s="1"/>
  <c r="P11" i="10"/>
  <c r="P10" i="10" s="1"/>
  <c r="AC358" i="4"/>
  <c r="AC365" i="4" s="1"/>
  <c r="AC11" i="10"/>
  <c r="AC10" i="10" s="1"/>
  <c r="N11" i="10"/>
  <c r="N10" i="10" s="1"/>
  <c r="N358" i="4"/>
  <c r="N365" i="4" s="1"/>
  <c r="AB358" i="4"/>
  <c r="AB365" i="4" s="1"/>
  <c r="AB11" i="10"/>
  <c r="AB10" i="10" s="1"/>
  <c r="AE358" i="4"/>
  <c r="AE365" i="4" s="1"/>
  <c r="AE11" i="10"/>
  <c r="AE10" i="10" s="1"/>
  <c r="T358" i="4"/>
  <c r="T365" i="4" s="1"/>
  <c r="T11" i="10"/>
  <c r="T10" i="10" s="1"/>
  <c r="Z358" i="4"/>
  <c r="Z365" i="4" s="1"/>
  <c r="Z11" i="10"/>
  <c r="Z10" i="10" s="1"/>
  <c r="Q11" i="10"/>
  <c r="Q10" i="10" s="1"/>
  <c r="Q358" i="4"/>
  <c r="Q365" i="4" s="1"/>
  <c r="AI358" i="4"/>
  <c r="AI365" i="4" s="1"/>
  <c r="AI11" i="10"/>
  <c r="AI10" i="10" s="1"/>
  <c r="W11" i="10"/>
  <c r="W10" i="10" s="1"/>
  <c r="W358" i="4"/>
  <c r="W365" i="4" s="1"/>
  <c r="AN358" i="4"/>
  <c r="AN365" i="4" s="1"/>
  <c r="AN11" i="10"/>
  <c r="AN10" i="10" s="1"/>
  <c r="G348" i="4"/>
  <c r="H354" i="4"/>
  <c r="G354" i="4" s="1"/>
  <c r="O358" i="4"/>
  <c r="O365" i="4" s="1"/>
  <c r="O11" i="10"/>
  <c r="O10" i="10" s="1"/>
  <c r="Y11" i="10"/>
  <c r="Y10" i="10" s="1"/>
  <c r="Y358" i="4"/>
  <c r="Y365" i="4" s="1"/>
  <c r="S11" i="10"/>
  <c r="S10" i="10" s="1"/>
  <c r="S358" i="4"/>
  <c r="S365" i="4" s="1"/>
  <c r="R11" i="10"/>
  <c r="R10" i="10" s="1"/>
  <c r="R358" i="4"/>
  <c r="R365" i="4" s="1"/>
  <c r="AM11" i="10"/>
  <c r="AM10" i="10" s="1"/>
  <c r="AM358" i="4"/>
  <c r="AM365" i="4" s="1"/>
  <c r="AG11" i="10"/>
  <c r="AG10" i="10" s="1"/>
  <c r="AG358" i="4"/>
  <c r="AG365" i="4" s="1"/>
  <c r="AO11" i="10"/>
  <c r="AO10" i="10" s="1"/>
  <c r="AO358" i="4"/>
  <c r="AO365" i="4" s="1"/>
  <c r="I358" i="4"/>
  <c r="I365" i="4" s="1"/>
  <c r="I11" i="10"/>
  <c r="I10" i="10" s="1"/>
  <c r="AJ11" i="10"/>
  <c r="AJ10" i="10" s="1"/>
  <c r="AJ358" i="4"/>
  <c r="AJ365" i="4" s="1"/>
  <c r="AA358" i="4"/>
  <c r="AA365" i="4" s="1"/>
  <c r="AA11" i="10"/>
  <c r="AA10" i="10" s="1"/>
  <c r="AL358" i="4"/>
  <c r="AL365" i="4" s="1"/>
  <c r="AL11" i="10"/>
  <c r="AL10" i="10" s="1"/>
  <c r="AF358" i="4"/>
  <c r="AF365" i="4" s="1"/>
  <c r="AF11" i="10"/>
  <c r="AF10" i="10" s="1"/>
  <c r="AH11" i="10"/>
  <c r="AH10" i="10" s="1"/>
  <c r="AH358" i="4"/>
  <c r="AH365" i="4" s="1"/>
  <c r="J11" i="10"/>
  <c r="J10" i="10" s="1"/>
  <c r="J358" i="4"/>
  <c r="J365" i="4" s="1"/>
  <c r="U11" i="10"/>
  <c r="U10" i="10" s="1"/>
  <c r="U358" i="4"/>
  <c r="U365" i="4" s="1"/>
  <c r="AD358" i="4"/>
  <c r="AD365" i="4" s="1"/>
  <c r="AD11" i="10"/>
  <c r="AD10" i="10" s="1"/>
  <c r="K11" i="10"/>
  <c r="K10" i="10" s="1"/>
  <c r="K358" i="4"/>
  <c r="K365" i="4" s="1"/>
  <c r="AP11" i="10"/>
  <c r="AP10" i="10" s="1"/>
  <c r="AP358" i="4"/>
  <c r="AP365" i="4" s="1"/>
  <c r="AK358" i="4"/>
  <c r="AK365" i="4" s="1"/>
  <c r="AK11" i="10"/>
  <c r="AK10" i="10" s="1"/>
  <c r="L587" i="1" l="1"/>
  <c r="L588" i="1"/>
  <c r="L589" i="1"/>
  <c r="L590" i="1"/>
  <c r="L586" i="1"/>
  <c r="L578" i="1"/>
  <c r="AL587" i="1"/>
  <c r="AL588" i="1"/>
  <c r="AL589" i="1"/>
  <c r="AL590" i="1"/>
  <c r="AL586" i="1"/>
  <c r="AL578" i="1"/>
  <c r="R587" i="1"/>
  <c r="R588" i="1"/>
  <c r="R589" i="1"/>
  <c r="R590" i="1"/>
  <c r="R586" i="1"/>
  <c r="R578" i="1"/>
  <c r="AB587" i="1"/>
  <c r="AB588" i="1"/>
  <c r="AB589" i="1"/>
  <c r="AB590" i="1"/>
  <c r="AB586" i="1"/>
  <c r="AB578" i="1"/>
  <c r="Y587" i="1"/>
  <c r="Y588" i="1"/>
  <c r="Y589" i="1"/>
  <c r="Y590" i="1"/>
  <c r="Y586" i="1"/>
  <c r="Y578" i="1"/>
  <c r="AE587" i="1"/>
  <c r="AE588" i="1"/>
  <c r="AE589" i="1"/>
  <c r="AE590" i="1"/>
  <c r="AE586" i="1"/>
  <c r="AE578" i="1"/>
  <c r="I587" i="1"/>
  <c r="I588" i="1"/>
  <c r="I589" i="1"/>
  <c r="I590" i="1"/>
  <c r="I586" i="1"/>
  <c r="I578" i="1"/>
  <c r="AC587" i="1"/>
  <c r="AC588" i="1"/>
  <c r="AC589" i="1"/>
  <c r="AC590" i="1"/>
  <c r="AC586" i="1"/>
  <c r="AC578" i="1"/>
  <c r="U587" i="1"/>
  <c r="U588" i="1"/>
  <c r="U589" i="1"/>
  <c r="U590" i="1"/>
  <c r="U586" i="1"/>
  <c r="U578" i="1"/>
  <c r="P587" i="1"/>
  <c r="P588" i="1"/>
  <c r="P589" i="1"/>
  <c r="P590" i="1"/>
  <c r="P586" i="1"/>
  <c r="P578" i="1"/>
  <c r="H355" i="4"/>
  <c r="J587" i="1"/>
  <c r="J588" i="1"/>
  <c r="J589" i="1"/>
  <c r="J590" i="1"/>
  <c r="J586" i="1"/>
  <c r="J578" i="1"/>
  <c r="AK587" i="1"/>
  <c r="AK588" i="1"/>
  <c r="AK589" i="1"/>
  <c r="AK590" i="1"/>
  <c r="AK586" i="1"/>
  <c r="AK578" i="1"/>
  <c r="W587" i="1"/>
  <c r="W588" i="1"/>
  <c r="W589" i="1"/>
  <c r="W590" i="1"/>
  <c r="W586" i="1"/>
  <c r="W578" i="1"/>
  <c r="X587" i="1"/>
  <c r="X588" i="1"/>
  <c r="X589" i="1"/>
  <c r="X590" i="1"/>
  <c r="X586" i="1"/>
  <c r="X578" i="1"/>
  <c r="M587" i="1"/>
  <c r="M588" i="1"/>
  <c r="M589" i="1"/>
  <c r="M590" i="1"/>
  <c r="M586" i="1"/>
  <c r="M578" i="1"/>
  <c r="AO587" i="1"/>
  <c r="AO588" i="1"/>
  <c r="AO589" i="1"/>
  <c r="AO590" i="1"/>
  <c r="AO586" i="1"/>
  <c r="AO578" i="1"/>
  <c r="AP587" i="1"/>
  <c r="AP588" i="1"/>
  <c r="AP589" i="1"/>
  <c r="AP590" i="1"/>
  <c r="AP586" i="1"/>
  <c r="AP578" i="1"/>
  <c r="O587" i="1"/>
  <c r="O588" i="1"/>
  <c r="O589" i="1"/>
  <c r="O590" i="1"/>
  <c r="O586" i="1"/>
  <c r="O578" i="1"/>
  <c r="AA587" i="1"/>
  <c r="AA588" i="1"/>
  <c r="AA589" i="1"/>
  <c r="AA590" i="1"/>
  <c r="AA586" i="1"/>
  <c r="AA578" i="1"/>
  <c r="AJ587" i="1"/>
  <c r="AJ588" i="1"/>
  <c r="AJ589" i="1"/>
  <c r="AJ590" i="1"/>
  <c r="AJ586" i="1"/>
  <c r="AJ578" i="1"/>
  <c r="K587" i="1"/>
  <c r="K588" i="1"/>
  <c r="K589" i="1"/>
  <c r="K590" i="1"/>
  <c r="K586" i="1"/>
  <c r="K578" i="1"/>
  <c r="AD587" i="1"/>
  <c r="AD588" i="1"/>
  <c r="AD589" i="1"/>
  <c r="AD590" i="1"/>
  <c r="AD586" i="1"/>
  <c r="AD578" i="1"/>
  <c r="AF587" i="1"/>
  <c r="AF588" i="1"/>
  <c r="AF589" i="1"/>
  <c r="AF590" i="1"/>
  <c r="AF586" i="1"/>
  <c r="AF578" i="1"/>
  <c r="S587" i="1"/>
  <c r="S588" i="1"/>
  <c r="S589" i="1"/>
  <c r="S590" i="1"/>
  <c r="S586" i="1"/>
  <c r="S578" i="1"/>
  <c r="T587" i="1"/>
  <c r="T588" i="1"/>
  <c r="T589" i="1"/>
  <c r="T590" i="1"/>
  <c r="T586" i="1"/>
  <c r="T578" i="1"/>
  <c r="Z587" i="1"/>
  <c r="Z588" i="1"/>
  <c r="Z589" i="1"/>
  <c r="Z590" i="1"/>
  <c r="Z586" i="1"/>
  <c r="Z578" i="1"/>
  <c r="AH587" i="1"/>
  <c r="AH588" i="1"/>
  <c r="AH589" i="1"/>
  <c r="AH590" i="1"/>
  <c r="AH586" i="1"/>
  <c r="AH578" i="1"/>
  <c r="AI587" i="1"/>
  <c r="AI588" i="1"/>
  <c r="AI589" i="1"/>
  <c r="AI590" i="1"/>
  <c r="AI586" i="1"/>
  <c r="AI578" i="1"/>
  <c r="V587" i="1"/>
  <c r="V588" i="1"/>
  <c r="V589" i="1"/>
  <c r="V590" i="1"/>
  <c r="V586" i="1"/>
  <c r="V578" i="1"/>
  <c r="Q587" i="1"/>
  <c r="Q588" i="1"/>
  <c r="Q589" i="1"/>
  <c r="Q590" i="1"/>
  <c r="Q586" i="1"/>
  <c r="Q578" i="1"/>
  <c r="AM587" i="1"/>
  <c r="AM588" i="1"/>
  <c r="AM589" i="1"/>
  <c r="AM590" i="1"/>
  <c r="AM586" i="1"/>
  <c r="AM578" i="1"/>
  <c r="AN587" i="1"/>
  <c r="AN588" i="1"/>
  <c r="AN589" i="1"/>
  <c r="AN590" i="1"/>
  <c r="AN586" i="1"/>
  <c r="AN578" i="1"/>
  <c r="H587" i="1"/>
  <c r="H588" i="1"/>
  <c r="H589" i="1"/>
  <c r="H590" i="1"/>
  <c r="H586" i="1"/>
  <c r="H578" i="1"/>
  <c r="N587" i="1"/>
  <c r="N588" i="1"/>
  <c r="N589" i="1"/>
  <c r="N590" i="1"/>
  <c r="N586" i="1"/>
  <c r="N578" i="1"/>
  <c r="AG587" i="1"/>
  <c r="AG588" i="1"/>
  <c r="AG589" i="1"/>
  <c r="AG590" i="1"/>
  <c r="AG586" i="1"/>
  <c r="AG578" i="1"/>
  <c r="L585" i="1" l="1"/>
  <c r="P585" i="1"/>
  <c r="AG585" i="1"/>
  <c r="K585" i="1"/>
  <c r="H585" i="1"/>
  <c r="AM585" i="1"/>
  <c r="V585" i="1"/>
  <c r="AH585" i="1"/>
  <c r="T585" i="1"/>
  <c r="AC585" i="1"/>
  <c r="AE585" i="1"/>
  <c r="AB585" i="1"/>
  <c r="AL585" i="1"/>
  <c r="AF585" i="1"/>
  <c r="AA585" i="1"/>
  <c r="AP585" i="1"/>
  <c r="M585" i="1"/>
  <c r="W585" i="1"/>
  <c r="J585" i="1"/>
  <c r="U585" i="1"/>
  <c r="N585" i="1"/>
  <c r="AN585" i="1"/>
  <c r="Q585" i="1"/>
  <c r="AI585" i="1"/>
  <c r="Z585" i="1"/>
  <c r="S585" i="1"/>
  <c r="I585" i="1"/>
  <c r="Y585" i="1"/>
  <c r="R585" i="1"/>
  <c r="AD585" i="1"/>
  <c r="AJ585" i="1"/>
  <c r="O585" i="1"/>
  <c r="AO585" i="1"/>
  <c r="G355" i="4"/>
  <c r="H359" i="4"/>
  <c r="H360" i="4"/>
  <c r="H361" i="4"/>
  <c r="H362" i="4"/>
  <c r="H363" i="4"/>
  <c r="H364" i="4"/>
  <c r="X585" i="1"/>
  <c r="AK585" i="1"/>
  <c r="G363" i="4" l="1"/>
  <c r="H15" i="10"/>
  <c r="G15" i="10" s="1"/>
  <c r="H13" i="10"/>
  <c r="G13" i="10" s="1"/>
  <c r="G361" i="4"/>
  <c r="H358" i="4"/>
  <c r="G359" i="4"/>
  <c r="H11" i="10"/>
  <c r="H54" i="10"/>
  <c r="G54" i="10" s="1"/>
  <c r="G364" i="4"/>
  <c r="G362" i="4"/>
  <c r="H14" i="10"/>
  <c r="G14" i="10" s="1"/>
  <c r="G360" i="4"/>
  <c r="H12" i="10"/>
  <c r="G12" i="10" s="1"/>
  <c r="G358" i="4" l="1"/>
  <c r="H365" i="4"/>
  <c r="G365" i="4" s="1"/>
  <c r="H10" i="10"/>
  <c r="G11" i="10"/>
  <c r="G10" i="10" l="1"/>
  <c r="I55" i="10" l="1"/>
  <c r="J55" i="10" l="1"/>
  <c r="K55" i="10" l="1"/>
  <c r="L55" i="10" l="1"/>
  <c r="N55" i="10" l="1"/>
  <c r="M55" i="10" l="1"/>
  <c r="O55" i="10" l="1"/>
  <c r="P55" i="10" l="1"/>
  <c r="Q55" i="10" l="1"/>
  <c r="R55" i="10" l="1"/>
  <c r="S55" i="10" l="1"/>
  <c r="T55" i="10" l="1"/>
  <c r="U55" i="10" l="1"/>
  <c r="V55" i="10" l="1"/>
  <c r="W55" i="10" l="1"/>
  <c r="X55" i="10" l="1"/>
  <c r="Y55" i="10" l="1"/>
  <c r="Z55" i="10" l="1"/>
  <c r="AA55" i="10" l="1"/>
  <c r="AB55" i="10" l="1"/>
  <c r="AC55" i="10" l="1"/>
  <c r="AD55" i="10" l="1"/>
  <c r="AE55" i="10" l="1"/>
  <c r="AF55" i="10" l="1"/>
  <c r="AG55" i="10" l="1"/>
  <c r="AH55" i="10" l="1"/>
  <c r="AI55" i="10" l="1"/>
  <c r="AJ55" i="10" l="1"/>
  <c r="AK55" i="10" l="1"/>
  <c r="AL55" i="10" l="1"/>
  <c r="AM55" i="10" l="1"/>
  <c r="AN55" i="10" l="1"/>
  <c r="G29" i="10" l="1"/>
  <c r="AO55" i="10"/>
  <c r="G33" i="10" l="1"/>
  <c r="AP55" i="10" l="1"/>
  <c r="G55" i="10" s="1"/>
  <c r="G34" i="10"/>
  <c r="H53" i="10" l="1"/>
  <c r="I53" i="10" l="1"/>
  <c r="J53" i="10" l="1"/>
  <c r="K53" i="10" l="1"/>
  <c r="L53" i="10" l="1"/>
  <c r="M53" i="10" l="1"/>
  <c r="N53" i="10" l="1"/>
  <c r="G32" i="10" l="1"/>
  <c r="G31" i="10"/>
  <c r="O53" i="10" l="1"/>
  <c r="P53" i="10" l="1"/>
  <c r="Q53" i="10" l="1"/>
  <c r="R53" i="10" l="1"/>
  <c r="S53" i="10" l="1"/>
  <c r="T53" i="10" l="1"/>
  <c r="U53" i="10" l="1"/>
  <c r="V53" i="10" l="1"/>
  <c r="W53" i="10" l="1"/>
  <c r="X53" i="10" l="1"/>
  <c r="Y53" i="10" l="1"/>
  <c r="Z53" i="10" l="1"/>
  <c r="AA53" i="10" l="1"/>
  <c r="AB53" i="10" l="1"/>
  <c r="AC53" i="10" l="1"/>
  <c r="AD53" i="10" l="1"/>
  <c r="AE53" i="10" l="1"/>
  <c r="AF53" i="10" l="1"/>
  <c r="AG53" i="10" l="1"/>
  <c r="AH53" i="10" l="1"/>
  <c r="AI53" i="10" l="1"/>
  <c r="AJ53" i="10" l="1"/>
  <c r="AK53" i="10" l="1"/>
  <c r="AL53" i="10" l="1"/>
  <c r="AM53" i="10" l="1"/>
  <c r="AN53" i="10" l="1"/>
  <c r="AO53" i="10" l="1"/>
  <c r="AP53" i="10" l="1"/>
  <c r="G53" i="10" s="1"/>
  <c r="G38" i="10"/>
  <c r="H19" i="10" l="1"/>
  <c r="H21" i="10"/>
  <c r="H36" i="10" l="1"/>
  <c r="H40" i="10" l="1"/>
  <c r="H44" i="10" l="1"/>
  <c r="I21" i="10" l="1"/>
  <c r="I19" i="10"/>
  <c r="I36" i="10" l="1"/>
  <c r="I40" i="10" l="1"/>
  <c r="I44" i="10" l="1"/>
  <c r="J21" i="10" l="1"/>
  <c r="J19" i="10"/>
  <c r="J36" i="10" l="1"/>
  <c r="J40" i="10" l="1"/>
  <c r="J44" i="10" l="1"/>
  <c r="K19" i="10" l="1"/>
  <c r="K21" i="10"/>
  <c r="K36" i="10" l="1"/>
  <c r="K40" i="10" l="1"/>
  <c r="K44" i="10" l="1"/>
  <c r="L19" i="10" l="1"/>
  <c r="L21" i="10"/>
  <c r="L36" i="10" l="1"/>
  <c r="L40" i="10" l="1"/>
  <c r="L44" i="10" l="1"/>
  <c r="M21" i="10" l="1"/>
  <c r="M19" i="10"/>
  <c r="M36" i="10" l="1"/>
  <c r="M40" i="10" s="1"/>
  <c r="M44" i="10" s="1"/>
  <c r="N21" i="10" l="1"/>
  <c r="N19" i="10"/>
  <c r="N36" i="10" s="1"/>
  <c r="N40" i="10" s="1"/>
  <c r="N44" i="10" s="1"/>
  <c r="O21" i="10" l="1"/>
  <c r="O19" i="10"/>
  <c r="O36" i="10" s="1"/>
  <c r="O40" i="10" s="1"/>
  <c r="O44" i="10" s="1"/>
  <c r="P21" i="10" l="1"/>
  <c r="P19" i="10"/>
  <c r="P36" i="10" s="1"/>
  <c r="P40" i="10" s="1"/>
  <c r="P44" i="10" s="1"/>
  <c r="Q21" i="10" l="1"/>
  <c r="Q19" i="10"/>
  <c r="Q36" i="10" l="1"/>
  <c r="Q40" i="10" s="1"/>
  <c r="Q44" i="10" s="1"/>
  <c r="R21" i="10" l="1"/>
  <c r="R19" i="10"/>
  <c r="R36" i="10" s="1"/>
  <c r="R40" i="10" s="1"/>
  <c r="R44" i="10" s="1"/>
  <c r="S21" i="10" l="1"/>
  <c r="S19" i="10"/>
  <c r="S36" i="10" l="1"/>
  <c r="S40" i="10" s="1"/>
  <c r="S44" i="10" s="1"/>
  <c r="T21" i="10" l="1"/>
  <c r="T19" i="10"/>
  <c r="T36" i="10" s="1"/>
  <c r="T40" i="10" s="1"/>
  <c r="T44" i="10" s="1"/>
  <c r="U21" i="10" l="1"/>
  <c r="U19" i="10"/>
  <c r="U36" i="10" l="1"/>
  <c r="U40" i="10" s="1"/>
  <c r="U44" i="10" s="1"/>
  <c r="V21" i="10" l="1"/>
  <c r="V19" i="10"/>
  <c r="V36" i="10" s="1"/>
  <c r="V40" i="10" s="1"/>
  <c r="V44" i="10" s="1"/>
  <c r="W21" i="10" l="1"/>
  <c r="W19" i="10"/>
  <c r="W36" i="10" s="1"/>
  <c r="W40" i="10" s="1"/>
  <c r="W44" i="10" s="1"/>
  <c r="X21" i="10" l="1"/>
  <c r="X19" i="10"/>
  <c r="X36" i="10" s="1"/>
  <c r="X40" i="10" s="1"/>
  <c r="X44" i="10" s="1"/>
  <c r="Y21" i="10" l="1"/>
  <c r="Y19" i="10"/>
  <c r="Y36" i="10" s="1"/>
  <c r="Y40" i="10" s="1"/>
  <c r="Y44" i="10" s="1"/>
  <c r="Z21" i="10" l="1"/>
  <c r="Z19" i="10"/>
  <c r="Z36" i="10" s="1"/>
  <c r="Z40" i="10" s="1"/>
  <c r="Z44" i="10" s="1"/>
  <c r="AA21" i="10" l="1"/>
  <c r="AA19" i="10"/>
  <c r="AA36" i="10" s="1"/>
  <c r="AA40" i="10" s="1"/>
  <c r="AA44" i="10" s="1"/>
  <c r="AB21" i="10" l="1"/>
  <c r="AB19" i="10"/>
  <c r="AB36" i="10" s="1"/>
  <c r="AB40" i="10" s="1"/>
  <c r="AB44" i="10" s="1"/>
  <c r="AC21" i="10" l="1"/>
  <c r="AC19" i="10"/>
  <c r="AC36" i="10" s="1"/>
  <c r="AC40" i="10" s="1"/>
  <c r="AC44" i="10" s="1"/>
  <c r="AD21" i="10" l="1"/>
  <c r="AD19" i="10"/>
  <c r="AD36" i="10" s="1"/>
  <c r="AD40" i="10" s="1"/>
  <c r="AD44" i="10" s="1"/>
  <c r="AE21" i="10" l="1"/>
  <c r="AE19" i="10"/>
  <c r="AE36" i="10" s="1"/>
  <c r="AE40" i="10" s="1"/>
  <c r="AE44" i="10" s="1"/>
  <c r="AF21" i="10" l="1"/>
  <c r="AF19" i="10"/>
  <c r="AF36" i="10" s="1"/>
  <c r="AF40" i="10" s="1"/>
  <c r="AF44" i="10" s="1"/>
  <c r="AG21" i="10" l="1"/>
  <c r="AG19" i="10"/>
  <c r="AG36" i="10" s="1"/>
  <c r="AG40" i="10" s="1"/>
  <c r="AG44" i="10" s="1"/>
  <c r="AH21" i="10" l="1"/>
  <c r="AH19" i="10"/>
  <c r="AH36" i="10" s="1"/>
  <c r="AH40" i="10" s="1"/>
  <c r="AH44" i="10" s="1"/>
  <c r="AI21" i="10" l="1"/>
  <c r="AI19" i="10"/>
  <c r="AI36" i="10" s="1"/>
  <c r="AI40" i="10" s="1"/>
  <c r="AI44" i="10" s="1"/>
  <c r="AJ21" i="10" l="1"/>
  <c r="AJ19" i="10"/>
  <c r="AJ36" i="10" s="1"/>
  <c r="AJ40" i="10" s="1"/>
  <c r="AJ44" i="10" s="1"/>
  <c r="AK21" i="10" l="1"/>
  <c r="AK19" i="10"/>
  <c r="AK36" i="10" s="1"/>
  <c r="AK40" i="10" s="1"/>
  <c r="AK44" i="10" s="1"/>
  <c r="AL21" i="10" l="1"/>
  <c r="AL19" i="10"/>
  <c r="AL36" i="10" s="1"/>
  <c r="AL40" i="10" s="1"/>
  <c r="AL44" i="10" s="1"/>
  <c r="AM21" i="10" l="1"/>
  <c r="AM19" i="10"/>
  <c r="AM36" i="10" s="1"/>
  <c r="AM40" i="10" s="1"/>
  <c r="AM44" i="10" s="1"/>
  <c r="AN21" i="10" l="1"/>
  <c r="AN19" i="10"/>
  <c r="AN36" i="10" s="1"/>
  <c r="AN40" i="10" s="1"/>
  <c r="AN44" i="10" s="1"/>
  <c r="AO21" i="10" l="1"/>
  <c r="AO19" i="10"/>
  <c r="AO36" i="10" s="1"/>
  <c r="AO40" i="10" s="1"/>
  <c r="AO44" i="10" s="1"/>
  <c r="AP19" i="10" l="1"/>
  <c r="G17" i="10"/>
  <c r="AP21" i="10"/>
  <c r="G21" i="10" s="1"/>
  <c r="G28" i="10"/>
  <c r="AP36" i="10" l="1"/>
  <c r="G19" i="10"/>
  <c r="AP40" i="10" l="1"/>
  <c r="G36" i="10"/>
  <c r="AP44" i="10" l="1"/>
  <c r="G40" i="10"/>
  <c r="G44" i="10" l="1"/>
  <c r="H48" i="10" l="1"/>
  <c r="H52" i="10" l="1"/>
  <c r="H57" i="10" l="1"/>
  <c r="I48" i="10" l="1"/>
  <c r="H63" i="10"/>
  <c r="I52" i="10" l="1"/>
  <c r="I57" i="10" l="1"/>
  <c r="J48" i="10" l="1"/>
  <c r="I63" i="10"/>
  <c r="J52" i="10" l="1"/>
  <c r="J57" i="10" l="1"/>
  <c r="J63" i="10" l="1"/>
  <c r="K48" i="10"/>
  <c r="K52" i="10" l="1"/>
  <c r="K57" i="10" l="1"/>
  <c r="K63" i="10" l="1"/>
  <c r="L48" i="10"/>
  <c r="L52" i="10" l="1"/>
  <c r="M48" i="10" l="1"/>
  <c r="M52" i="10" s="1"/>
  <c r="L57" i="10"/>
  <c r="L63" i="10" l="1"/>
  <c r="N48" i="10"/>
  <c r="N52" i="10" s="1"/>
  <c r="M57" i="10"/>
  <c r="M63" i="10" s="1"/>
  <c r="O48" i="10" l="1"/>
  <c r="O52" i="10" s="1"/>
  <c r="N57" i="10"/>
  <c r="N63" i="10" s="1"/>
  <c r="P48" i="10" l="1"/>
  <c r="P52" i="10" s="1"/>
  <c r="O57" i="10"/>
  <c r="O63" i="10" s="1"/>
  <c r="Q48" i="10" l="1"/>
  <c r="Q52" i="10" s="1"/>
  <c r="P57" i="10"/>
  <c r="P63" i="10" s="1"/>
  <c r="Q57" i="10" l="1"/>
  <c r="Q63" i="10" s="1"/>
  <c r="R48" i="10"/>
  <c r="R52" i="10" s="1"/>
  <c r="S48" i="10" l="1"/>
  <c r="S52" i="10" s="1"/>
  <c r="R57" i="10"/>
  <c r="R63" i="10" s="1"/>
  <c r="S57" i="10" l="1"/>
  <c r="S63" i="10" s="1"/>
  <c r="T48" i="10" l="1"/>
  <c r="T52" i="10" s="1"/>
  <c r="T57" i="10" l="1"/>
  <c r="T63" i="10" s="1"/>
  <c r="U48" i="10" l="1"/>
  <c r="U52" i="10" s="1"/>
  <c r="U57" i="10" l="1"/>
  <c r="U63" i="10" s="1"/>
  <c r="V48" i="10"/>
  <c r="V52" i="10" s="1"/>
  <c r="V57" i="10" l="1"/>
  <c r="V63" i="10" s="1"/>
  <c r="W48" i="10" l="1"/>
  <c r="W52" i="10" s="1"/>
  <c r="W57" i="10" l="1"/>
  <c r="W63" i="10" s="1"/>
  <c r="X48" i="10" l="1"/>
  <c r="X52" i="10" s="1"/>
  <c r="Y48" i="10" l="1"/>
  <c r="Y52" i="10" s="1"/>
  <c r="X57" i="10" l="1"/>
  <c r="X63" i="10" s="1"/>
  <c r="Y57" i="10" l="1"/>
  <c r="Y63" i="10" s="1"/>
  <c r="Z48" i="10"/>
  <c r="Z52" i="10" s="1"/>
  <c r="AA48" i="10" l="1"/>
  <c r="AA52" i="10" s="1"/>
  <c r="Z57" i="10"/>
  <c r="Z63" i="10" s="1"/>
  <c r="AB48" i="10" l="1"/>
  <c r="AB52" i="10" s="1"/>
  <c r="AA57" i="10"/>
  <c r="AA63" i="10" s="1"/>
  <c r="AB57" i="10" l="1"/>
  <c r="AB63" i="10" s="1"/>
  <c r="AC48" i="10" l="1"/>
  <c r="AC52" i="10" s="1"/>
  <c r="AC57" i="10" l="1"/>
  <c r="AC63" i="10" s="1"/>
  <c r="AD48" i="10" l="1"/>
  <c r="AD52" i="10" s="1"/>
  <c r="AD57" i="10" l="1"/>
  <c r="AD63" i="10" s="1"/>
  <c r="AE48" i="10" l="1"/>
  <c r="AE52" i="10" s="1"/>
  <c r="AE57" i="10" l="1"/>
  <c r="AE63" i="10" s="1"/>
  <c r="AF48" i="10" l="1"/>
  <c r="AF52" i="10" s="1"/>
  <c r="AF57" i="10" l="1"/>
  <c r="AF63" i="10" s="1"/>
  <c r="AG48" i="10" l="1"/>
  <c r="AG52" i="10" s="1"/>
  <c r="AH48" i="10" l="1"/>
  <c r="AH52" i="10" s="1"/>
  <c r="AG57" i="10" l="1"/>
  <c r="AG63" i="10" s="1"/>
  <c r="AH57" i="10" l="1"/>
  <c r="AH63" i="10" s="1"/>
  <c r="AI48" i="10" l="1"/>
  <c r="AI52" i="10" s="1"/>
  <c r="AI57" i="10" l="1"/>
  <c r="AI63" i="10" s="1"/>
  <c r="AJ48" i="10" l="1"/>
  <c r="AJ52" i="10" s="1"/>
  <c r="AJ57" i="10" l="1"/>
  <c r="AJ63" i="10" s="1"/>
  <c r="AK48" i="10" l="1"/>
  <c r="AK52" i="10" s="1"/>
  <c r="AL48" i="10" l="1"/>
  <c r="AL52" i="10" s="1"/>
  <c r="AK57" i="10"/>
  <c r="AK63" i="10" s="1"/>
  <c r="AM48" i="10" l="1"/>
  <c r="AM52" i="10" s="1"/>
  <c r="AL57" i="10"/>
  <c r="AL63" i="10" s="1"/>
  <c r="AM57" i="10" l="1"/>
  <c r="AM63" i="10" s="1"/>
  <c r="AN48" i="10" l="1"/>
  <c r="AN52" i="10" s="1"/>
  <c r="AO48" i="10" l="1"/>
  <c r="AO52" i="10" s="1"/>
  <c r="AN57" i="10" l="1"/>
  <c r="AN63" i="10" s="1"/>
  <c r="AO57" i="10" l="1"/>
  <c r="AO63" i="10" s="1"/>
  <c r="G56" i="10" l="1"/>
  <c r="AP48" i="10" l="1"/>
  <c r="G46" i="10"/>
  <c r="AP52" i="10" l="1"/>
  <c r="G48" i="10"/>
  <c r="AP57" i="10" l="1"/>
  <c r="G52" i="10"/>
  <c r="AP63" i="10" l="1"/>
  <c r="G57" i="10"/>
  <c r="G63" i="10" l="1"/>
</calcChain>
</file>

<file path=xl/sharedStrings.xml><?xml version="1.0" encoding="utf-8"?>
<sst xmlns="http://schemas.openxmlformats.org/spreadsheetml/2006/main" count="1713" uniqueCount="141">
  <si>
    <t>Inadimplência</t>
  </si>
  <si>
    <t>TOTAL</t>
  </si>
  <si>
    <t>Tarifa Social</t>
  </si>
  <si>
    <t>Residencial sem Tarifa Social</t>
  </si>
  <si>
    <t>Não Residencial</t>
  </si>
  <si>
    <t>Receita Arrecadada</t>
  </si>
  <si>
    <t>CAPEX Total de Água por Categoria</t>
  </si>
  <si>
    <t>SOMA</t>
  </si>
  <si>
    <t>PERCENTUAL DO TOTAL</t>
  </si>
  <si>
    <t>CAPEX Total de Esgoto por Categoria</t>
  </si>
  <si>
    <t>Ano do Contrato de Concessão</t>
  </si>
  <si>
    <t>Manutenção</t>
  </si>
  <si>
    <t>Receita Operacional Bruta</t>
  </si>
  <si>
    <t>Impostos Indiretos</t>
  </si>
  <si>
    <t>Receita Operacional Líquida</t>
  </si>
  <si>
    <t>Outros Custos Operacionais</t>
  </si>
  <si>
    <t>LAJIDA</t>
  </si>
  <si>
    <t>LAJIR</t>
  </si>
  <si>
    <t>Despesas Financeiras</t>
  </si>
  <si>
    <t>LAIR</t>
  </si>
  <si>
    <t>Impostos Diretos</t>
  </si>
  <si>
    <t>Lucro Líquido</t>
  </si>
  <si>
    <t>Atividades Operacionais</t>
  </si>
  <si>
    <t>(+/-) Variação no Capital de Giro</t>
  </si>
  <si>
    <t>Atividades de Investimento</t>
  </si>
  <si>
    <t>(-) Investimentos</t>
  </si>
  <si>
    <t>(-) Outorga</t>
  </si>
  <si>
    <t>FCFF</t>
  </si>
  <si>
    <t>CAPEX</t>
  </si>
  <si>
    <t>Premissas Operacionais</t>
  </si>
  <si>
    <t>Receita</t>
  </si>
  <si>
    <t>OPEX</t>
  </si>
  <si>
    <t>DFs</t>
  </si>
  <si>
    <t>Tabela 1 - Premissas de CAPEX - Água (R$ Mil)</t>
  </si>
  <si>
    <t>Tabela 2 - Premissas de CAPEX - Esgoto (R$ Mil)</t>
  </si>
  <si>
    <t>Obras Civis - Produção de Água</t>
  </si>
  <si>
    <t>Obras Civis - Distribuição</t>
  </si>
  <si>
    <t>Sistemas - Produção de Água</t>
  </si>
  <si>
    <t>Sistemas - Distribuição de Água</t>
  </si>
  <si>
    <t>Equipamentos - Distribuição de Água</t>
  </si>
  <si>
    <t>Equipamentos - Produção de Água</t>
  </si>
  <si>
    <t>Obras Civis - Coleta de Esgoto</t>
  </si>
  <si>
    <t>Sistemas - Coleta de Esgoto</t>
  </si>
  <si>
    <t>Equipamentos - Coleta de Esgoto</t>
  </si>
  <si>
    <t>Obras Civis - Tratamento de Esgoto</t>
  </si>
  <si>
    <t>Sistemas - Tratamento de Esgoto</t>
  </si>
  <si>
    <t>Receita Faturada</t>
  </si>
  <si>
    <t>Residencial</t>
  </si>
  <si>
    <t>Comercial</t>
  </si>
  <si>
    <t>Industrial</t>
  </si>
  <si>
    <t>Pública</t>
  </si>
  <si>
    <t>Produção de Água</t>
  </si>
  <si>
    <t>Materiais de Tratamento</t>
  </si>
  <si>
    <t>Energia</t>
  </si>
  <si>
    <t>Pessoal</t>
  </si>
  <si>
    <t>Distribuição de Água</t>
  </si>
  <si>
    <t>Coleta de Esgoto</t>
  </si>
  <si>
    <t>Tratamento de Esgoto</t>
  </si>
  <si>
    <t>Custos e Despesas</t>
  </si>
  <si>
    <t>AGENERSA + INEA</t>
  </si>
  <si>
    <t>Compra de Água - CEDAE</t>
  </si>
  <si>
    <t>Seguro-Garantia</t>
  </si>
  <si>
    <t>Seguros</t>
  </si>
  <si>
    <t>Outorga Variável</t>
  </si>
  <si>
    <t>Cachoeiras de Macacu</t>
  </si>
  <si>
    <t>Itaborai</t>
  </si>
  <si>
    <t>Mage</t>
  </si>
  <si>
    <t>Marica</t>
  </si>
  <si>
    <t>Rio Bonito</t>
  </si>
  <si>
    <t>Sao Goncalo</t>
  </si>
  <si>
    <t>Saquarema</t>
  </si>
  <si>
    <t>Tangua</t>
  </si>
  <si>
    <t>Casimiro de Abreu</t>
  </si>
  <si>
    <t>Cambuci</t>
  </si>
  <si>
    <t>Itaocara</t>
  </si>
  <si>
    <t>Miracema</t>
  </si>
  <si>
    <t>Sao Francisco de Itabapoana</t>
  </si>
  <si>
    <t>Cantagalo</t>
  </si>
  <si>
    <t>Cordeiro</t>
  </si>
  <si>
    <t>Duas Barras</t>
  </si>
  <si>
    <t>Sao Sebastiao do Alto</t>
  </si>
  <si>
    <t>Equipamentos -Tratamento de Esgoto</t>
  </si>
  <si>
    <t>Rio de Janeiro - AP 2.1</t>
  </si>
  <si>
    <t xml:space="preserve">                                                </t>
  </si>
  <si>
    <t>Projeto de Concessão Regionalizada dos Serviços de Abastecimento de Água e Esgotamento Sanitário de Municípios do Estado do Rio de Janeiro – Bloco 1</t>
  </si>
  <si>
    <t>Amortização (deflacionada)</t>
  </si>
  <si>
    <t>Baixa de PDD</t>
  </si>
  <si>
    <t>(-) Inadimplência</t>
  </si>
  <si>
    <t>(+) Amortização (deflacionada)</t>
  </si>
  <si>
    <t>(-) Baixa PDD</t>
  </si>
  <si>
    <t>Tabela 3 - Distribuição da Economias por Categoria</t>
  </si>
  <si>
    <t>Tabela 4 - Índice de Atendimento - Água</t>
  </si>
  <si>
    <t>Tabela 5 - Economias - Água</t>
  </si>
  <si>
    <t>Tabela 6 - Relação Economias/Ligações</t>
  </si>
  <si>
    <t>Tabela 7 - Ligações - Água</t>
  </si>
  <si>
    <t>Tabela 8 - Volume Faturado de Água (m³/ano)</t>
  </si>
  <si>
    <t>Tabela 9 - Índice de Perdas</t>
  </si>
  <si>
    <t>Tabela 10 - Volume Demandado - Água (m³/ano)</t>
  </si>
  <si>
    <t>Tabela 11 - Índice de Atendimento - Esgoto</t>
  </si>
  <si>
    <t>Tabela 12 - Economias - Esgoto</t>
  </si>
  <si>
    <t>Tabela 13 - Ligações - Esgoto</t>
  </si>
  <si>
    <t>Tabela 14 - Volume de Esgoto Faturado (m³/ano)</t>
  </si>
  <si>
    <t>Tabela 15 - Inadimplência</t>
  </si>
  <si>
    <t>Tabela 16 - Tarifa Média de Água por Município (R$/m³)</t>
  </si>
  <si>
    <t>Tabela 17 - Projeções de Receita por Município (R$ Mil)</t>
  </si>
  <si>
    <t>Tabela 18 - Projeções de OPEX por Município (R$ Mil)</t>
  </si>
  <si>
    <t>Tabela 19 - Demonstração de Resultado do Exercício (R$ Mil)</t>
  </si>
  <si>
    <t>Tabela 20 - Fluxo de Caixa Livre da Firma (R$ Mil)</t>
  </si>
  <si>
    <t>VAS</t>
  </si>
  <si>
    <t>VAR</t>
  </si>
  <si>
    <t>VAC</t>
  </si>
  <si>
    <t>VAI</t>
  </si>
  <si>
    <t>VAP</t>
  </si>
  <si>
    <t>VES</t>
  </si>
  <si>
    <t>VER</t>
  </si>
  <si>
    <t>VEC</t>
  </si>
  <si>
    <t>VEI</t>
  </si>
  <si>
    <t>VEP</t>
  </si>
  <si>
    <t>MTAP</t>
  </si>
  <si>
    <t>ENAP</t>
  </si>
  <si>
    <t>PEAP</t>
  </si>
  <si>
    <t>MNAP</t>
  </si>
  <si>
    <t>OCAP</t>
  </si>
  <si>
    <t>MTAD</t>
  </si>
  <si>
    <t>ENAD</t>
  </si>
  <si>
    <t>PEAD</t>
  </si>
  <si>
    <t>MNAD</t>
  </si>
  <si>
    <t>OCAD</t>
  </si>
  <si>
    <t>MTEC</t>
  </si>
  <si>
    <t>ENEC</t>
  </si>
  <si>
    <t>PEEC</t>
  </si>
  <si>
    <t>MNEC</t>
  </si>
  <si>
    <t>OCEC</t>
  </si>
  <si>
    <t>MTET</t>
  </si>
  <si>
    <t>ENET</t>
  </si>
  <si>
    <t>PEET</t>
  </si>
  <si>
    <t>MNET</t>
  </si>
  <si>
    <t>OCET</t>
  </si>
  <si>
    <t>Custos Licitatórios</t>
  </si>
  <si>
    <t>Aperibe</t>
  </si>
  <si>
    <t>Contingências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</si>
</sst>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;_-\ &quot;-&quot;_-"/>
    <numFmt numFmtId="165" formatCode="_-* #,##0_-;\-* #,##0_-;_-* &quot;-&quot;??_-;_-@_-"/>
    <numFmt numFmtId="166" formatCode="[$-416]d\-mm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theme="0" tint="-0.14999847407452621"/>
      <name val="Arial Narrow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10"/>
      <color theme="1"/>
      <name val="EYInterstate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</cellStyleXfs>
  <cellXfs count="174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5" fillId="0" borderId="0" xfId="1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/>
    <xf numFmtId="164" fontId="2" fillId="0" borderId="0" xfId="0" applyNumberFormat="1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5" fillId="0" borderId="0" xfId="0" applyFont="1" applyFill="1"/>
    <xf numFmtId="0" fontId="8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left" vertical="center" indent="3"/>
    </xf>
    <xf numFmtId="0" fontId="2" fillId="0" borderId="0" xfId="0" applyFont="1" applyAlignment="1">
      <alignment horizontal="left" vertical="center" indent="4"/>
    </xf>
    <xf numFmtId="0" fontId="3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3" fillId="0" borderId="0" xfId="0" applyFont="1" applyFill="1" applyAlignment="1"/>
    <xf numFmtId="0" fontId="5" fillId="0" borderId="8" xfId="0" applyFont="1" applyFill="1" applyBorder="1" applyAlignment="1">
      <alignment vertical="center"/>
    </xf>
    <xf numFmtId="0" fontId="2" fillId="0" borderId="0" xfId="0" applyFont="1" applyAlignment="1">
      <alignment horizontal="right" vertical="center" indent="4"/>
    </xf>
    <xf numFmtId="2" fontId="5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 indent="2"/>
    </xf>
    <xf numFmtId="0" fontId="3" fillId="0" borderId="0" xfId="0" applyFont="1" applyAlignment="1">
      <alignment horizontal="left" vertical="center" indent="2"/>
    </xf>
    <xf numFmtId="164" fontId="0" fillId="0" borderId="0" xfId="0" applyNumberFormat="1"/>
    <xf numFmtId="0" fontId="3" fillId="0" borderId="0" xfId="0" applyFont="1" applyAlignment="1">
      <alignment horizontal="left" vertical="center" indent="1"/>
    </xf>
    <xf numFmtId="10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0" xfId="1" applyNumberFormat="1" applyFont="1" applyFill="1" applyAlignment="1">
      <alignment horizontal="center" vertical="center"/>
    </xf>
    <xf numFmtId="165" fontId="5" fillId="0" borderId="0" xfId="4" applyNumberFormat="1" applyFont="1" applyFill="1" applyAlignment="1">
      <alignment horizontal="center" vertical="center"/>
    </xf>
    <xf numFmtId="43" fontId="5" fillId="0" borderId="0" xfId="4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left" vertical="center" indent="4"/>
    </xf>
    <xf numFmtId="165" fontId="8" fillId="0" borderId="0" xfId="4" applyNumberFormat="1" applyFont="1" applyFill="1" applyAlignment="1">
      <alignment horizontal="center" vertical="center"/>
    </xf>
    <xf numFmtId="165" fontId="0" fillId="0" borderId="0" xfId="4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4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4" fontId="8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0" xfId="1" applyNumberFormat="1" applyFont="1" applyFill="1" applyAlignment="1">
      <alignment horizontal="center" vertical="center"/>
    </xf>
    <xf numFmtId="0" fontId="0" fillId="0" borderId="0" xfId="0"/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9" fontId="5" fillId="0" borderId="0" xfId="1" applyNumberFormat="1" applyFont="1" applyFill="1" applyAlignment="1">
      <alignment horizontal="center" vertical="center"/>
    </xf>
    <xf numFmtId="165" fontId="5" fillId="0" borderId="0" xfId="5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8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14" fillId="0" borderId="0" xfId="0" applyFont="1"/>
    <xf numFmtId="0" fontId="4" fillId="0" borderId="0" xfId="0" applyFont="1"/>
    <xf numFmtId="0" fontId="3" fillId="0" borderId="1" xfId="0" applyFont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 indent="4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0" fontId="0" fillId="0" borderId="0" xfId="1" applyNumberFormat="1" applyFont="1"/>
  </cellXfs>
  <cellStyles count="7">
    <cellStyle name="Normal" xfId="0" builtinId="0"/>
    <cellStyle name="Normal 3" xfId="2" xr:uid="{5EB08B05-BC06-409E-80EC-2FBAAFA3B9E0}"/>
    <cellStyle name="Normal 3 33" xfId="6" xr:uid="{CCD3539D-297D-4B20-9F0E-5B499D26087B}"/>
    <cellStyle name="Percent 3" xfId="3" xr:uid="{B06EA47C-A8E7-4A0A-AF57-C2A7F3C55299}"/>
    <cellStyle name="Porcentagem" xfId="1" builtinId="5"/>
    <cellStyle name="Vírgula" xfId="4" builtinId="3"/>
    <cellStyle name="Vírgula 2" xfId="5" xr:uid="{D1FAAF80-4840-454E-9F14-D83DED507B17}"/>
  </cellStyles>
  <dxfs count="15"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ogo.azevedo\Desktop\Saneamento%20da%20RMM%20-%20Modelo%20Financeiro%20v.85%20VF%20(Limp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ainel Geral"/>
      <sheetName val="Painel Municípios"/>
      <sheetName val="Bloco A"/>
      <sheetName val="Tarifas"/>
      <sheetName val="Macroeconomia"/>
      <sheetName val="1.1. Premissas Gerais"/>
      <sheetName val="1.2. Premissas Temporais"/>
      <sheetName val="1.3. Mapeamento CAPEX"/>
      <sheetName val="1.4. Taxa de Desconto"/>
      <sheetName val="2.1. Receita"/>
      <sheetName val="2.2. Deduções"/>
      <sheetName val="2.3. OPEX"/>
      <sheetName val="2.4. CAPEX"/>
      <sheetName val="2.5. Dívida"/>
      <sheetName val="2.6. Impostos Diretos"/>
      <sheetName val="Saneamento da RMM - Modelo Fina"/>
    </sheetNames>
    <definedNames>
      <definedName name="Header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509F-E63A-47FF-858F-C3A7CB8D44B4}">
  <dimension ref="B1:AV297"/>
  <sheetViews>
    <sheetView showGridLines="0" zoomScale="70" zoomScaleNormal="70" workbookViewId="0">
      <pane xSplit="7" ySplit="6" topLeftCell="J244" activePane="bottomRight" state="frozen"/>
      <selection activeCell="B2" sqref="B2"/>
      <selection pane="topRight" activeCell="B2" sqref="B2"/>
      <selection pane="bottomLeft" activeCell="B2" sqref="B2"/>
      <selection pane="bottomRight" activeCell="AG53" sqref="AG53"/>
    </sheetView>
  </sheetViews>
  <sheetFormatPr defaultColWidth="0" defaultRowHeight="12.75" zeroHeight="1" outlineLevelCol="1"/>
  <cols>
    <col min="1" max="2" width="2.5703125" style="21" customWidth="1"/>
    <col min="3" max="4" width="4" style="21" customWidth="1"/>
    <col min="5" max="5" width="5" style="21" bestFit="1" customWidth="1"/>
    <col min="6" max="6" width="39.5703125" style="21" customWidth="1"/>
    <col min="7" max="7" width="15.85546875" style="21" customWidth="1"/>
    <col min="8" max="8" width="12.5703125" style="130" customWidth="1"/>
    <col min="9" max="14" width="12.5703125" style="21" customWidth="1"/>
    <col min="15" max="43" width="12.5703125" style="21" customWidth="1" outlineLevel="1"/>
    <col min="44" max="45" width="2.5703125" style="21" customWidth="1"/>
    <col min="46" max="48" width="9.140625" style="24" hidden="1"/>
    <col min="49" max="16384" width="9.140625" style="21" hidden="1"/>
  </cols>
  <sheetData>
    <row r="1" spans="2:48" ht="5.0999999999999996" customHeight="1"/>
    <row r="2" spans="2:48" ht="18">
      <c r="B2" s="39" t="s">
        <v>84</v>
      </c>
    </row>
    <row r="3" spans="2:48" ht="17.25" thickBot="1">
      <c r="B3" s="40" t="s">
        <v>28</v>
      </c>
      <c r="C3" s="31"/>
      <c r="D3" s="31"/>
      <c r="E3" s="31"/>
      <c r="F3" s="31"/>
      <c r="G3" s="31"/>
      <c r="H3" s="167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2:48" ht="14.25" thickTop="1" thickBot="1"/>
    <row r="5" spans="2:48">
      <c r="B5" s="1"/>
      <c r="C5" s="2"/>
      <c r="D5" s="2"/>
      <c r="E5" s="3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4"/>
    </row>
    <row r="6" spans="2:48" s="20" customFormat="1">
      <c r="B6" s="26"/>
      <c r="C6" s="6"/>
      <c r="D6" s="6"/>
      <c r="E6" s="6"/>
      <c r="F6" s="6" t="s">
        <v>10</v>
      </c>
      <c r="G6" s="6"/>
      <c r="H6" s="70" t="s">
        <v>1</v>
      </c>
      <c r="I6" s="70">
        <v>1</v>
      </c>
      <c r="J6" s="70">
        <v>2</v>
      </c>
      <c r="K6" s="70">
        <v>3</v>
      </c>
      <c r="L6" s="70">
        <v>4</v>
      </c>
      <c r="M6" s="70">
        <v>5</v>
      </c>
      <c r="N6" s="70">
        <v>6</v>
      </c>
      <c r="O6" s="70">
        <v>7</v>
      </c>
      <c r="P6" s="70">
        <v>8</v>
      </c>
      <c r="Q6" s="70">
        <v>9</v>
      </c>
      <c r="R6" s="70">
        <v>10</v>
      </c>
      <c r="S6" s="70">
        <v>11</v>
      </c>
      <c r="T6" s="70">
        <v>12</v>
      </c>
      <c r="U6" s="70">
        <v>13</v>
      </c>
      <c r="V6" s="70">
        <v>14</v>
      </c>
      <c r="W6" s="70">
        <v>15</v>
      </c>
      <c r="X6" s="70">
        <v>16</v>
      </c>
      <c r="Y6" s="70">
        <v>17</v>
      </c>
      <c r="Z6" s="70">
        <v>18</v>
      </c>
      <c r="AA6" s="70">
        <v>19</v>
      </c>
      <c r="AB6" s="70">
        <v>20</v>
      </c>
      <c r="AC6" s="70">
        <v>21</v>
      </c>
      <c r="AD6" s="70">
        <v>22</v>
      </c>
      <c r="AE6" s="70">
        <v>23</v>
      </c>
      <c r="AF6" s="70">
        <v>24</v>
      </c>
      <c r="AG6" s="70">
        <v>25</v>
      </c>
      <c r="AH6" s="70">
        <v>26</v>
      </c>
      <c r="AI6" s="70">
        <v>27</v>
      </c>
      <c r="AJ6" s="70">
        <v>28</v>
      </c>
      <c r="AK6" s="70">
        <v>29</v>
      </c>
      <c r="AL6" s="70">
        <v>30</v>
      </c>
      <c r="AM6" s="70">
        <v>31</v>
      </c>
      <c r="AN6" s="70">
        <v>32</v>
      </c>
      <c r="AO6" s="70">
        <v>33</v>
      </c>
      <c r="AP6" s="70">
        <v>34</v>
      </c>
      <c r="AQ6" s="70">
        <v>35</v>
      </c>
      <c r="AR6" s="13"/>
      <c r="AT6" s="67"/>
      <c r="AU6" s="67"/>
      <c r="AV6" s="67"/>
    </row>
    <row r="7" spans="2:48">
      <c r="B7" s="5"/>
      <c r="C7" s="9"/>
      <c r="D7" s="9"/>
      <c r="E7" s="10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</row>
    <row r="8" spans="2:48" ht="13.5" thickBot="1">
      <c r="B8" s="5"/>
      <c r="C8" s="9"/>
      <c r="D8" s="14" t="s">
        <v>33</v>
      </c>
      <c r="E8" s="14"/>
      <c r="F8" s="14"/>
      <c r="G8" s="14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8"/>
    </row>
    <row r="9" spans="2:48" ht="13.5" thickTop="1">
      <c r="B9" s="5"/>
      <c r="AR9" s="8"/>
    </row>
    <row r="10" spans="2:48" s="20" customFormat="1">
      <c r="B10" s="26"/>
      <c r="F10" s="10" t="s">
        <v>35</v>
      </c>
      <c r="H10" s="162">
        <f>SUM(I10:AQ10)</f>
        <v>1123120</v>
      </c>
      <c r="I10" s="162">
        <f t="shared" ref="I10:AQ10" si="0">SUM(I11:I29)</f>
        <v>0</v>
      </c>
      <c r="J10" s="162">
        <f t="shared" si="0"/>
        <v>10340</v>
      </c>
      <c r="K10" s="162">
        <f t="shared" si="0"/>
        <v>275144</v>
      </c>
      <c r="L10" s="162">
        <f t="shared" si="0"/>
        <v>88392</v>
      </c>
      <c r="M10" s="162">
        <f t="shared" si="0"/>
        <v>116148</v>
      </c>
      <c r="N10" s="162">
        <f t="shared" si="0"/>
        <v>93208</v>
      </c>
      <c r="O10" s="162">
        <f t="shared" si="0"/>
        <v>126061</v>
      </c>
      <c r="P10" s="162">
        <f t="shared" si="0"/>
        <v>84359</v>
      </c>
      <c r="Q10" s="162">
        <f t="shared" si="0"/>
        <v>87340</v>
      </c>
      <c r="R10" s="162">
        <f t="shared" si="0"/>
        <v>80203</v>
      </c>
      <c r="S10" s="162">
        <f t="shared" si="0"/>
        <v>80119</v>
      </c>
      <c r="T10" s="162">
        <f t="shared" si="0"/>
        <v>77898</v>
      </c>
      <c r="U10" s="162">
        <f t="shared" si="0"/>
        <v>985</v>
      </c>
      <c r="V10" s="162">
        <f t="shared" si="0"/>
        <v>304</v>
      </c>
      <c r="W10" s="162">
        <f t="shared" si="0"/>
        <v>360</v>
      </c>
      <c r="X10" s="162">
        <f t="shared" si="0"/>
        <v>296</v>
      </c>
      <c r="Y10" s="162">
        <f t="shared" si="0"/>
        <v>290</v>
      </c>
      <c r="Z10" s="162">
        <f t="shared" si="0"/>
        <v>289</v>
      </c>
      <c r="AA10" s="162">
        <f t="shared" si="0"/>
        <v>141</v>
      </c>
      <c r="AB10" s="162">
        <f t="shared" si="0"/>
        <v>136</v>
      </c>
      <c r="AC10" s="162">
        <f t="shared" si="0"/>
        <v>89</v>
      </c>
      <c r="AD10" s="162">
        <f t="shared" si="0"/>
        <v>88</v>
      </c>
      <c r="AE10" s="162">
        <f t="shared" si="0"/>
        <v>88</v>
      </c>
      <c r="AF10" s="162">
        <f t="shared" si="0"/>
        <v>86</v>
      </c>
      <c r="AG10" s="162">
        <f t="shared" si="0"/>
        <v>86</v>
      </c>
      <c r="AH10" s="162">
        <f t="shared" si="0"/>
        <v>68</v>
      </c>
      <c r="AI10" s="162">
        <f t="shared" si="0"/>
        <v>68</v>
      </c>
      <c r="AJ10" s="162">
        <f t="shared" si="0"/>
        <v>68</v>
      </c>
      <c r="AK10" s="162">
        <f t="shared" si="0"/>
        <v>68</v>
      </c>
      <c r="AL10" s="162">
        <f t="shared" si="0"/>
        <v>68</v>
      </c>
      <c r="AM10" s="162">
        <f t="shared" si="0"/>
        <v>66</v>
      </c>
      <c r="AN10" s="162">
        <f t="shared" si="0"/>
        <v>66</v>
      </c>
      <c r="AO10" s="162">
        <f t="shared" si="0"/>
        <v>66</v>
      </c>
      <c r="AP10" s="162">
        <f t="shared" si="0"/>
        <v>66</v>
      </c>
      <c r="AQ10" s="162">
        <f t="shared" si="0"/>
        <v>66</v>
      </c>
      <c r="AR10" s="13"/>
      <c r="AV10" s="24"/>
    </row>
    <row r="11" spans="2:48">
      <c r="B11" s="5"/>
      <c r="E11" s="18">
        <v>1</v>
      </c>
      <c r="F11" s="45" t="s">
        <v>64</v>
      </c>
      <c r="H11" s="162">
        <f t="shared" ref="H11" si="1">SUM(I11:AQ11)</f>
        <v>720</v>
      </c>
      <c r="I11" s="163">
        <v>0</v>
      </c>
      <c r="J11" s="163">
        <v>0</v>
      </c>
      <c r="K11" s="163">
        <v>53</v>
      </c>
      <c r="L11" s="163">
        <v>118</v>
      </c>
      <c r="M11" s="163">
        <v>118</v>
      </c>
      <c r="N11" s="163">
        <v>117</v>
      </c>
      <c r="O11" s="163">
        <v>112</v>
      </c>
      <c r="P11" s="163">
        <v>37</v>
      </c>
      <c r="Q11" s="163">
        <v>22</v>
      </c>
      <c r="R11" s="163">
        <v>22</v>
      </c>
      <c r="S11" s="163">
        <v>20</v>
      </c>
      <c r="T11" s="163">
        <v>20</v>
      </c>
      <c r="U11" s="163">
        <v>20</v>
      </c>
      <c r="V11" s="163">
        <v>8</v>
      </c>
      <c r="W11" s="163">
        <v>8</v>
      </c>
      <c r="X11" s="163">
        <v>5</v>
      </c>
      <c r="Y11" s="163">
        <v>5</v>
      </c>
      <c r="Z11" s="163">
        <v>5</v>
      </c>
      <c r="AA11" s="163">
        <v>5</v>
      </c>
      <c r="AB11" s="163">
        <v>5</v>
      </c>
      <c r="AC11" s="163">
        <v>3</v>
      </c>
      <c r="AD11" s="163">
        <v>3</v>
      </c>
      <c r="AE11" s="163">
        <v>3</v>
      </c>
      <c r="AF11" s="163">
        <v>3</v>
      </c>
      <c r="AG11" s="163">
        <v>3</v>
      </c>
      <c r="AH11" s="163">
        <v>1</v>
      </c>
      <c r="AI11" s="163">
        <v>1</v>
      </c>
      <c r="AJ11" s="163">
        <v>1</v>
      </c>
      <c r="AK11" s="163">
        <v>1</v>
      </c>
      <c r="AL11" s="163">
        <v>1</v>
      </c>
      <c r="AM11" s="163">
        <v>0</v>
      </c>
      <c r="AN11" s="163">
        <v>0</v>
      </c>
      <c r="AO11" s="163">
        <v>0</v>
      </c>
      <c r="AP11" s="163">
        <v>0</v>
      </c>
      <c r="AQ11" s="163">
        <v>0</v>
      </c>
      <c r="AR11" s="8"/>
      <c r="AU11" s="100"/>
    </row>
    <row r="12" spans="2:48">
      <c r="B12" s="5"/>
      <c r="E12" s="18">
        <f>E11+1</f>
        <v>2</v>
      </c>
      <c r="F12" s="45" t="s">
        <v>65</v>
      </c>
      <c r="H12" s="162">
        <f t="shared" ref="H12:H29" si="2">SUM(I12:AQ12)</f>
        <v>77378</v>
      </c>
      <c r="I12" s="163">
        <v>0</v>
      </c>
      <c r="J12" s="163">
        <v>1682</v>
      </c>
      <c r="K12" s="163">
        <v>5345</v>
      </c>
      <c r="L12" s="163">
        <v>12557</v>
      </c>
      <c r="M12" s="163">
        <v>23135</v>
      </c>
      <c r="N12" s="163">
        <v>20359</v>
      </c>
      <c r="O12" s="163">
        <v>13297</v>
      </c>
      <c r="P12" s="163">
        <v>221</v>
      </c>
      <c r="Q12" s="163">
        <v>223</v>
      </c>
      <c r="R12" s="163">
        <v>162</v>
      </c>
      <c r="S12" s="163">
        <v>149</v>
      </c>
      <c r="T12" s="163">
        <v>32</v>
      </c>
      <c r="U12" s="163">
        <v>32</v>
      </c>
      <c r="V12" s="163">
        <v>32</v>
      </c>
      <c r="W12" s="163">
        <v>32</v>
      </c>
      <c r="X12" s="163">
        <v>18</v>
      </c>
      <c r="Y12" s="163">
        <v>18</v>
      </c>
      <c r="Z12" s="163">
        <v>18</v>
      </c>
      <c r="AA12" s="163">
        <v>18</v>
      </c>
      <c r="AB12" s="163">
        <v>18</v>
      </c>
      <c r="AC12" s="163">
        <v>6</v>
      </c>
      <c r="AD12" s="163">
        <v>6</v>
      </c>
      <c r="AE12" s="163">
        <v>6</v>
      </c>
      <c r="AF12" s="163">
        <v>6</v>
      </c>
      <c r="AG12" s="163">
        <v>6</v>
      </c>
      <c r="AH12" s="163">
        <v>0</v>
      </c>
      <c r="AI12" s="163">
        <v>0</v>
      </c>
      <c r="AJ12" s="163">
        <v>0</v>
      </c>
      <c r="AK12" s="163">
        <v>0</v>
      </c>
      <c r="AL12" s="163">
        <v>0</v>
      </c>
      <c r="AM12" s="163">
        <v>0</v>
      </c>
      <c r="AN12" s="163">
        <v>0</v>
      </c>
      <c r="AO12" s="163">
        <v>0</v>
      </c>
      <c r="AP12" s="163">
        <v>0</v>
      </c>
      <c r="AQ12" s="163">
        <v>0</v>
      </c>
      <c r="AR12" s="8"/>
      <c r="AU12" s="137"/>
    </row>
    <row r="13" spans="2:48">
      <c r="B13" s="5"/>
      <c r="E13" s="115">
        <f t="shared" ref="E13:E29" si="3">E12+1</f>
        <v>3</v>
      </c>
      <c r="F13" s="45" t="s">
        <v>66</v>
      </c>
      <c r="H13" s="162">
        <f t="shared" si="2"/>
        <v>123048</v>
      </c>
      <c r="I13" s="163">
        <v>0</v>
      </c>
      <c r="J13" s="163">
        <v>613</v>
      </c>
      <c r="K13" s="163">
        <v>4408</v>
      </c>
      <c r="L13" s="163">
        <v>39023</v>
      </c>
      <c r="M13" s="163">
        <v>39683</v>
      </c>
      <c r="N13" s="163">
        <v>37114</v>
      </c>
      <c r="O13" s="163">
        <v>1905</v>
      </c>
      <c r="P13" s="163">
        <v>58</v>
      </c>
      <c r="Q13" s="163">
        <v>59</v>
      </c>
      <c r="R13" s="163">
        <v>60</v>
      </c>
      <c r="S13" s="163">
        <v>55</v>
      </c>
      <c r="T13" s="163">
        <v>10</v>
      </c>
      <c r="U13" s="163">
        <v>10</v>
      </c>
      <c r="V13" s="163">
        <v>10</v>
      </c>
      <c r="W13" s="163">
        <v>10</v>
      </c>
      <c r="X13" s="163">
        <v>5</v>
      </c>
      <c r="Y13" s="163">
        <v>5</v>
      </c>
      <c r="Z13" s="163">
        <v>5</v>
      </c>
      <c r="AA13" s="163">
        <v>5</v>
      </c>
      <c r="AB13" s="163">
        <v>5</v>
      </c>
      <c r="AC13" s="163">
        <v>1</v>
      </c>
      <c r="AD13" s="163">
        <v>1</v>
      </c>
      <c r="AE13" s="163">
        <v>1</v>
      </c>
      <c r="AF13" s="163">
        <v>1</v>
      </c>
      <c r="AG13" s="163">
        <v>1</v>
      </c>
      <c r="AH13" s="163">
        <v>0</v>
      </c>
      <c r="AI13" s="163">
        <v>0</v>
      </c>
      <c r="AJ13" s="163">
        <v>0</v>
      </c>
      <c r="AK13" s="163">
        <v>0</v>
      </c>
      <c r="AL13" s="163">
        <v>0</v>
      </c>
      <c r="AM13" s="163">
        <v>0</v>
      </c>
      <c r="AN13" s="163">
        <v>0</v>
      </c>
      <c r="AO13" s="163">
        <v>0</v>
      </c>
      <c r="AP13" s="163">
        <v>0</v>
      </c>
      <c r="AQ13" s="163">
        <v>0</v>
      </c>
      <c r="AR13" s="8"/>
      <c r="AU13" s="137"/>
    </row>
    <row r="14" spans="2:48">
      <c r="B14" s="5"/>
      <c r="E14" s="115">
        <f t="shared" si="3"/>
        <v>4</v>
      </c>
      <c r="F14" s="45" t="s">
        <v>67</v>
      </c>
      <c r="H14" s="162">
        <f t="shared" si="2"/>
        <v>230176</v>
      </c>
      <c r="I14" s="163">
        <v>0</v>
      </c>
      <c r="J14" s="163">
        <v>0</v>
      </c>
      <c r="K14" s="163">
        <v>155767</v>
      </c>
      <c r="L14" s="163">
        <v>6703</v>
      </c>
      <c r="M14" s="163">
        <v>26718</v>
      </c>
      <c r="N14" s="163">
        <v>20289</v>
      </c>
      <c r="O14" s="163">
        <v>20263</v>
      </c>
      <c r="P14" s="163">
        <v>78</v>
      </c>
      <c r="Q14" s="163">
        <v>63</v>
      </c>
      <c r="R14" s="163">
        <v>51</v>
      </c>
      <c r="S14" s="163">
        <v>28</v>
      </c>
      <c r="T14" s="163">
        <v>64</v>
      </c>
      <c r="U14" s="163">
        <v>65</v>
      </c>
      <c r="V14" s="163">
        <v>13</v>
      </c>
      <c r="W14" s="163">
        <v>62</v>
      </c>
      <c r="X14" s="163">
        <v>7</v>
      </c>
      <c r="Y14" s="163">
        <v>1</v>
      </c>
      <c r="Z14" s="163">
        <v>1</v>
      </c>
      <c r="AA14" s="163">
        <v>1</v>
      </c>
      <c r="AB14" s="163">
        <v>1</v>
      </c>
      <c r="AC14" s="163">
        <v>1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0</v>
      </c>
      <c r="AJ14" s="163">
        <v>0</v>
      </c>
      <c r="AK14" s="163">
        <v>0</v>
      </c>
      <c r="AL14" s="163">
        <v>0</v>
      </c>
      <c r="AM14" s="163">
        <v>0</v>
      </c>
      <c r="AN14" s="163">
        <v>0</v>
      </c>
      <c r="AO14" s="163">
        <v>0</v>
      </c>
      <c r="AP14" s="163">
        <v>0</v>
      </c>
      <c r="AQ14" s="163">
        <v>0</v>
      </c>
      <c r="AR14" s="8"/>
      <c r="AU14" s="137"/>
    </row>
    <row r="15" spans="2:48">
      <c r="B15" s="5"/>
      <c r="E15" s="115">
        <f t="shared" si="3"/>
        <v>5</v>
      </c>
      <c r="F15" s="45" t="s">
        <v>68</v>
      </c>
      <c r="H15" s="162">
        <f t="shared" si="2"/>
        <v>34212</v>
      </c>
      <c r="I15" s="163">
        <v>0</v>
      </c>
      <c r="J15" s="163">
        <v>0</v>
      </c>
      <c r="K15" s="163">
        <v>4529</v>
      </c>
      <c r="L15" s="163">
        <v>4601</v>
      </c>
      <c r="M15" s="163">
        <v>4601</v>
      </c>
      <c r="N15" s="163">
        <v>298</v>
      </c>
      <c r="O15" s="163">
        <v>7115</v>
      </c>
      <c r="P15" s="163">
        <v>6026</v>
      </c>
      <c r="Q15" s="163">
        <v>6328</v>
      </c>
      <c r="R15" s="163">
        <v>82</v>
      </c>
      <c r="S15" s="163">
        <v>81</v>
      </c>
      <c r="T15" s="163">
        <v>3</v>
      </c>
      <c r="U15" s="163">
        <v>336</v>
      </c>
      <c r="V15" s="163">
        <v>101</v>
      </c>
      <c r="W15" s="163">
        <v>101</v>
      </c>
      <c r="X15" s="163">
        <v>1</v>
      </c>
      <c r="Y15" s="163">
        <v>1</v>
      </c>
      <c r="Z15" s="163">
        <v>1</v>
      </c>
      <c r="AA15" s="163">
        <v>1</v>
      </c>
      <c r="AB15" s="163">
        <v>1</v>
      </c>
      <c r="AC15" s="163">
        <v>1</v>
      </c>
      <c r="AD15" s="163">
        <v>1</v>
      </c>
      <c r="AE15" s="163">
        <v>1</v>
      </c>
      <c r="AF15" s="163">
        <v>1</v>
      </c>
      <c r="AG15" s="163">
        <v>1</v>
      </c>
      <c r="AH15" s="163">
        <v>0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163">
        <v>0</v>
      </c>
      <c r="AP15" s="163">
        <v>0</v>
      </c>
      <c r="AQ15" s="163">
        <v>0</v>
      </c>
      <c r="AR15" s="8"/>
      <c r="AU15" s="137"/>
    </row>
    <row r="16" spans="2:48">
      <c r="B16" s="5"/>
      <c r="E16" s="115">
        <f t="shared" si="3"/>
        <v>6</v>
      </c>
      <c r="F16" s="45" t="s">
        <v>69</v>
      </c>
      <c r="H16" s="162">
        <f t="shared" si="2"/>
        <v>497212</v>
      </c>
      <c r="I16" s="163">
        <v>0</v>
      </c>
      <c r="J16" s="163">
        <v>3323</v>
      </c>
      <c r="K16" s="163">
        <v>4010</v>
      </c>
      <c r="L16" s="163">
        <v>8761</v>
      </c>
      <c r="M16" s="163">
        <v>6443</v>
      </c>
      <c r="N16" s="163">
        <v>6431</v>
      </c>
      <c r="O16" s="163">
        <v>79497</v>
      </c>
      <c r="P16" s="163">
        <v>77766</v>
      </c>
      <c r="Q16" s="163">
        <v>77752</v>
      </c>
      <c r="R16" s="163">
        <v>77738</v>
      </c>
      <c r="S16" s="163">
        <v>77723</v>
      </c>
      <c r="T16" s="163">
        <v>77617</v>
      </c>
      <c r="U16" s="163">
        <v>27</v>
      </c>
      <c r="V16" s="163">
        <v>27</v>
      </c>
      <c r="W16" s="163">
        <v>27</v>
      </c>
      <c r="X16" s="163">
        <v>13</v>
      </c>
      <c r="Y16" s="163">
        <v>13</v>
      </c>
      <c r="Z16" s="163">
        <v>13</v>
      </c>
      <c r="AA16" s="163">
        <v>13</v>
      </c>
      <c r="AB16" s="163">
        <v>13</v>
      </c>
      <c r="AC16" s="163">
        <v>1</v>
      </c>
      <c r="AD16" s="163">
        <v>1</v>
      </c>
      <c r="AE16" s="163">
        <v>1</v>
      </c>
      <c r="AF16" s="163">
        <v>1</v>
      </c>
      <c r="AG16" s="163">
        <v>1</v>
      </c>
      <c r="AH16" s="163">
        <v>0</v>
      </c>
      <c r="AI16" s="163">
        <v>0</v>
      </c>
      <c r="AJ16" s="163">
        <v>0</v>
      </c>
      <c r="AK16" s="163">
        <v>0</v>
      </c>
      <c r="AL16" s="163">
        <v>0</v>
      </c>
      <c r="AM16" s="163">
        <v>0</v>
      </c>
      <c r="AN16" s="163">
        <v>0</v>
      </c>
      <c r="AO16" s="163">
        <v>0</v>
      </c>
      <c r="AP16" s="163">
        <v>0</v>
      </c>
      <c r="AQ16" s="163">
        <v>0</v>
      </c>
      <c r="AR16" s="8"/>
      <c r="AU16" s="137"/>
    </row>
    <row r="17" spans="2:48">
      <c r="B17" s="5"/>
      <c r="E17" s="115">
        <f t="shared" si="3"/>
        <v>7</v>
      </c>
      <c r="F17" s="45" t="s">
        <v>70</v>
      </c>
      <c r="H17" s="162">
        <f t="shared" si="2"/>
        <v>3484</v>
      </c>
      <c r="I17" s="163">
        <v>0</v>
      </c>
      <c r="J17" s="163">
        <v>0</v>
      </c>
      <c r="K17" s="163">
        <v>1106</v>
      </c>
      <c r="L17" s="163">
        <v>1096</v>
      </c>
      <c r="M17" s="163">
        <v>1096</v>
      </c>
      <c r="N17" s="163">
        <v>93</v>
      </c>
      <c r="O17" s="163">
        <v>93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3">
        <v>0</v>
      </c>
      <c r="Y17" s="163">
        <v>0</v>
      </c>
      <c r="Z17" s="163">
        <v>0</v>
      </c>
      <c r="AA17" s="163">
        <v>0</v>
      </c>
      <c r="AB17" s="163">
        <v>0</v>
      </c>
      <c r="AC17" s="163">
        <v>0</v>
      </c>
      <c r="AD17" s="163">
        <v>0</v>
      </c>
      <c r="AE17" s="163">
        <v>0</v>
      </c>
      <c r="AF17" s="163">
        <v>0</v>
      </c>
      <c r="AG17" s="163">
        <v>0</v>
      </c>
      <c r="AH17" s="163">
        <v>0</v>
      </c>
      <c r="AI17" s="163">
        <v>0</v>
      </c>
      <c r="AJ17" s="163">
        <v>0</v>
      </c>
      <c r="AK17" s="163">
        <v>0</v>
      </c>
      <c r="AL17" s="163">
        <v>0</v>
      </c>
      <c r="AM17" s="163">
        <v>0</v>
      </c>
      <c r="AN17" s="163">
        <v>0</v>
      </c>
      <c r="AO17" s="163">
        <v>0</v>
      </c>
      <c r="AP17" s="163">
        <v>0</v>
      </c>
      <c r="AQ17" s="163">
        <v>0</v>
      </c>
      <c r="AR17" s="8"/>
      <c r="AU17" s="137"/>
    </row>
    <row r="18" spans="2:48">
      <c r="B18" s="5"/>
      <c r="E18" s="115">
        <f t="shared" si="3"/>
        <v>8</v>
      </c>
      <c r="F18" s="45" t="s">
        <v>71</v>
      </c>
      <c r="H18" s="162">
        <f t="shared" si="2"/>
        <v>98749</v>
      </c>
      <c r="I18" s="163">
        <v>0</v>
      </c>
      <c r="J18" s="163">
        <v>276</v>
      </c>
      <c r="K18" s="163">
        <v>89785</v>
      </c>
      <c r="L18" s="163">
        <v>785</v>
      </c>
      <c r="M18" s="163">
        <v>553</v>
      </c>
      <c r="N18" s="163">
        <v>363</v>
      </c>
      <c r="O18" s="163">
        <v>363</v>
      </c>
      <c r="P18" s="163">
        <v>12</v>
      </c>
      <c r="Q18" s="163">
        <v>2730</v>
      </c>
      <c r="R18" s="163">
        <v>1925</v>
      </c>
      <c r="S18" s="163">
        <v>1924</v>
      </c>
      <c r="T18" s="163">
        <v>12</v>
      </c>
      <c r="U18" s="163">
        <v>12</v>
      </c>
      <c r="V18" s="163">
        <v>2</v>
      </c>
      <c r="W18" s="163">
        <v>2</v>
      </c>
      <c r="X18" s="163">
        <v>1</v>
      </c>
      <c r="Y18" s="163">
        <v>1</v>
      </c>
      <c r="Z18" s="163">
        <v>1</v>
      </c>
      <c r="AA18" s="163">
        <v>1</v>
      </c>
      <c r="AB18" s="163">
        <v>1</v>
      </c>
      <c r="AC18" s="163">
        <v>0</v>
      </c>
      <c r="AD18" s="163">
        <v>0</v>
      </c>
      <c r="AE18" s="163">
        <v>0</v>
      </c>
      <c r="AF18" s="163">
        <v>0</v>
      </c>
      <c r="AG18" s="163">
        <v>0</v>
      </c>
      <c r="AH18" s="163">
        <v>0</v>
      </c>
      <c r="AI18" s="163">
        <v>0</v>
      </c>
      <c r="AJ18" s="163">
        <v>0</v>
      </c>
      <c r="AK18" s="163">
        <v>0</v>
      </c>
      <c r="AL18" s="163">
        <v>0</v>
      </c>
      <c r="AM18" s="163">
        <v>0</v>
      </c>
      <c r="AN18" s="163">
        <v>0</v>
      </c>
      <c r="AO18" s="163">
        <v>0</v>
      </c>
      <c r="AP18" s="163">
        <v>0</v>
      </c>
      <c r="AQ18" s="163">
        <v>0</v>
      </c>
      <c r="AR18" s="8"/>
      <c r="AU18" s="137"/>
    </row>
    <row r="19" spans="2:48">
      <c r="B19" s="5"/>
      <c r="E19" s="115">
        <f t="shared" si="3"/>
        <v>9</v>
      </c>
      <c r="F19" s="45" t="s">
        <v>72</v>
      </c>
      <c r="H19" s="162">
        <f t="shared" si="2"/>
        <v>1159</v>
      </c>
      <c r="I19" s="163">
        <v>0</v>
      </c>
      <c r="J19" s="163">
        <v>0</v>
      </c>
      <c r="K19" s="163">
        <v>543</v>
      </c>
      <c r="L19" s="163">
        <v>308</v>
      </c>
      <c r="M19" s="163">
        <v>308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3">
        <v>0</v>
      </c>
      <c r="Y19" s="163">
        <v>0</v>
      </c>
      <c r="Z19" s="163">
        <v>0</v>
      </c>
      <c r="AA19" s="163">
        <v>0</v>
      </c>
      <c r="AB19" s="163">
        <v>0</v>
      </c>
      <c r="AC19" s="163">
        <v>0</v>
      </c>
      <c r="AD19" s="163">
        <v>0</v>
      </c>
      <c r="AE19" s="163">
        <v>0</v>
      </c>
      <c r="AF19" s="163">
        <v>0</v>
      </c>
      <c r="AG19" s="163">
        <v>0</v>
      </c>
      <c r="AH19" s="163">
        <v>0</v>
      </c>
      <c r="AI19" s="163">
        <v>0</v>
      </c>
      <c r="AJ19" s="163">
        <v>0</v>
      </c>
      <c r="AK19" s="163">
        <v>0</v>
      </c>
      <c r="AL19" s="163">
        <v>0</v>
      </c>
      <c r="AM19" s="163">
        <v>0</v>
      </c>
      <c r="AN19" s="163">
        <v>0</v>
      </c>
      <c r="AO19" s="163">
        <v>0</v>
      </c>
      <c r="AP19" s="163">
        <v>0</v>
      </c>
      <c r="AQ19" s="163">
        <v>0</v>
      </c>
      <c r="AR19" s="8"/>
      <c r="AU19" s="137"/>
    </row>
    <row r="20" spans="2:48" s="135" customFormat="1">
      <c r="B20" s="148"/>
      <c r="E20" s="115">
        <f t="shared" si="3"/>
        <v>10</v>
      </c>
      <c r="F20" s="45" t="s">
        <v>139</v>
      </c>
      <c r="H20" s="162">
        <f t="shared" si="2"/>
        <v>1086</v>
      </c>
      <c r="I20" s="163">
        <v>0</v>
      </c>
      <c r="J20" s="163">
        <v>146</v>
      </c>
      <c r="K20" s="163">
        <v>363</v>
      </c>
      <c r="L20" s="163">
        <v>255</v>
      </c>
      <c r="M20" s="163">
        <v>161</v>
      </c>
      <c r="N20" s="163">
        <v>26</v>
      </c>
      <c r="O20" s="163">
        <v>26</v>
      </c>
      <c r="P20" s="163">
        <v>10</v>
      </c>
      <c r="Q20" s="163">
        <v>10</v>
      </c>
      <c r="R20" s="163">
        <v>10</v>
      </c>
      <c r="S20" s="163">
        <v>9</v>
      </c>
      <c r="T20" s="163">
        <v>9</v>
      </c>
      <c r="U20" s="163">
        <v>9</v>
      </c>
      <c r="V20" s="163">
        <v>6</v>
      </c>
      <c r="W20" s="163">
        <v>6</v>
      </c>
      <c r="X20" s="163">
        <v>4</v>
      </c>
      <c r="Y20" s="163">
        <v>4</v>
      </c>
      <c r="Z20" s="163">
        <v>4</v>
      </c>
      <c r="AA20" s="163">
        <v>6</v>
      </c>
      <c r="AB20" s="163">
        <v>6</v>
      </c>
      <c r="AC20" s="163">
        <v>4</v>
      </c>
      <c r="AD20" s="163">
        <v>4</v>
      </c>
      <c r="AE20" s="163">
        <v>4</v>
      </c>
      <c r="AF20" s="163">
        <v>2</v>
      </c>
      <c r="AG20" s="163">
        <v>2</v>
      </c>
      <c r="AH20" s="163">
        <v>0</v>
      </c>
      <c r="AI20" s="163">
        <v>0</v>
      </c>
      <c r="AJ20" s="163">
        <v>0</v>
      </c>
      <c r="AK20" s="163">
        <v>0</v>
      </c>
      <c r="AL20" s="163">
        <v>0</v>
      </c>
      <c r="AM20" s="163">
        <v>0</v>
      </c>
      <c r="AN20" s="163">
        <v>0</v>
      </c>
      <c r="AO20" s="163">
        <v>0</v>
      </c>
      <c r="AP20" s="163">
        <v>0</v>
      </c>
      <c r="AQ20" s="163">
        <v>0</v>
      </c>
      <c r="AR20" s="149"/>
      <c r="AT20" s="137"/>
      <c r="AU20" s="137"/>
      <c r="AV20" s="137"/>
    </row>
    <row r="21" spans="2:48">
      <c r="B21" s="5"/>
      <c r="E21" s="115">
        <f t="shared" si="3"/>
        <v>11</v>
      </c>
      <c r="F21" s="45" t="s">
        <v>73</v>
      </c>
      <c r="H21" s="162">
        <f t="shared" si="2"/>
        <v>7079</v>
      </c>
      <c r="I21" s="163">
        <v>0</v>
      </c>
      <c r="J21" s="163">
        <v>2800</v>
      </c>
      <c r="K21" s="163">
        <v>566</v>
      </c>
      <c r="L21" s="163">
        <v>588</v>
      </c>
      <c r="M21" s="163">
        <v>238</v>
      </c>
      <c r="N21" s="163">
        <v>236</v>
      </c>
      <c r="O21" s="163">
        <v>236</v>
      </c>
      <c r="P21" s="163">
        <v>62</v>
      </c>
      <c r="Q21" s="163">
        <v>62</v>
      </c>
      <c r="R21" s="163">
        <v>62</v>
      </c>
      <c r="S21" s="163">
        <v>61</v>
      </c>
      <c r="T21" s="163">
        <v>61</v>
      </c>
      <c r="U21" s="163">
        <v>403</v>
      </c>
      <c r="V21" s="163">
        <v>57</v>
      </c>
      <c r="W21" s="163">
        <v>57</v>
      </c>
      <c r="X21" s="163">
        <v>207</v>
      </c>
      <c r="Y21" s="163">
        <v>207</v>
      </c>
      <c r="Z21" s="163">
        <v>207</v>
      </c>
      <c r="AA21" s="163">
        <v>57</v>
      </c>
      <c r="AB21" s="163">
        <v>57</v>
      </c>
      <c r="AC21" s="163">
        <v>57</v>
      </c>
      <c r="AD21" s="163">
        <v>57</v>
      </c>
      <c r="AE21" s="163">
        <v>57</v>
      </c>
      <c r="AF21" s="163">
        <v>57</v>
      </c>
      <c r="AG21" s="163">
        <v>57</v>
      </c>
      <c r="AH21" s="163">
        <v>57</v>
      </c>
      <c r="AI21" s="163">
        <v>57</v>
      </c>
      <c r="AJ21" s="163">
        <v>57</v>
      </c>
      <c r="AK21" s="163">
        <v>57</v>
      </c>
      <c r="AL21" s="163">
        <v>57</v>
      </c>
      <c r="AM21" s="163">
        <v>57</v>
      </c>
      <c r="AN21" s="163">
        <v>57</v>
      </c>
      <c r="AO21" s="163">
        <v>57</v>
      </c>
      <c r="AP21" s="163">
        <v>57</v>
      </c>
      <c r="AQ21" s="163">
        <v>57</v>
      </c>
      <c r="AR21" s="8"/>
      <c r="AU21" s="137"/>
    </row>
    <row r="22" spans="2:48">
      <c r="B22" s="5"/>
      <c r="E22" s="115">
        <f t="shared" si="3"/>
        <v>12</v>
      </c>
      <c r="F22" s="45" t="s">
        <v>74</v>
      </c>
      <c r="H22" s="162">
        <f t="shared" si="2"/>
        <v>1259</v>
      </c>
      <c r="I22" s="163">
        <v>0</v>
      </c>
      <c r="J22" s="163">
        <v>98</v>
      </c>
      <c r="K22" s="163">
        <v>255</v>
      </c>
      <c r="L22" s="163">
        <v>298</v>
      </c>
      <c r="M22" s="163">
        <v>191</v>
      </c>
      <c r="N22" s="163">
        <v>185</v>
      </c>
      <c r="O22" s="163">
        <v>185</v>
      </c>
      <c r="P22" s="163">
        <v>8</v>
      </c>
      <c r="Q22" s="163">
        <v>8</v>
      </c>
      <c r="R22" s="163">
        <v>8</v>
      </c>
      <c r="S22" s="163">
        <v>4</v>
      </c>
      <c r="T22" s="163">
        <v>4</v>
      </c>
      <c r="U22" s="163">
        <v>4</v>
      </c>
      <c r="V22" s="163">
        <v>3</v>
      </c>
      <c r="W22" s="163">
        <v>3</v>
      </c>
      <c r="X22" s="163">
        <v>1</v>
      </c>
      <c r="Y22" s="163">
        <v>1</v>
      </c>
      <c r="Z22" s="163">
        <v>1</v>
      </c>
      <c r="AA22" s="163">
        <v>1</v>
      </c>
      <c r="AB22" s="163">
        <v>1</v>
      </c>
      <c r="AC22" s="163">
        <v>0</v>
      </c>
      <c r="AD22" s="163">
        <v>0</v>
      </c>
      <c r="AE22" s="163">
        <v>0</v>
      </c>
      <c r="AF22" s="163">
        <v>0</v>
      </c>
      <c r="AG22" s="163">
        <v>0</v>
      </c>
      <c r="AH22" s="163">
        <v>0</v>
      </c>
      <c r="AI22" s="163">
        <v>0</v>
      </c>
      <c r="AJ22" s="163">
        <v>0</v>
      </c>
      <c r="AK22" s="163">
        <v>0</v>
      </c>
      <c r="AL22" s="163">
        <v>0</v>
      </c>
      <c r="AM22" s="163">
        <v>0</v>
      </c>
      <c r="AN22" s="163">
        <v>0</v>
      </c>
      <c r="AO22" s="163">
        <v>0</v>
      </c>
      <c r="AP22" s="163">
        <v>0</v>
      </c>
      <c r="AQ22" s="163">
        <v>0</v>
      </c>
      <c r="AR22" s="8"/>
      <c r="AU22" s="137"/>
    </row>
    <row r="23" spans="2:48">
      <c r="B23" s="5"/>
      <c r="E23" s="115">
        <f t="shared" si="3"/>
        <v>13</v>
      </c>
      <c r="F23" s="45" t="s">
        <v>75</v>
      </c>
      <c r="H23" s="162">
        <f t="shared" si="2"/>
        <v>1323</v>
      </c>
      <c r="I23" s="163">
        <v>0</v>
      </c>
      <c r="J23" s="163">
        <v>0</v>
      </c>
      <c r="K23" s="163">
        <v>222</v>
      </c>
      <c r="L23" s="163">
        <v>261</v>
      </c>
      <c r="M23" s="163">
        <v>261</v>
      </c>
      <c r="N23" s="163">
        <v>256</v>
      </c>
      <c r="O23" s="163">
        <v>256</v>
      </c>
      <c r="P23" s="163">
        <v>9</v>
      </c>
      <c r="Q23" s="163">
        <v>9</v>
      </c>
      <c r="R23" s="163">
        <v>9</v>
      </c>
      <c r="S23" s="163">
        <v>5</v>
      </c>
      <c r="T23" s="163">
        <v>6</v>
      </c>
      <c r="U23" s="163">
        <v>6</v>
      </c>
      <c r="V23" s="163">
        <v>4</v>
      </c>
      <c r="W23" s="163">
        <v>4</v>
      </c>
      <c r="X23" s="163">
        <v>2</v>
      </c>
      <c r="Y23" s="163">
        <v>2</v>
      </c>
      <c r="Z23" s="163">
        <v>2</v>
      </c>
      <c r="AA23" s="163">
        <v>2</v>
      </c>
      <c r="AB23" s="163">
        <v>2</v>
      </c>
      <c r="AC23" s="163">
        <v>1</v>
      </c>
      <c r="AD23" s="163">
        <v>1</v>
      </c>
      <c r="AE23" s="163">
        <v>1</v>
      </c>
      <c r="AF23" s="163">
        <v>1</v>
      </c>
      <c r="AG23" s="163">
        <v>1</v>
      </c>
      <c r="AH23" s="163">
        <v>0</v>
      </c>
      <c r="AI23" s="163">
        <v>0</v>
      </c>
      <c r="AJ23" s="163">
        <v>0</v>
      </c>
      <c r="AK23" s="163">
        <v>0</v>
      </c>
      <c r="AL23" s="163">
        <v>0</v>
      </c>
      <c r="AM23" s="163">
        <v>0</v>
      </c>
      <c r="AN23" s="163">
        <v>0</v>
      </c>
      <c r="AO23" s="163">
        <v>0</v>
      </c>
      <c r="AP23" s="163">
        <v>0</v>
      </c>
      <c r="AQ23" s="163">
        <v>0</v>
      </c>
      <c r="AR23" s="8"/>
      <c r="AU23" s="137"/>
    </row>
    <row r="24" spans="2:48">
      <c r="B24" s="5"/>
      <c r="E24" s="115">
        <f t="shared" si="3"/>
        <v>14</v>
      </c>
      <c r="F24" s="45" t="s">
        <v>76</v>
      </c>
      <c r="H24" s="162">
        <f t="shared" si="2"/>
        <v>1753</v>
      </c>
      <c r="I24" s="163">
        <v>0</v>
      </c>
      <c r="J24" s="163">
        <v>351</v>
      </c>
      <c r="K24" s="163">
        <v>141</v>
      </c>
      <c r="L24" s="163">
        <v>182</v>
      </c>
      <c r="M24" s="163">
        <v>182</v>
      </c>
      <c r="N24" s="163">
        <v>180</v>
      </c>
      <c r="O24" s="163">
        <v>181</v>
      </c>
      <c r="P24" s="163">
        <v>40</v>
      </c>
      <c r="Q24" s="163">
        <v>41</v>
      </c>
      <c r="R24" s="163">
        <v>41</v>
      </c>
      <c r="S24" s="163">
        <v>36</v>
      </c>
      <c r="T24" s="163">
        <v>36</v>
      </c>
      <c r="U24" s="163">
        <v>37</v>
      </c>
      <c r="V24" s="163">
        <v>23</v>
      </c>
      <c r="W24" s="163">
        <v>30</v>
      </c>
      <c r="X24" s="163">
        <v>23</v>
      </c>
      <c r="Y24" s="163">
        <v>23</v>
      </c>
      <c r="Z24" s="163">
        <v>22</v>
      </c>
      <c r="AA24" s="163">
        <v>22</v>
      </c>
      <c r="AB24" s="163">
        <v>17</v>
      </c>
      <c r="AC24" s="163">
        <v>11</v>
      </c>
      <c r="AD24" s="163">
        <v>11</v>
      </c>
      <c r="AE24" s="163">
        <v>11</v>
      </c>
      <c r="AF24" s="163">
        <v>11</v>
      </c>
      <c r="AG24" s="163">
        <v>11</v>
      </c>
      <c r="AH24" s="163">
        <v>9</v>
      </c>
      <c r="AI24" s="163">
        <v>9</v>
      </c>
      <c r="AJ24" s="163">
        <v>9</v>
      </c>
      <c r="AK24" s="163">
        <v>9</v>
      </c>
      <c r="AL24" s="163">
        <v>9</v>
      </c>
      <c r="AM24" s="163">
        <v>9</v>
      </c>
      <c r="AN24" s="163">
        <v>9</v>
      </c>
      <c r="AO24" s="163">
        <v>9</v>
      </c>
      <c r="AP24" s="163">
        <v>9</v>
      </c>
      <c r="AQ24" s="163">
        <v>9</v>
      </c>
      <c r="AR24" s="8"/>
      <c r="AU24" s="137"/>
    </row>
    <row r="25" spans="2:48">
      <c r="B25" s="5"/>
      <c r="E25" s="115">
        <f t="shared" si="3"/>
        <v>15</v>
      </c>
      <c r="F25" s="45" t="s">
        <v>77</v>
      </c>
      <c r="H25" s="162">
        <f t="shared" si="2"/>
        <v>2248</v>
      </c>
      <c r="I25" s="163">
        <v>0</v>
      </c>
      <c r="J25" s="163">
        <v>228</v>
      </c>
      <c r="K25" s="163">
        <v>638</v>
      </c>
      <c r="L25" s="163">
        <v>686</v>
      </c>
      <c r="M25" s="163">
        <v>473</v>
      </c>
      <c r="N25" s="163">
        <v>71</v>
      </c>
      <c r="O25" s="163">
        <v>71</v>
      </c>
      <c r="P25" s="163">
        <v>12</v>
      </c>
      <c r="Q25" s="163">
        <v>12</v>
      </c>
      <c r="R25" s="163">
        <v>12</v>
      </c>
      <c r="S25" s="163">
        <v>7</v>
      </c>
      <c r="T25" s="163">
        <v>7</v>
      </c>
      <c r="U25" s="163">
        <v>7</v>
      </c>
      <c r="V25" s="163">
        <v>7</v>
      </c>
      <c r="W25" s="163">
        <v>7</v>
      </c>
      <c r="X25" s="163">
        <v>2</v>
      </c>
      <c r="Y25" s="163">
        <v>2</v>
      </c>
      <c r="Z25" s="163">
        <v>2</v>
      </c>
      <c r="AA25" s="163">
        <v>2</v>
      </c>
      <c r="AB25" s="163">
        <v>2</v>
      </c>
      <c r="AC25" s="163">
        <v>0</v>
      </c>
      <c r="AD25" s="163">
        <v>0</v>
      </c>
      <c r="AE25" s="163">
        <v>0</v>
      </c>
      <c r="AF25" s="163">
        <v>0</v>
      </c>
      <c r="AG25" s="163">
        <v>0</v>
      </c>
      <c r="AH25" s="163">
        <v>0</v>
      </c>
      <c r="AI25" s="163">
        <v>0</v>
      </c>
      <c r="AJ25" s="163">
        <v>0</v>
      </c>
      <c r="AK25" s="163">
        <v>0</v>
      </c>
      <c r="AL25" s="163">
        <v>0</v>
      </c>
      <c r="AM25" s="163">
        <v>0</v>
      </c>
      <c r="AN25" s="163">
        <v>0</v>
      </c>
      <c r="AO25" s="163">
        <v>0</v>
      </c>
      <c r="AP25" s="163">
        <v>0</v>
      </c>
      <c r="AQ25" s="163">
        <v>0</v>
      </c>
      <c r="AR25" s="8"/>
      <c r="AU25" s="137"/>
    </row>
    <row r="26" spans="2:48">
      <c r="B26" s="5"/>
      <c r="E26" s="115">
        <f t="shared" si="3"/>
        <v>16</v>
      </c>
      <c r="F26" s="45" t="s">
        <v>78</v>
      </c>
      <c r="H26" s="162">
        <f t="shared" si="2"/>
        <v>2601</v>
      </c>
      <c r="I26" s="163">
        <v>0</v>
      </c>
      <c r="J26" s="163">
        <v>466</v>
      </c>
      <c r="K26" s="163">
        <v>759</v>
      </c>
      <c r="L26" s="163">
        <v>806</v>
      </c>
      <c r="M26" s="163">
        <v>386</v>
      </c>
      <c r="N26" s="163">
        <v>42</v>
      </c>
      <c r="O26" s="163">
        <v>42</v>
      </c>
      <c r="P26" s="163">
        <v>10</v>
      </c>
      <c r="Q26" s="163">
        <v>10</v>
      </c>
      <c r="R26" s="163">
        <v>10</v>
      </c>
      <c r="S26" s="163">
        <v>7</v>
      </c>
      <c r="T26" s="163">
        <v>7</v>
      </c>
      <c r="U26" s="163">
        <v>7</v>
      </c>
      <c r="V26" s="163">
        <v>7</v>
      </c>
      <c r="W26" s="163">
        <v>7</v>
      </c>
      <c r="X26" s="163">
        <v>4</v>
      </c>
      <c r="Y26" s="163">
        <v>4</v>
      </c>
      <c r="Z26" s="163">
        <v>4</v>
      </c>
      <c r="AA26" s="163">
        <v>4</v>
      </c>
      <c r="AB26" s="163">
        <v>4</v>
      </c>
      <c r="AC26" s="163">
        <v>2</v>
      </c>
      <c r="AD26" s="163">
        <v>2</v>
      </c>
      <c r="AE26" s="163">
        <v>2</v>
      </c>
      <c r="AF26" s="163">
        <v>2</v>
      </c>
      <c r="AG26" s="163">
        <v>2</v>
      </c>
      <c r="AH26" s="163">
        <v>1</v>
      </c>
      <c r="AI26" s="163">
        <v>1</v>
      </c>
      <c r="AJ26" s="163">
        <v>1</v>
      </c>
      <c r="AK26" s="163">
        <v>1</v>
      </c>
      <c r="AL26" s="163">
        <v>1</v>
      </c>
      <c r="AM26" s="163">
        <v>0</v>
      </c>
      <c r="AN26" s="163">
        <v>0</v>
      </c>
      <c r="AO26" s="163">
        <v>0</v>
      </c>
      <c r="AP26" s="163">
        <v>0</v>
      </c>
      <c r="AQ26" s="163">
        <v>0</v>
      </c>
      <c r="AR26" s="8"/>
      <c r="AU26" s="137"/>
    </row>
    <row r="27" spans="2:48">
      <c r="B27" s="5"/>
      <c r="E27" s="115">
        <f t="shared" si="3"/>
        <v>17</v>
      </c>
      <c r="F27" s="45" t="s">
        <v>79</v>
      </c>
      <c r="H27" s="162">
        <f t="shared" si="2"/>
        <v>1710</v>
      </c>
      <c r="I27" s="163">
        <v>0</v>
      </c>
      <c r="J27" s="163">
        <v>324</v>
      </c>
      <c r="K27" s="163">
        <v>501</v>
      </c>
      <c r="L27" s="163">
        <v>464</v>
      </c>
      <c r="M27" s="163">
        <v>122</v>
      </c>
      <c r="N27" s="163">
        <v>120</v>
      </c>
      <c r="O27" s="163">
        <v>120</v>
      </c>
      <c r="P27" s="163">
        <v>6</v>
      </c>
      <c r="Q27" s="163">
        <v>7</v>
      </c>
      <c r="R27" s="163">
        <v>7</v>
      </c>
      <c r="S27" s="163">
        <v>6</v>
      </c>
      <c r="T27" s="163">
        <v>6</v>
      </c>
      <c r="U27" s="163">
        <v>6</v>
      </c>
      <c r="V27" s="163">
        <v>3</v>
      </c>
      <c r="W27" s="163">
        <v>3</v>
      </c>
      <c r="X27" s="163">
        <v>2</v>
      </c>
      <c r="Y27" s="163">
        <v>2</v>
      </c>
      <c r="Z27" s="163">
        <v>2</v>
      </c>
      <c r="AA27" s="163">
        <v>2</v>
      </c>
      <c r="AB27" s="163">
        <v>2</v>
      </c>
      <c r="AC27" s="163">
        <v>1</v>
      </c>
      <c r="AD27" s="163">
        <v>1</v>
      </c>
      <c r="AE27" s="163">
        <v>1</v>
      </c>
      <c r="AF27" s="163">
        <v>1</v>
      </c>
      <c r="AG27" s="163">
        <v>1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0</v>
      </c>
      <c r="AN27" s="163">
        <v>0</v>
      </c>
      <c r="AO27" s="163">
        <v>0</v>
      </c>
      <c r="AP27" s="163">
        <v>0</v>
      </c>
      <c r="AQ27" s="163">
        <v>0</v>
      </c>
      <c r="AR27" s="8"/>
      <c r="AU27" s="137"/>
    </row>
    <row r="28" spans="2:48">
      <c r="B28" s="5"/>
      <c r="E28" s="115">
        <f t="shared" si="3"/>
        <v>18</v>
      </c>
      <c r="F28" s="45" t="s">
        <v>80</v>
      </c>
      <c r="H28" s="162">
        <f t="shared" si="2"/>
        <v>877</v>
      </c>
      <c r="I28" s="163">
        <v>0</v>
      </c>
      <c r="J28" s="163">
        <v>33</v>
      </c>
      <c r="K28" s="163">
        <v>201</v>
      </c>
      <c r="L28" s="163">
        <v>219</v>
      </c>
      <c r="M28" s="163">
        <v>185</v>
      </c>
      <c r="N28" s="163">
        <v>104</v>
      </c>
      <c r="O28" s="163">
        <v>104</v>
      </c>
      <c r="P28" s="163">
        <v>4</v>
      </c>
      <c r="Q28" s="163">
        <v>4</v>
      </c>
      <c r="R28" s="163">
        <v>4</v>
      </c>
      <c r="S28" s="163">
        <v>4</v>
      </c>
      <c r="T28" s="163">
        <v>4</v>
      </c>
      <c r="U28" s="163">
        <v>4</v>
      </c>
      <c r="V28" s="163">
        <v>1</v>
      </c>
      <c r="W28" s="163">
        <v>1</v>
      </c>
      <c r="X28" s="163">
        <v>1</v>
      </c>
      <c r="Y28" s="163">
        <v>1</v>
      </c>
      <c r="Z28" s="163">
        <v>1</v>
      </c>
      <c r="AA28" s="163">
        <v>1</v>
      </c>
      <c r="AB28" s="163">
        <v>1</v>
      </c>
      <c r="AC28" s="163">
        <v>0</v>
      </c>
      <c r="AD28" s="163">
        <v>0</v>
      </c>
      <c r="AE28" s="163">
        <v>0</v>
      </c>
      <c r="AF28" s="163">
        <v>0</v>
      </c>
      <c r="AG28" s="163">
        <v>0</v>
      </c>
      <c r="AH28" s="163">
        <v>0</v>
      </c>
      <c r="AI28" s="163">
        <v>0</v>
      </c>
      <c r="AJ28" s="163">
        <v>0</v>
      </c>
      <c r="AK28" s="163">
        <v>0</v>
      </c>
      <c r="AL28" s="163">
        <v>0</v>
      </c>
      <c r="AM28" s="163">
        <v>0</v>
      </c>
      <c r="AN28" s="163">
        <v>0</v>
      </c>
      <c r="AO28" s="163">
        <v>0</v>
      </c>
      <c r="AP28" s="163">
        <v>0</v>
      </c>
      <c r="AQ28" s="163">
        <v>0</v>
      </c>
      <c r="AR28" s="8"/>
      <c r="AU28" s="137"/>
    </row>
    <row r="29" spans="2:48">
      <c r="B29" s="5"/>
      <c r="E29" s="115">
        <f t="shared" si="3"/>
        <v>19</v>
      </c>
      <c r="F29" s="45" t="s">
        <v>82</v>
      </c>
      <c r="H29" s="162">
        <f t="shared" si="2"/>
        <v>37046</v>
      </c>
      <c r="I29" s="163">
        <v>0</v>
      </c>
      <c r="J29" s="163">
        <v>0</v>
      </c>
      <c r="K29" s="163">
        <v>5952</v>
      </c>
      <c r="L29" s="163">
        <v>10681</v>
      </c>
      <c r="M29" s="163">
        <v>11294</v>
      </c>
      <c r="N29" s="163">
        <v>6924</v>
      </c>
      <c r="O29" s="163">
        <v>2195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3">
        <v>0</v>
      </c>
      <c r="V29" s="163">
        <v>0</v>
      </c>
      <c r="W29" s="163">
        <v>0</v>
      </c>
      <c r="X29" s="163">
        <v>0</v>
      </c>
      <c r="Y29" s="163">
        <v>0</v>
      </c>
      <c r="Z29" s="163">
        <v>0</v>
      </c>
      <c r="AA29" s="163">
        <v>0</v>
      </c>
      <c r="AB29" s="163">
        <v>0</v>
      </c>
      <c r="AC29" s="163">
        <v>0</v>
      </c>
      <c r="AD29" s="163">
        <v>0</v>
      </c>
      <c r="AE29" s="163">
        <v>0</v>
      </c>
      <c r="AF29" s="163">
        <v>0</v>
      </c>
      <c r="AG29" s="163">
        <v>0</v>
      </c>
      <c r="AH29" s="163">
        <v>0</v>
      </c>
      <c r="AI29" s="163">
        <v>0</v>
      </c>
      <c r="AJ29" s="163">
        <v>0</v>
      </c>
      <c r="AK29" s="163">
        <v>0</v>
      </c>
      <c r="AL29" s="163">
        <v>0</v>
      </c>
      <c r="AM29" s="163">
        <v>0</v>
      </c>
      <c r="AN29" s="163">
        <v>0</v>
      </c>
      <c r="AO29" s="163">
        <v>0</v>
      </c>
      <c r="AP29" s="163">
        <v>0</v>
      </c>
      <c r="AQ29" s="163">
        <v>0</v>
      </c>
      <c r="AR29" s="8"/>
      <c r="AU29" s="137"/>
    </row>
    <row r="30" spans="2:48">
      <c r="B30" s="5"/>
      <c r="F30" s="46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8"/>
    </row>
    <row r="31" spans="2:48">
      <c r="B31" s="5"/>
      <c r="E31" s="20"/>
      <c r="F31" s="10" t="s">
        <v>36</v>
      </c>
      <c r="G31" s="20"/>
      <c r="H31" s="162">
        <f>SUM(I31:AQ31)</f>
        <v>1176654</v>
      </c>
      <c r="I31" s="162">
        <f t="shared" ref="I31:AQ31" si="4">SUM(I32:I50)</f>
        <v>0</v>
      </c>
      <c r="J31" s="162">
        <f t="shared" si="4"/>
        <v>43089</v>
      </c>
      <c r="K31" s="162">
        <f t="shared" si="4"/>
        <v>102121</v>
      </c>
      <c r="L31" s="162">
        <f t="shared" si="4"/>
        <v>115570</v>
      </c>
      <c r="M31" s="162">
        <f t="shared" si="4"/>
        <v>121784</v>
      </c>
      <c r="N31" s="162">
        <f t="shared" si="4"/>
        <v>122949</v>
      </c>
      <c r="O31" s="162">
        <f t="shared" si="4"/>
        <v>121452</v>
      </c>
      <c r="P31" s="162">
        <f t="shared" si="4"/>
        <v>103647</v>
      </c>
      <c r="Q31" s="162">
        <f t="shared" si="4"/>
        <v>92411</v>
      </c>
      <c r="R31" s="162">
        <f t="shared" si="4"/>
        <v>86090</v>
      </c>
      <c r="S31" s="162">
        <f t="shared" si="4"/>
        <v>72545</v>
      </c>
      <c r="T31" s="162">
        <f t="shared" si="4"/>
        <v>40028</v>
      </c>
      <c r="U31" s="162">
        <f t="shared" si="4"/>
        <v>41007</v>
      </c>
      <c r="V31" s="162">
        <f t="shared" si="4"/>
        <v>19211</v>
      </c>
      <c r="W31" s="162">
        <f t="shared" si="4"/>
        <v>25003</v>
      </c>
      <c r="X31" s="162">
        <f t="shared" si="4"/>
        <v>10574</v>
      </c>
      <c r="Y31" s="162">
        <f t="shared" si="4"/>
        <v>10353</v>
      </c>
      <c r="Z31" s="162">
        <f t="shared" si="4"/>
        <v>9879</v>
      </c>
      <c r="AA31" s="162">
        <f t="shared" si="4"/>
        <v>9975</v>
      </c>
      <c r="AB31" s="162">
        <f t="shared" si="4"/>
        <v>9716</v>
      </c>
      <c r="AC31" s="162">
        <f t="shared" si="4"/>
        <v>3371</v>
      </c>
      <c r="AD31" s="162">
        <f t="shared" si="4"/>
        <v>3225</v>
      </c>
      <c r="AE31" s="162">
        <f t="shared" si="4"/>
        <v>3225</v>
      </c>
      <c r="AF31" s="162">
        <f t="shared" si="4"/>
        <v>3148</v>
      </c>
      <c r="AG31" s="162">
        <f t="shared" si="4"/>
        <v>3148</v>
      </c>
      <c r="AH31" s="162">
        <f t="shared" si="4"/>
        <v>514</v>
      </c>
      <c r="AI31" s="162">
        <f t="shared" si="4"/>
        <v>514</v>
      </c>
      <c r="AJ31" s="162">
        <f t="shared" si="4"/>
        <v>514</v>
      </c>
      <c r="AK31" s="162">
        <f t="shared" si="4"/>
        <v>514</v>
      </c>
      <c r="AL31" s="162">
        <f t="shared" si="4"/>
        <v>514</v>
      </c>
      <c r="AM31" s="162">
        <f t="shared" si="4"/>
        <v>133</v>
      </c>
      <c r="AN31" s="162">
        <f t="shared" si="4"/>
        <v>133</v>
      </c>
      <c r="AO31" s="162">
        <f t="shared" si="4"/>
        <v>133</v>
      </c>
      <c r="AP31" s="162">
        <f t="shared" si="4"/>
        <v>133</v>
      </c>
      <c r="AQ31" s="162">
        <f t="shared" si="4"/>
        <v>31</v>
      </c>
      <c r="AR31" s="8"/>
    </row>
    <row r="32" spans="2:48">
      <c r="B32" s="5"/>
      <c r="E32" s="115">
        <v>1</v>
      </c>
      <c r="F32" s="45" t="str">
        <f t="shared" ref="F32:F40" si="5">F11</f>
        <v>Cachoeiras de Macacu</v>
      </c>
      <c r="H32" s="162">
        <f t="shared" ref="H32" si="6">SUM(I32:AQ32)</f>
        <v>5572</v>
      </c>
      <c r="I32" s="163">
        <v>0</v>
      </c>
      <c r="J32" s="163">
        <v>147</v>
      </c>
      <c r="K32" s="163">
        <v>488</v>
      </c>
      <c r="L32" s="163">
        <v>581</v>
      </c>
      <c r="M32" s="163">
        <v>587</v>
      </c>
      <c r="N32" s="163">
        <v>559</v>
      </c>
      <c r="O32" s="163">
        <v>533</v>
      </c>
      <c r="P32" s="163">
        <v>372</v>
      </c>
      <c r="Q32" s="163">
        <v>291</v>
      </c>
      <c r="R32" s="163">
        <v>297</v>
      </c>
      <c r="S32" s="163">
        <v>264</v>
      </c>
      <c r="T32" s="163">
        <v>268</v>
      </c>
      <c r="U32" s="163">
        <v>272</v>
      </c>
      <c r="V32" s="163">
        <v>117</v>
      </c>
      <c r="W32" s="163">
        <v>117</v>
      </c>
      <c r="X32" s="163">
        <v>77</v>
      </c>
      <c r="Y32" s="163">
        <v>77</v>
      </c>
      <c r="Z32" s="163">
        <v>77</v>
      </c>
      <c r="AA32" s="163">
        <v>77</v>
      </c>
      <c r="AB32" s="163">
        <v>77</v>
      </c>
      <c r="AC32" s="163">
        <v>43</v>
      </c>
      <c r="AD32" s="163">
        <v>43</v>
      </c>
      <c r="AE32" s="163">
        <v>43</v>
      </c>
      <c r="AF32" s="163">
        <v>43</v>
      </c>
      <c r="AG32" s="163">
        <v>43</v>
      </c>
      <c r="AH32" s="163">
        <v>15</v>
      </c>
      <c r="AI32" s="163">
        <v>15</v>
      </c>
      <c r="AJ32" s="163">
        <v>15</v>
      </c>
      <c r="AK32" s="163">
        <v>15</v>
      </c>
      <c r="AL32" s="163">
        <v>15</v>
      </c>
      <c r="AM32" s="163">
        <v>1</v>
      </c>
      <c r="AN32" s="163">
        <v>1</v>
      </c>
      <c r="AO32" s="163">
        <v>1</v>
      </c>
      <c r="AP32" s="163">
        <v>1</v>
      </c>
      <c r="AQ32" s="163">
        <v>0</v>
      </c>
      <c r="AR32" s="8"/>
      <c r="AU32" s="101"/>
    </row>
    <row r="33" spans="2:48">
      <c r="B33" s="5"/>
      <c r="E33" s="115">
        <f>E32+1</f>
        <v>2</v>
      </c>
      <c r="F33" s="45" t="str">
        <f t="shared" si="5"/>
        <v>Itaborai</v>
      </c>
      <c r="H33" s="162">
        <f t="shared" ref="H33:H50" si="7">SUM(I33:AQ33)</f>
        <v>154314</v>
      </c>
      <c r="I33" s="163">
        <v>0</v>
      </c>
      <c r="J33" s="163">
        <v>3144</v>
      </c>
      <c r="K33" s="163">
        <v>10724</v>
      </c>
      <c r="L33" s="163">
        <v>16718</v>
      </c>
      <c r="M33" s="163">
        <v>19970</v>
      </c>
      <c r="N33" s="163">
        <v>19232</v>
      </c>
      <c r="O33" s="163">
        <v>19403</v>
      </c>
      <c r="P33" s="163">
        <v>18025</v>
      </c>
      <c r="Q33" s="163">
        <v>12815</v>
      </c>
      <c r="R33" s="163">
        <v>9827</v>
      </c>
      <c r="S33" s="163">
        <v>8913</v>
      </c>
      <c r="T33" s="163">
        <v>2076</v>
      </c>
      <c r="U33" s="163">
        <v>2076</v>
      </c>
      <c r="V33" s="163">
        <v>2076</v>
      </c>
      <c r="W33" s="163">
        <v>2076</v>
      </c>
      <c r="X33" s="163">
        <v>1113</v>
      </c>
      <c r="Y33" s="163">
        <v>1113</v>
      </c>
      <c r="Z33" s="163">
        <v>1113</v>
      </c>
      <c r="AA33" s="163">
        <v>1113</v>
      </c>
      <c r="AB33" s="163">
        <v>1113</v>
      </c>
      <c r="AC33" s="163">
        <v>333</v>
      </c>
      <c r="AD33" s="163">
        <v>333</v>
      </c>
      <c r="AE33" s="163">
        <v>333</v>
      </c>
      <c r="AF33" s="163">
        <v>333</v>
      </c>
      <c r="AG33" s="163">
        <v>333</v>
      </c>
      <c r="AH33" s="163">
        <v>1</v>
      </c>
      <c r="AI33" s="163">
        <v>1</v>
      </c>
      <c r="AJ33" s="163">
        <v>1</v>
      </c>
      <c r="AK33" s="163">
        <v>1</v>
      </c>
      <c r="AL33" s="163">
        <v>1</v>
      </c>
      <c r="AM33" s="163">
        <v>1</v>
      </c>
      <c r="AN33" s="163">
        <v>1</v>
      </c>
      <c r="AO33" s="163">
        <v>1</v>
      </c>
      <c r="AP33" s="163">
        <v>1</v>
      </c>
      <c r="AQ33" s="163">
        <v>0</v>
      </c>
      <c r="AR33" s="8"/>
      <c r="AT33" s="100"/>
      <c r="AU33" s="137"/>
    </row>
    <row r="34" spans="2:48">
      <c r="B34" s="5"/>
      <c r="E34" s="115">
        <f t="shared" ref="E34:E50" si="8">E33+1</f>
        <v>3</v>
      </c>
      <c r="F34" s="45" t="str">
        <f t="shared" si="5"/>
        <v>Mage</v>
      </c>
      <c r="H34" s="162">
        <f t="shared" si="7"/>
        <v>99221</v>
      </c>
      <c r="I34" s="163">
        <v>0</v>
      </c>
      <c r="J34" s="163">
        <v>2234</v>
      </c>
      <c r="K34" s="163">
        <v>7090</v>
      </c>
      <c r="L34" s="163">
        <v>8393</v>
      </c>
      <c r="M34" s="163">
        <v>9109</v>
      </c>
      <c r="N34" s="163">
        <v>11105</v>
      </c>
      <c r="O34" s="163">
        <v>11066</v>
      </c>
      <c r="P34" s="163">
        <v>10485</v>
      </c>
      <c r="Q34" s="163">
        <v>9208</v>
      </c>
      <c r="R34" s="163">
        <v>8883</v>
      </c>
      <c r="S34" s="163">
        <v>6422</v>
      </c>
      <c r="T34" s="163">
        <v>1723</v>
      </c>
      <c r="U34" s="163">
        <v>1723</v>
      </c>
      <c r="V34" s="163">
        <v>1723</v>
      </c>
      <c r="W34" s="163">
        <v>1723</v>
      </c>
      <c r="X34" s="163">
        <v>1066</v>
      </c>
      <c r="Y34" s="163">
        <v>1066</v>
      </c>
      <c r="Z34" s="163">
        <v>1066</v>
      </c>
      <c r="AA34" s="163">
        <v>1066</v>
      </c>
      <c r="AB34" s="163">
        <v>1066</v>
      </c>
      <c r="AC34" s="163">
        <v>496</v>
      </c>
      <c r="AD34" s="163">
        <v>496</v>
      </c>
      <c r="AE34" s="163">
        <v>496</v>
      </c>
      <c r="AF34" s="163">
        <v>496</v>
      </c>
      <c r="AG34" s="163">
        <v>496</v>
      </c>
      <c r="AH34" s="163">
        <v>99</v>
      </c>
      <c r="AI34" s="163">
        <v>99</v>
      </c>
      <c r="AJ34" s="163">
        <v>99</v>
      </c>
      <c r="AK34" s="163">
        <v>99</v>
      </c>
      <c r="AL34" s="163">
        <v>99</v>
      </c>
      <c r="AM34" s="163">
        <v>7</v>
      </c>
      <c r="AN34" s="163">
        <v>7</v>
      </c>
      <c r="AO34" s="163">
        <v>7</v>
      </c>
      <c r="AP34" s="163">
        <v>7</v>
      </c>
      <c r="AQ34" s="163">
        <v>1</v>
      </c>
      <c r="AR34" s="8"/>
      <c r="AT34" s="100"/>
      <c r="AU34" s="137"/>
    </row>
    <row r="35" spans="2:48">
      <c r="B35" s="5"/>
      <c r="E35" s="115">
        <f t="shared" si="8"/>
        <v>4</v>
      </c>
      <c r="F35" s="45" t="str">
        <f t="shared" si="5"/>
        <v>Marica</v>
      </c>
      <c r="H35" s="162">
        <f t="shared" si="7"/>
        <v>77582</v>
      </c>
      <c r="I35" s="163">
        <v>0</v>
      </c>
      <c r="J35" s="163">
        <v>921</v>
      </c>
      <c r="K35" s="163">
        <v>7116</v>
      </c>
      <c r="L35" s="163">
        <v>7311</v>
      </c>
      <c r="M35" s="163">
        <v>7504</v>
      </c>
      <c r="N35" s="163">
        <v>10038</v>
      </c>
      <c r="O35" s="163">
        <v>7761</v>
      </c>
      <c r="P35" s="163">
        <v>5137</v>
      </c>
      <c r="Q35" s="163">
        <v>4064</v>
      </c>
      <c r="R35" s="163">
        <v>3189</v>
      </c>
      <c r="S35" s="163">
        <v>2126</v>
      </c>
      <c r="T35" s="163">
        <v>6341</v>
      </c>
      <c r="U35" s="163">
        <v>6513</v>
      </c>
      <c r="V35" s="163">
        <v>1736</v>
      </c>
      <c r="W35" s="163">
        <v>7238</v>
      </c>
      <c r="X35" s="163">
        <v>361</v>
      </c>
      <c r="Y35" s="163">
        <v>44</v>
      </c>
      <c r="Z35" s="163">
        <v>44</v>
      </c>
      <c r="AA35" s="163">
        <v>44</v>
      </c>
      <c r="AB35" s="163">
        <v>44</v>
      </c>
      <c r="AC35" s="163">
        <v>50</v>
      </c>
      <c r="AD35" s="163">
        <v>0</v>
      </c>
      <c r="AE35" s="163">
        <v>0</v>
      </c>
      <c r="AF35" s="163">
        <v>0</v>
      </c>
      <c r="AG35" s="163">
        <v>0</v>
      </c>
      <c r="AH35" s="163">
        <v>0</v>
      </c>
      <c r="AI35" s="163">
        <v>0</v>
      </c>
      <c r="AJ35" s="163">
        <v>0</v>
      </c>
      <c r="AK35" s="163">
        <v>0</v>
      </c>
      <c r="AL35" s="163">
        <v>0</v>
      </c>
      <c r="AM35" s="163">
        <v>0</v>
      </c>
      <c r="AN35" s="163">
        <v>0</v>
      </c>
      <c r="AO35" s="163">
        <v>0</v>
      </c>
      <c r="AP35" s="163">
        <v>0</v>
      </c>
      <c r="AQ35" s="163">
        <v>0</v>
      </c>
      <c r="AR35" s="8"/>
      <c r="AT35" s="100"/>
      <c r="AU35" s="137"/>
    </row>
    <row r="36" spans="2:48">
      <c r="B36" s="5"/>
      <c r="E36" s="115">
        <f t="shared" si="8"/>
        <v>5</v>
      </c>
      <c r="F36" s="45" t="str">
        <f t="shared" si="5"/>
        <v>Rio Bonito</v>
      </c>
      <c r="H36" s="162">
        <f t="shared" si="7"/>
        <v>17037</v>
      </c>
      <c r="I36" s="163">
        <v>0</v>
      </c>
      <c r="J36" s="163">
        <v>414</v>
      </c>
      <c r="K36" s="163">
        <v>613</v>
      </c>
      <c r="L36" s="163">
        <v>1612</v>
      </c>
      <c r="M36" s="163">
        <v>1617</v>
      </c>
      <c r="N36" s="163">
        <v>1544</v>
      </c>
      <c r="O36" s="163">
        <v>1417</v>
      </c>
      <c r="P36" s="163">
        <v>1312</v>
      </c>
      <c r="Q36" s="163">
        <v>920</v>
      </c>
      <c r="R36" s="163">
        <v>923</v>
      </c>
      <c r="S36" s="163">
        <v>837</v>
      </c>
      <c r="T36" s="163">
        <v>579</v>
      </c>
      <c r="U36" s="163">
        <v>1189</v>
      </c>
      <c r="V36" s="163">
        <v>875</v>
      </c>
      <c r="W36" s="163">
        <v>875</v>
      </c>
      <c r="X36" s="163">
        <v>526</v>
      </c>
      <c r="Y36" s="163">
        <v>526</v>
      </c>
      <c r="Z36" s="163">
        <v>179</v>
      </c>
      <c r="AA36" s="163">
        <v>179</v>
      </c>
      <c r="AB36" s="163">
        <v>179</v>
      </c>
      <c r="AC36" s="163">
        <v>102</v>
      </c>
      <c r="AD36" s="163">
        <v>102</v>
      </c>
      <c r="AE36" s="163">
        <v>102</v>
      </c>
      <c r="AF36" s="163">
        <v>102</v>
      </c>
      <c r="AG36" s="163">
        <v>102</v>
      </c>
      <c r="AH36" s="163">
        <v>37</v>
      </c>
      <c r="AI36" s="163">
        <v>37</v>
      </c>
      <c r="AJ36" s="163">
        <v>37</v>
      </c>
      <c r="AK36" s="163">
        <v>37</v>
      </c>
      <c r="AL36" s="163">
        <v>37</v>
      </c>
      <c r="AM36" s="163">
        <v>6</v>
      </c>
      <c r="AN36" s="163">
        <v>6</v>
      </c>
      <c r="AO36" s="163">
        <v>6</v>
      </c>
      <c r="AP36" s="163">
        <v>6</v>
      </c>
      <c r="AQ36" s="163">
        <v>2</v>
      </c>
      <c r="AR36" s="8"/>
      <c r="AT36" s="100"/>
      <c r="AU36" s="137"/>
    </row>
    <row r="37" spans="2:48">
      <c r="B37" s="5"/>
      <c r="E37" s="115">
        <f t="shared" si="8"/>
        <v>6</v>
      </c>
      <c r="F37" s="45" t="str">
        <f t="shared" si="5"/>
        <v>Sao Goncalo</v>
      </c>
      <c r="H37" s="162">
        <f t="shared" si="7"/>
        <v>469289</v>
      </c>
      <c r="I37" s="163">
        <v>0</v>
      </c>
      <c r="J37" s="163">
        <v>14472</v>
      </c>
      <c r="K37" s="163">
        <v>41479</v>
      </c>
      <c r="L37" s="163">
        <v>46131</v>
      </c>
      <c r="M37" s="163">
        <v>47954</v>
      </c>
      <c r="N37" s="163">
        <v>47524</v>
      </c>
      <c r="O37" s="163">
        <v>48055</v>
      </c>
      <c r="P37" s="163">
        <v>44448</v>
      </c>
      <c r="Q37" s="163">
        <v>41092</v>
      </c>
      <c r="R37" s="163">
        <v>40501</v>
      </c>
      <c r="S37" s="163">
        <v>33652</v>
      </c>
      <c r="T37" s="163">
        <v>8689</v>
      </c>
      <c r="U37" s="163">
        <v>8689</v>
      </c>
      <c r="V37" s="163">
        <v>8689</v>
      </c>
      <c r="W37" s="163">
        <v>8689</v>
      </c>
      <c r="X37" s="163">
        <v>4576</v>
      </c>
      <c r="Y37" s="163">
        <v>4576</v>
      </c>
      <c r="Z37" s="163">
        <v>4576</v>
      </c>
      <c r="AA37" s="163">
        <v>4576</v>
      </c>
      <c r="AB37" s="163">
        <v>4576</v>
      </c>
      <c r="AC37" s="163">
        <v>1269</v>
      </c>
      <c r="AD37" s="163">
        <v>1269</v>
      </c>
      <c r="AE37" s="163">
        <v>1269</v>
      </c>
      <c r="AF37" s="163">
        <v>1269</v>
      </c>
      <c r="AG37" s="163">
        <v>1269</v>
      </c>
      <c r="AH37" s="163">
        <v>0</v>
      </c>
      <c r="AI37" s="163">
        <v>0</v>
      </c>
      <c r="AJ37" s="163">
        <v>0</v>
      </c>
      <c r="AK37" s="163">
        <v>0</v>
      </c>
      <c r="AL37" s="163">
        <v>0</v>
      </c>
      <c r="AM37" s="163">
        <v>0</v>
      </c>
      <c r="AN37" s="163">
        <v>0</v>
      </c>
      <c r="AO37" s="163">
        <v>0</v>
      </c>
      <c r="AP37" s="163">
        <v>0</v>
      </c>
      <c r="AQ37" s="163">
        <v>0</v>
      </c>
      <c r="AR37" s="8"/>
      <c r="AT37" s="100"/>
      <c r="AU37" s="137"/>
    </row>
    <row r="38" spans="2:48">
      <c r="B38" s="5"/>
      <c r="E38" s="115">
        <f t="shared" si="8"/>
        <v>7</v>
      </c>
      <c r="F38" s="45" t="str">
        <f t="shared" si="5"/>
        <v>Saquarema</v>
      </c>
      <c r="H38" s="162">
        <f t="shared" si="7"/>
        <v>27025</v>
      </c>
      <c r="I38" s="163">
        <v>0</v>
      </c>
      <c r="J38" s="163">
        <v>401</v>
      </c>
      <c r="K38" s="163">
        <v>1897</v>
      </c>
      <c r="L38" s="163">
        <v>1968</v>
      </c>
      <c r="M38" s="163">
        <v>2040</v>
      </c>
      <c r="N38" s="163">
        <v>2060</v>
      </c>
      <c r="O38" s="163">
        <v>2126</v>
      </c>
      <c r="P38" s="163">
        <v>1883</v>
      </c>
      <c r="Q38" s="163">
        <v>1949</v>
      </c>
      <c r="R38" s="163">
        <v>2015</v>
      </c>
      <c r="S38" s="163">
        <v>1900</v>
      </c>
      <c r="T38" s="163">
        <v>1949</v>
      </c>
      <c r="U38" s="163">
        <v>1997</v>
      </c>
      <c r="V38" s="163">
        <v>535</v>
      </c>
      <c r="W38" s="163">
        <v>535</v>
      </c>
      <c r="X38" s="163">
        <v>443</v>
      </c>
      <c r="Y38" s="163">
        <v>443</v>
      </c>
      <c r="Z38" s="163">
        <v>443</v>
      </c>
      <c r="AA38" s="163">
        <v>443</v>
      </c>
      <c r="AB38" s="163">
        <v>443</v>
      </c>
      <c r="AC38" s="163">
        <v>226</v>
      </c>
      <c r="AD38" s="163">
        <v>226</v>
      </c>
      <c r="AE38" s="163">
        <v>226</v>
      </c>
      <c r="AF38" s="163">
        <v>226</v>
      </c>
      <c r="AG38" s="163">
        <v>226</v>
      </c>
      <c r="AH38" s="163">
        <v>85</v>
      </c>
      <c r="AI38" s="163">
        <v>85</v>
      </c>
      <c r="AJ38" s="163">
        <v>85</v>
      </c>
      <c r="AK38" s="163">
        <v>85</v>
      </c>
      <c r="AL38" s="163">
        <v>85</v>
      </c>
      <c r="AM38" s="163">
        <v>0</v>
      </c>
      <c r="AN38" s="163">
        <v>0</v>
      </c>
      <c r="AO38" s="163">
        <v>0</v>
      </c>
      <c r="AP38" s="163">
        <v>0</v>
      </c>
      <c r="AQ38" s="163">
        <v>0</v>
      </c>
      <c r="AR38" s="8"/>
      <c r="AT38" s="100"/>
      <c r="AU38" s="137"/>
    </row>
    <row r="39" spans="2:48">
      <c r="B39" s="5"/>
      <c r="E39" s="115">
        <f t="shared" si="8"/>
        <v>8</v>
      </c>
      <c r="F39" s="45" t="str">
        <f t="shared" si="5"/>
        <v>Tangua</v>
      </c>
      <c r="H39" s="162">
        <f t="shared" si="7"/>
        <v>12334</v>
      </c>
      <c r="I39" s="163">
        <v>0</v>
      </c>
      <c r="J39" s="163">
        <v>2510</v>
      </c>
      <c r="K39" s="163">
        <v>1218</v>
      </c>
      <c r="L39" s="163">
        <v>1234</v>
      </c>
      <c r="M39" s="163">
        <v>1250</v>
      </c>
      <c r="N39" s="163">
        <v>1189</v>
      </c>
      <c r="O39" s="163">
        <v>1201</v>
      </c>
      <c r="P39" s="163">
        <v>526</v>
      </c>
      <c r="Q39" s="163">
        <v>538</v>
      </c>
      <c r="R39" s="163">
        <v>550</v>
      </c>
      <c r="S39" s="163">
        <v>511</v>
      </c>
      <c r="T39" s="163">
        <v>519</v>
      </c>
      <c r="U39" s="163">
        <v>527</v>
      </c>
      <c r="V39" s="163">
        <v>103</v>
      </c>
      <c r="W39" s="163">
        <v>103</v>
      </c>
      <c r="X39" s="163">
        <v>55</v>
      </c>
      <c r="Y39" s="163">
        <v>55</v>
      </c>
      <c r="Z39" s="163">
        <v>55</v>
      </c>
      <c r="AA39" s="163">
        <v>55</v>
      </c>
      <c r="AB39" s="163">
        <v>55</v>
      </c>
      <c r="AC39" s="163">
        <v>16</v>
      </c>
      <c r="AD39" s="163">
        <v>16</v>
      </c>
      <c r="AE39" s="163">
        <v>16</v>
      </c>
      <c r="AF39" s="163">
        <v>16</v>
      </c>
      <c r="AG39" s="163">
        <v>16</v>
      </c>
      <c r="AH39" s="163">
        <v>0</v>
      </c>
      <c r="AI39" s="163">
        <v>0</v>
      </c>
      <c r="AJ39" s="163">
        <v>0</v>
      </c>
      <c r="AK39" s="163">
        <v>0</v>
      </c>
      <c r="AL39" s="163">
        <v>0</v>
      </c>
      <c r="AM39" s="163">
        <v>0</v>
      </c>
      <c r="AN39" s="163">
        <v>0</v>
      </c>
      <c r="AO39" s="163">
        <v>0</v>
      </c>
      <c r="AP39" s="163">
        <v>0</v>
      </c>
      <c r="AQ39" s="163">
        <v>0</v>
      </c>
      <c r="AR39" s="8"/>
      <c r="AT39" s="100"/>
      <c r="AU39" s="137"/>
    </row>
    <row r="40" spans="2:48">
      <c r="B40" s="5"/>
      <c r="E40" s="115">
        <f t="shared" si="8"/>
        <v>9</v>
      </c>
      <c r="F40" s="45" t="str">
        <f t="shared" si="5"/>
        <v>Casimiro de Abreu</v>
      </c>
      <c r="H40" s="162">
        <f t="shared" si="7"/>
        <v>25813</v>
      </c>
      <c r="I40" s="163">
        <v>0</v>
      </c>
      <c r="J40" s="163">
        <v>528</v>
      </c>
      <c r="K40" s="163">
        <v>1885</v>
      </c>
      <c r="L40" s="163">
        <v>1935</v>
      </c>
      <c r="M40" s="163">
        <v>1985</v>
      </c>
      <c r="N40" s="163">
        <v>1859</v>
      </c>
      <c r="O40" s="163">
        <v>1898</v>
      </c>
      <c r="P40" s="163">
        <v>1649</v>
      </c>
      <c r="Q40" s="163">
        <v>1687</v>
      </c>
      <c r="R40" s="163">
        <v>1726</v>
      </c>
      <c r="S40" s="163">
        <v>1468</v>
      </c>
      <c r="T40" s="163">
        <v>1486</v>
      </c>
      <c r="U40" s="163">
        <v>1505</v>
      </c>
      <c r="V40" s="163">
        <v>302</v>
      </c>
      <c r="W40" s="163">
        <v>453</v>
      </c>
      <c r="X40" s="163">
        <v>666</v>
      </c>
      <c r="Y40" s="163">
        <v>666</v>
      </c>
      <c r="Z40" s="163">
        <v>635</v>
      </c>
      <c r="AA40" s="163">
        <v>635</v>
      </c>
      <c r="AB40" s="163">
        <v>515</v>
      </c>
      <c r="AC40" s="163">
        <v>243</v>
      </c>
      <c r="AD40" s="163">
        <v>243</v>
      </c>
      <c r="AE40" s="163">
        <v>243</v>
      </c>
      <c r="AF40" s="163">
        <v>243</v>
      </c>
      <c r="AG40" s="163">
        <v>243</v>
      </c>
      <c r="AH40" s="163">
        <v>156</v>
      </c>
      <c r="AI40" s="163">
        <v>156</v>
      </c>
      <c r="AJ40" s="163">
        <v>156</v>
      </c>
      <c r="AK40" s="163">
        <v>156</v>
      </c>
      <c r="AL40" s="163">
        <v>156</v>
      </c>
      <c r="AM40" s="163">
        <v>83</v>
      </c>
      <c r="AN40" s="163">
        <v>83</v>
      </c>
      <c r="AO40" s="163">
        <v>83</v>
      </c>
      <c r="AP40" s="163">
        <v>83</v>
      </c>
      <c r="AQ40" s="163">
        <v>3</v>
      </c>
      <c r="AR40" s="8"/>
      <c r="AT40" s="100"/>
      <c r="AU40" s="137"/>
    </row>
    <row r="41" spans="2:48" s="135" customFormat="1">
      <c r="B41" s="148"/>
      <c r="E41" s="115">
        <f t="shared" si="8"/>
        <v>10</v>
      </c>
      <c r="F41" s="45" t="s">
        <v>139</v>
      </c>
      <c r="H41" s="162">
        <f t="shared" si="7"/>
        <v>7924</v>
      </c>
      <c r="I41" s="163">
        <v>0</v>
      </c>
      <c r="J41" s="163">
        <v>346</v>
      </c>
      <c r="K41" s="163">
        <v>594</v>
      </c>
      <c r="L41" s="163">
        <v>599</v>
      </c>
      <c r="M41" s="163">
        <v>604</v>
      </c>
      <c r="N41" s="163">
        <v>571</v>
      </c>
      <c r="O41" s="163">
        <v>576</v>
      </c>
      <c r="P41" s="163">
        <v>424</v>
      </c>
      <c r="Q41" s="163">
        <v>428</v>
      </c>
      <c r="R41" s="163">
        <v>433</v>
      </c>
      <c r="S41" s="163">
        <v>358</v>
      </c>
      <c r="T41" s="163">
        <v>361</v>
      </c>
      <c r="U41" s="163">
        <v>365</v>
      </c>
      <c r="V41" s="163">
        <v>254</v>
      </c>
      <c r="W41" s="163">
        <v>254</v>
      </c>
      <c r="X41" s="163">
        <v>164</v>
      </c>
      <c r="Y41" s="163">
        <v>164</v>
      </c>
      <c r="Z41" s="163">
        <v>164</v>
      </c>
      <c r="AA41" s="163">
        <v>260</v>
      </c>
      <c r="AB41" s="163">
        <v>260</v>
      </c>
      <c r="AC41" s="163">
        <v>179</v>
      </c>
      <c r="AD41" s="163">
        <v>160</v>
      </c>
      <c r="AE41" s="163">
        <v>160</v>
      </c>
      <c r="AF41" s="163">
        <v>83</v>
      </c>
      <c r="AG41" s="163">
        <v>83</v>
      </c>
      <c r="AH41" s="163">
        <v>16</v>
      </c>
      <c r="AI41" s="163">
        <v>16</v>
      </c>
      <c r="AJ41" s="163">
        <v>16</v>
      </c>
      <c r="AK41" s="163">
        <v>16</v>
      </c>
      <c r="AL41" s="163">
        <v>16</v>
      </c>
      <c r="AM41" s="163">
        <v>0</v>
      </c>
      <c r="AN41" s="163">
        <v>0</v>
      </c>
      <c r="AO41" s="163">
        <v>0</v>
      </c>
      <c r="AP41" s="163">
        <v>0</v>
      </c>
      <c r="AQ41" s="163">
        <v>0</v>
      </c>
      <c r="AR41" s="149"/>
      <c r="AT41" s="137"/>
      <c r="AU41" s="137"/>
      <c r="AV41" s="137"/>
    </row>
    <row r="42" spans="2:48">
      <c r="B42" s="5"/>
      <c r="E42" s="115">
        <f t="shared" si="8"/>
        <v>11</v>
      </c>
      <c r="F42" s="45" t="str">
        <f t="shared" ref="F42:F50" si="9">F21</f>
        <v>Cambuci</v>
      </c>
      <c r="H42" s="162">
        <f t="shared" si="7"/>
        <v>8829</v>
      </c>
      <c r="I42" s="163">
        <v>0</v>
      </c>
      <c r="J42" s="163">
        <v>224</v>
      </c>
      <c r="K42" s="163">
        <v>1322</v>
      </c>
      <c r="L42" s="163">
        <v>1327</v>
      </c>
      <c r="M42" s="163">
        <v>1332</v>
      </c>
      <c r="N42" s="163">
        <v>1099</v>
      </c>
      <c r="O42" s="163">
        <v>1102</v>
      </c>
      <c r="P42" s="163">
        <v>358</v>
      </c>
      <c r="Q42" s="163">
        <v>361</v>
      </c>
      <c r="R42" s="163">
        <v>364</v>
      </c>
      <c r="S42" s="163">
        <v>294</v>
      </c>
      <c r="T42" s="163">
        <v>296</v>
      </c>
      <c r="U42" s="163">
        <v>298</v>
      </c>
      <c r="V42" s="163">
        <v>91</v>
      </c>
      <c r="W42" s="163">
        <v>91</v>
      </c>
      <c r="X42" s="163">
        <v>41</v>
      </c>
      <c r="Y42" s="163">
        <v>41</v>
      </c>
      <c r="Z42" s="163">
        <v>41</v>
      </c>
      <c r="AA42" s="163">
        <v>41</v>
      </c>
      <c r="AB42" s="163">
        <v>41</v>
      </c>
      <c r="AC42" s="163">
        <v>11</v>
      </c>
      <c r="AD42" s="163">
        <v>11</v>
      </c>
      <c r="AE42" s="163">
        <v>11</v>
      </c>
      <c r="AF42" s="163">
        <v>11</v>
      </c>
      <c r="AG42" s="163">
        <v>11</v>
      </c>
      <c r="AH42" s="163">
        <v>1</v>
      </c>
      <c r="AI42" s="163">
        <v>1</v>
      </c>
      <c r="AJ42" s="163">
        <v>1</v>
      </c>
      <c r="AK42" s="163">
        <v>1</v>
      </c>
      <c r="AL42" s="163">
        <v>1</v>
      </c>
      <c r="AM42" s="163">
        <v>1</v>
      </c>
      <c r="AN42" s="163">
        <v>1</v>
      </c>
      <c r="AO42" s="163">
        <v>1</v>
      </c>
      <c r="AP42" s="163">
        <v>1</v>
      </c>
      <c r="AQ42" s="163">
        <v>1</v>
      </c>
      <c r="AR42" s="8"/>
      <c r="AT42" s="100"/>
      <c r="AU42" s="137"/>
    </row>
    <row r="43" spans="2:48">
      <c r="B43" s="5"/>
      <c r="E43" s="115">
        <f t="shared" si="8"/>
        <v>12</v>
      </c>
      <c r="F43" s="45" t="str">
        <f t="shared" si="9"/>
        <v>Itaocara</v>
      </c>
      <c r="H43" s="162">
        <f t="shared" si="7"/>
        <v>3938</v>
      </c>
      <c r="I43" s="163">
        <v>0</v>
      </c>
      <c r="J43" s="163">
        <v>188</v>
      </c>
      <c r="K43" s="163">
        <v>687</v>
      </c>
      <c r="L43" s="163">
        <v>687</v>
      </c>
      <c r="M43" s="163">
        <v>690</v>
      </c>
      <c r="N43" s="163">
        <v>542</v>
      </c>
      <c r="O43" s="163">
        <v>542</v>
      </c>
      <c r="P43" s="163">
        <v>96</v>
      </c>
      <c r="Q43" s="163">
        <v>96</v>
      </c>
      <c r="R43" s="163">
        <v>96</v>
      </c>
      <c r="S43" s="163">
        <v>50</v>
      </c>
      <c r="T43" s="163">
        <v>50</v>
      </c>
      <c r="U43" s="163">
        <v>50</v>
      </c>
      <c r="V43" s="163">
        <v>37</v>
      </c>
      <c r="W43" s="163">
        <v>37</v>
      </c>
      <c r="X43" s="163">
        <v>15</v>
      </c>
      <c r="Y43" s="163">
        <v>15</v>
      </c>
      <c r="Z43" s="163">
        <v>15</v>
      </c>
      <c r="AA43" s="163">
        <v>15</v>
      </c>
      <c r="AB43" s="163">
        <v>15</v>
      </c>
      <c r="AC43" s="163">
        <v>3</v>
      </c>
      <c r="AD43" s="163">
        <v>3</v>
      </c>
      <c r="AE43" s="163">
        <v>3</v>
      </c>
      <c r="AF43" s="163">
        <v>3</v>
      </c>
      <c r="AG43" s="163">
        <v>3</v>
      </c>
      <c r="AH43" s="163">
        <v>0</v>
      </c>
      <c r="AI43" s="163">
        <v>0</v>
      </c>
      <c r="AJ43" s="163">
        <v>0</v>
      </c>
      <c r="AK43" s="163">
        <v>0</v>
      </c>
      <c r="AL43" s="163">
        <v>0</v>
      </c>
      <c r="AM43" s="163">
        <v>0</v>
      </c>
      <c r="AN43" s="163">
        <v>0</v>
      </c>
      <c r="AO43" s="163">
        <v>0</v>
      </c>
      <c r="AP43" s="163">
        <v>0</v>
      </c>
      <c r="AQ43" s="163">
        <v>0</v>
      </c>
      <c r="AR43" s="8"/>
      <c r="AT43" s="100"/>
      <c r="AU43" s="137"/>
    </row>
    <row r="44" spans="2:48">
      <c r="B44" s="5"/>
      <c r="E44" s="115">
        <f t="shared" si="8"/>
        <v>13</v>
      </c>
      <c r="F44" s="45" t="str">
        <f t="shared" si="9"/>
        <v>Miracema</v>
      </c>
      <c r="H44" s="162">
        <f t="shared" si="7"/>
        <v>5450</v>
      </c>
      <c r="I44" s="163">
        <v>0</v>
      </c>
      <c r="J44" s="163">
        <v>327</v>
      </c>
      <c r="K44" s="163">
        <v>714</v>
      </c>
      <c r="L44" s="163">
        <v>714</v>
      </c>
      <c r="M44" s="163">
        <v>715</v>
      </c>
      <c r="N44" s="163">
        <v>592</v>
      </c>
      <c r="O44" s="163">
        <v>592</v>
      </c>
      <c r="P44" s="163">
        <v>232</v>
      </c>
      <c r="Q44" s="163">
        <v>232</v>
      </c>
      <c r="R44" s="163">
        <v>233</v>
      </c>
      <c r="S44" s="163">
        <v>143</v>
      </c>
      <c r="T44" s="163">
        <v>143</v>
      </c>
      <c r="U44" s="163">
        <v>143</v>
      </c>
      <c r="V44" s="163">
        <v>115</v>
      </c>
      <c r="W44" s="163">
        <v>115</v>
      </c>
      <c r="X44" s="163">
        <v>58</v>
      </c>
      <c r="Y44" s="163">
        <v>58</v>
      </c>
      <c r="Z44" s="163">
        <v>58</v>
      </c>
      <c r="AA44" s="163">
        <v>58</v>
      </c>
      <c r="AB44" s="163">
        <v>58</v>
      </c>
      <c r="AC44" s="163">
        <v>24</v>
      </c>
      <c r="AD44" s="163">
        <v>24</v>
      </c>
      <c r="AE44" s="163">
        <v>24</v>
      </c>
      <c r="AF44" s="163">
        <v>24</v>
      </c>
      <c r="AG44" s="163">
        <v>24</v>
      </c>
      <c r="AH44" s="163">
        <v>5</v>
      </c>
      <c r="AI44" s="163">
        <v>5</v>
      </c>
      <c r="AJ44" s="163">
        <v>5</v>
      </c>
      <c r="AK44" s="163">
        <v>5</v>
      </c>
      <c r="AL44" s="163">
        <v>5</v>
      </c>
      <c r="AM44" s="163">
        <v>1</v>
      </c>
      <c r="AN44" s="163">
        <v>1</v>
      </c>
      <c r="AO44" s="163">
        <v>1</v>
      </c>
      <c r="AP44" s="163">
        <v>1</v>
      </c>
      <c r="AQ44" s="163">
        <v>1</v>
      </c>
      <c r="AR44" s="8"/>
      <c r="AT44" s="100"/>
      <c r="AU44" s="137"/>
    </row>
    <row r="45" spans="2:48">
      <c r="B45" s="5"/>
      <c r="E45" s="115">
        <f t="shared" si="8"/>
        <v>14</v>
      </c>
      <c r="F45" s="45" t="str">
        <f t="shared" si="9"/>
        <v>Sao Francisco de Itabapoana</v>
      </c>
      <c r="H45" s="162">
        <f t="shared" si="7"/>
        <v>18058</v>
      </c>
      <c r="I45" s="163">
        <v>0</v>
      </c>
      <c r="J45" s="163">
        <v>505</v>
      </c>
      <c r="K45" s="163">
        <v>1721</v>
      </c>
      <c r="L45" s="163">
        <v>1739</v>
      </c>
      <c r="M45" s="163">
        <v>1758</v>
      </c>
      <c r="N45" s="163">
        <v>1604</v>
      </c>
      <c r="O45" s="163">
        <v>1620</v>
      </c>
      <c r="P45" s="163">
        <v>890</v>
      </c>
      <c r="Q45" s="163">
        <v>906</v>
      </c>
      <c r="R45" s="163">
        <v>922</v>
      </c>
      <c r="S45" s="163">
        <v>793</v>
      </c>
      <c r="T45" s="163">
        <v>804</v>
      </c>
      <c r="U45" s="163">
        <v>911</v>
      </c>
      <c r="V45" s="163">
        <v>466</v>
      </c>
      <c r="W45" s="163">
        <v>605</v>
      </c>
      <c r="X45" s="163">
        <v>429</v>
      </c>
      <c r="Y45" s="163">
        <v>525</v>
      </c>
      <c r="Z45" s="163">
        <v>429</v>
      </c>
      <c r="AA45" s="163">
        <v>429</v>
      </c>
      <c r="AB45" s="163">
        <v>290</v>
      </c>
      <c r="AC45" s="163">
        <v>153</v>
      </c>
      <c r="AD45" s="163">
        <v>76</v>
      </c>
      <c r="AE45" s="163">
        <v>76</v>
      </c>
      <c r="AF45" s="163">
        <v>76</v>
      </c>
      <c r="AG45" s="163">
        <v>76</v>
      </c>
      <c r="AH45" s="163">
        <v>29</v>
      </c>
      <c r="AI45" s="163">
        <v>29</v>
      </c>
      <c r="AJ45" s="163">
        <v>29</v>
      </c>
      <c r="AK45" s="163">
        <v>29</v>
      </c>
      <c r="AL45" s="163">
        <v>29</v>
      </c>
      <c r="AM45" s="163">
        <v>22</v>
      </c>
      <c r="AN45" s="163">
        <v>22</v>
      </c>
      <c r="AO45" s="163">
        <v>22</v>
      </c>
      <c r="AP45" s="163">
        <v>22</v>
      </c>
      <c r="AQ45" s="163">
        <v>22</v>
      </c>
      <c r="AR45" s="8"/>
      <c r="AT45" s="100"/>
      <c r="AU45" s="137"/>
    </row>
    <row r="46" spans="2:48">
      <c r="B46" s="5"/>
      <c r="E46" s="115">
        <f t="shared" si="8"/>
        <v>15</v>
      </c>
      <c r="F46" s="45" t="str">
        <f t="shared" si="9"/>
        <v>Cantagalo</v>
      </c>
      <c r="H46" s="162">
        <f t="shared" si="7"/>
        <v>8916</v>
      </c>
      <c r="I46" s="163">
        <v>0</v>
      </c>
      <c r="J46" s="163">
        <v>438</v>
      </c>
      <c r="K46" s="163">
        <v>891</v>
      </c>
      <c r="L46" s="163">
        <v>891</v>
      </c>
      <c r="M46" s="163">
        <v>891</v>
      </c>
      <c r="N46" s="163">
        <v>890</v>
      </c>
      <c r="O46" s="163">
        <v>986</v>
      </c>
      <c r="P46" s="163">
        <v>552</v>
      </c>
      <c r="Q46" s="163">
        <v>533</v>
      </c>
      <c r="R46" s="163">
        <v>514</v>
      </c>
      <c r="S46" s="163">
        <v>335</v>
      </c>
      <c r="T46" s="163">
        <v>258</v>
      </c>
      <c r="U46" s="163">
        <v>258</v>
      </c>
      <c r="V46" s="163">
        <v>254</v>
      </c>
      <c r="W46" s="163">
        <v>254</v>
      </c>
      <c r="X46" s="163">
        <v>124</v>
      </c>
      <c r="Y46" s="163">
        <v>124</v>
      </c>
      <c r="Z46" s="163">
        <v>124</v>
      </c>
      <c r="AA46" s="163">
        <v>124</v>
      </c>
      <c r="AB46" s="163">
        <v>124</v>
      </c>
      <c r="AC46" s="163">
        <v>46</v>
      </c>
      <c r="AD46" s="163">
        <v>46</v>
      </c>
      <c r="AE46" s="163">
        <v>46</v>
      </c>
      <c r="AF46" s="163">
        <v>46</v>
      </c>
      <c r="AG46" s="163">
        <v>46</v>
      </c>
      <c r="AH46" s="163">
        <v>16</v>
      </c>
      <c r="AI46" s="163">
        <v>16</v>
      </c>
      <c r="AJ46" s="163">
        <v>16</v>
      </c>
      <c r="AK46" s="163">
        <v>16</v>
      </c>
      <c r="AL46" s="163">
        <v>16</v>
      </c>
      <c r="AM46" s="163">
        <v>10</v>
      </c>
      <c r="AN46" s="163">
        <v>10</v>
      </c>
      <c r="AO46" s="163">
        <v>10</v>
      </c>
      <c r="AP46" s="163">
        <v>10</v>
      </c>
      <c r="AQ46" s="163">
        <v>1</v>
      </c>
      <c r="AR46" s="8"/>
      <c r="AT46" s="100"/>
      <c r="AU46" s="137"/>
    </row>
    <row r="47" spans="2:48">
      <c r="B47" s="5"/>
      <c r="E47" s="115">
        <f t="shared" si="8"/>
        <v>16</v>
      </c>
      <c r="F47" s="45" t="str">
        <f t="shared" si="9"/>
        <v>Cordeiro</v>
      </c>
      <c r="H47" s="162">
        <f t="shared" si="7"/>
        <v>13804</v>
      </c>
      <c r="I47" s="163">
        <v>0</v>
      </c>
      <c r="J47" s="163">
        <v>595</v>
      </c>
      <c r="K47" s="163">
        <v>1583</v>
      </c>
      <c r="L47" s="163">
        <v>1585</v>
      </c>
      <c r="M47" s="163">
        <v>1586</v>
      </c>
      <c r="N47" s="163">
        <v>1370</v>
      </c>
      <c r="O47" s="163">
        <v>1371</v>
      </c>
      <c r="P47" s="163">
        <v>538</v>
      </c>
      <c r="Q47" s="163">
        <v>539</v>
      </c>
      <c r="R47" s="163">
        <v>540</v>
      </c>
      <c r="S47" s="163">
        <v>408</v>
      </c>
      <c r="T47" s="163">
        <v>408</v>
      </c>
      <c r="U47" s="163">
        <v>409</v>
      </c>
      <c r="V47" s="163">
        <v>376</v>
      </c>
      <c r="W47" s="163">
        <v>376</v>
      </c>
      <c r="X47" s="163">
        <v>246</v>
      </c>
      <c r="Y47" s="163">
        <v>246</v>
      </c>
      <c r="Z47" s="163">
        <v>246</v>
      </c>
      <c r="AA47" s="163">
        <v>246</v>
      </c>
      <c r="AB47" s="163">
        <v>246</v>
      </c>
      <c r="AC47" s="163">
        <v>135</v>
      </c>
      <c r="AD47" s="163">
        <v>135</v>
      </c>
      <c r="AE47" s="163">
        <v>135</v>
      </c>
      <c r="AF47" s="163">
        <v>135</v>
      </c>
      <c r="AG47" s="163">
        <v>135</v>
      </c>
      <c r="AH47" s="163">
        <v>43</v>
      </c>
      <c r="AI47" s="163">
        <v>43</v>
      </c>
      <c r="AJ47" s="163">
        <v>43</v>
      </c>
      <c r="AK47" s="163">
        <v>43</v>
      </c>
      <c r="AL47" s="163">
        <v>43</v>
      </c>
      <c r="AM47" s="163">
        <v>0</v>
      </c>
      <c r="AN47" s="163">
        <v>0</v>
      </c>
      <c r="AO47" s="163">
        <v>0</v>
      </c>
      <c r="AP47" s="163">
        <v>0</v>
      </c>
      <c r="AQ47" s="163">
        <v>0</v>
      </c>
      <c r="AR47" s="8"/>
      <c r="AT47" s="100"/>
      <c r="AU47" s="137"/>
    </row>
    <row r="48" spans="2:48">
      <c r="B48" s="5"/>
      <c r="E48" s="115">
        <f t="shared" si="8"/>
        <v>17</v>
      </c>
      <c r="F48" s="45" t="str">
        <f t="shared" si="9"/>
        <v>Duas Barras</v>
      </c>
      <c r="H48" s="162">
        <f t="shared" si="7"/>
        <v>3354</v>
      </c>
      <c r="I48" s="163">
        <v>0</v>
      </c>
      <c r="J48" s="163">
        <v>86</v>
      </c>
      <c r="K48" s="163">
        <v>373</v>
      </c>
      <c r="L48" s="163">
        <v>377</v>
      </c>
      <c r="M48" s="163">
        <v>381</v>
      </c>
      <c r="N48" s="163">
        <v>333</v>
      </c>
      <c r="O48" s="163">
        <v>336</v>
      </c>
      <c r="P48" s="163">
        <v>182</v>
      </c>
      <c r="Q48" s="163">
        <v>185</v>
      </c>
      <c r="R48" s="163">
        <v>188</v>
      </c>
      <c r="S48" s="163">
        <v>167</v>
      </c>
      <c r="T48" s="163">
        <v>169</v>
      </c>
      <c r="U48" s="163">
        <v>172</v>
      </c>
      <c r="V48" s="163">
        <v>60</v>
      </c>
      <c r="W48" s="163">
        <v>60</v>
      </c>
      <c r="X48" s="163">
        <v>37</v>
      </c>
      <c r="Y48" s="163">
        <v>37</v>
      </c>
      <c r="Z48" s="163">
        <v>37</v>
      </c>
      <c r="AA48" s="163">
        <v>37</v>
      </c>
      <c r="AB48" s="163">
        <v>37</v>
      </c>
      <c r="AC48" s="163">
        <v>18</v>
      </c>
      <c r="AD48" s="163">
        <v>18</v>
      </c>
      <c r="AE48" s="163">
        <v>18</v>
      </c>
      <c r="AF48" s="163">
        <v>18</v>
      </c>
      <c r="AG48" s="163">
        <v>18</v>
      </c>
      <c r="AH48" s="163">
        <v>2</v>
      </c>
      <c r="AI48" s="163">
        <v>2</v>
      </c>
      <c r="AJ48" s="163">
        <v>2</v>
      </c>
      <c r="AK48" s="163">
        <v>2</v>
      </c>
      <c r="AL48" s="163">
        <v>2</v>
      </c>
      <c r="AM48" s="163">
        <v>0</v>
      </c>
      <c r="AN48" s="163">
        <v>0</v>
      </c>
      <c r="AO48" s="163">
        <v>0</v>
      </c>
      <c r="AP48" s="163">
        <v>0</v>
      </c>
      <c r="AQ48" s="163">
        <v>0</v>
      </c>
      <c r="AR48" s="8"/>
      <c r="AT48" s="100"/>
      <c r="AU48" s="137"/>
    </row>
    <row r="49" spans="2:48">
      <c r="B49" s="5"/>
      <c r="E49" s="115">
        <f t="shared" si="8"/>
        <v>18</v>
      </c>
      <c r="F49" s="45" t="str">
        <f t="shared" si="9"/>
        <v>Sao Sebastiao do Alto</v>
      </c>
      <c r="H49" s="162">
        <f t="shared" si="7"/>
        <v>4984</v>
      </c>
      <c r="I49" s="163">
        <v>0</v>
      </c>
      <c r="J49" s="163">
        <v>92</v>
      </c>
      <c r="K49" s="163">
        <v>664</v>
      </c>
      <c r="L49" s="163">
        <v>669</v>
      </c>
      <c r="M49" s="163">
        <v>674</v>
      </c>
      <c r="N49" s="163">
        <v>606</v>
      </c>
      <c r="O49" s="163">
        <v>610</v>
      </c>
      <c r="P49" s="163">
        <v>191</v>
      </c>
      <c r="Q49" s="163">
        <v>195</v>
      </c>
      <c r="R49" s="163">
        <v>200</v>
      </c>
      <c r="S49" s="163">
        <v>177</v>
      </c>
      <c r="T49" s="163">
        <v>180</v>
      </c>
      <c r="U49" s="163">
        <v>183</v>
      </c>
      <c r="V49" s="163">
        <v>72</v>
      </c>
      <c r="W49" s="163">
        <v>72</v>
      </c>
      <c r="X49" s="163">
        <v>46</v>
      </c>
      <c r="Y49" s="163">
        <v>46</v>
      </c>
      <c r="Z49" s="163">
        <v>46</v>
      </c>
      <c r="AA49" s="163">
        <v>46</v>
      </c>
      <c r="AB49" s="163">
        <v>46</v>
      </c>
      <c r="AC49" s="163">
        <v>24</v>
      </c>
      <c r="AD49" s="163">
        <v>24</v>
      </c>
      <c r="AE49" s="163">
        <v>24</v>
      </c>
      <c r="AF49" s="163">
        <v>24</v>
      </c>
      <c r="AG49" s="163">
        <v>24</v>
      </c>
      <c r="AH49" s="163">
        <v>9</v>
      </c>
      <c r="AI49" s="163">
        <v>9</v>
      </c>
      <c r="AJ49" s="163">
        <v>9</v>
      </c>
      <c r="AK49" s="163">
        <v>9</v>
      </c>
      <c r="AL49" s="163">
        <v>9</v>
      </c>
      <c r="AM49" s="163">
        <v>1</v>
      </c>
      <c r="AN49" s="163">
        <v>1</v>
      </c>
      <c r="AO49" s="163">
        <v>1</v>
      </c>
      <c r="AP49" s="163">
        <v>1</v>
      </c>
      <c r="AQ49" s="163">
        <v>0</v>
      </c>
      <c r="AR49" s="8"/>
      <c r="AT49" s="100"/>
      <c r="AU49" s="137"/>
    </row>
    <row r="50" spans="2:48">
      <c r="B50" s="5"/>
      <c r="E50" s="115">
        <f t="shared" si="8"/>
        <v>19</v>
      </c>
      <c r="F50" s="45" t="str">
        <f t="shared" si="9"/>
        <v>Rio de Janeiro - AP 2.1</v>
      </c>
      <c r="H50" s="162">
        <f t="shared" si="7"/>
        <v>213210</v>
      </c>
      <c r="I50" s="163">
        <v>0</v>
      </c>
      <c r="J50" s="163">
        <v>15517</v>
      </c>
      <c r="K50" s="163">
        <v>21062</v>
      </c>
      <c r="L50" s="163">
        <v>21099</v>
      </c>
      <c r="M50" s="163">
        <v>21137</v>
      </c>
      <c r="N50" s="163">
        <v>20232</v>
      </c>
      <c r="O50" s="163">
        <v>20257</v>
      </c>
      <c r="P50" s="163">
        <v>16347</v>
      </c>
      <c r="Q50" s="163">
        <v>16372</v>
      </c>
      <c r="R50" s="163">
        <v>14689</v>
      </c>
      <c r="S50" s="163">
        <v>13727</v>
      </c>
      <c r="T50" s="163">
        <v>13729</v>
      </c>
      <c r="U50" s="163">
        <v>13727</v>
      </c>
      <c r="V50" s="163">
        <v>1330</v>
      </c>
      <c r="W50" s="163">
        <v>1330</v>
      </c>
      <c r="X50" s="163">
        <v>531</v>
      </c>
      <c r="Y50" s="163">
        <v>531</v>
      </c>
      <c r="Z50" s="163">
        <v>531</v>
      </c>
      <c r="AA50" s="163">
        <v>531</v>
      </c>
      <c r="AB50" s="163">
        <v>531</v>
      </c>
      <c r="AC50" s="163">
        <v>0</v>
      </c>
      <c r="AD50" s="163">
        <v>0</v>
      </c>
      <c r="AE50" s="163">
        <v>0</v>
      </c>
      <c r="AF50" s="163">
        <v>0</v>
      </c>
      <c r="AG50" s="163">
        <v>0</v>
      </c>
      <c r="AH50" s="163">
        <v>0</v>
      </c>
      <c r="AI50" s="163">
        <v>0</v>
      </c>
      <c r="AJ50" s="163">
        <v>0</v>
      </c>
      <c r="AK50" s="163">
        <v>0</v>
      </c>
      <c r="AL50" s="163">
        <v>0</v>
      </c>
      <c r="AM50" s="163">
        <v>0</v>
      </c>
      <c r="AN50" s="163">
        <v>0</v>
      </c>
      <c r="AO50" s="163">
        <v>0</v>
      </c>
      <c r="AP50" s="163">
        <v>0</v>
      </c>
      <c r="AQ50" s="163">
        <v>0</v>
      </c>
      <c r="AR50" s="8"/>
      <c r="AT50" s="100"/>
      <c r="AU50" s="137"/>
    </row>
    <row r="51" spans="2:48">
      <c r="B51" s="5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8"/>
    </row>
    <row r="52" spans="2:48">
      <c r="B52" s="5"/>
      <c r="E52" s="20"/>
      <c r="F52" s="20" t="s">
        <v>37</v>
      </c>
      <c r="G52" s="20"/>
      <c r="H52" s="162">
        <f>SUM(I52:AQ52)</f>
        <v>158795</v>
      </c>
      <c r="I52" s="162">
        <f t="shared" ref="I52:AQ52" si="10">SUM(I53:I71)</f>
        <v>0</v>
      </c>
      <c r="J52" s="162">
        <f t="shared" si="10"/>
        <v>500</v>
      </c>
      <c r="K52" s="162">
        <f t="shared" si="10"/>
        <v>29654</v>
      </c>
      <c r="L52" s="162">
        <f t="shared" si="10"/>
        <v>5535</v>
      </c>
      <c r="M52" s="162">
        <f t="shared" si="10"/>
        <v>6364</v>
      </c>
      <c r="N52" s="162">
        <f t="shared" si="10"/>
        <v>4806</v>
      </c>
      <c r="O52" s="162">
        <f t="shared" si="10"/>
        <v>10452</v>
      </c>
      <c r="P52" s="162">
        <f t="shared" si="10"/>
        <v>10339</v>
      </c>
      <c r="Q52" s="162">
        <f t="shared" si="10"/>
        <v>10554</v>
      </c>
      <c r="R52" s="162">
        <f t="shared" si="10"/>
        <v>10139</v>
      </c>
      <c r="S52" s="162">
        <f t="shared" si="10"/>
        <v>10139</v>
      </c>
      <c r="T52" s="162">
        <f t="shared" si="10"/>
        <v>10031</v>
      </c>
      <c r="U52" s="162">
        <f t="shared" si="10"/>
        <v>2239</v>
      </c>
      <c r="V52" s="162">
        <f t="shared" si="10"/>
        <v>2191</v>
      </c>
      <c r="W52" s="162">
        <f t="shared" si="10"/>
        <v>2191</v>
      </c>
      <c r="X52" s="162">
        <f t="shared" si="10"/>
        <v>2189</v>
      </c>
      <c r="Y52" s="162">
        <f t="shared" si="10"/>
        <v>2189</v>
      </c>
      <c r="Z52" s="162">
        <f t="shared" si="10"/>
        <v>2189</v>
      </c>
      <c r="AA52" s="162">
        <f t="shared" si="10"/>
        <v>2182</v>
      </c>
      <c r="AB52" s="162">
        <f t="shared" si="10"/>
        <v>2182</v>
      </c>
      <c r="AC52" s="162">
        <f t="shared" si="10"/>
        <v>2182</v>
      </c>
      <c r="AD52" s="162">
        <f t="shared" si="10"/>
        <v>2182</v>
      </c>
      <c r="AE52" s="162">
        <f t="shared" si="10"/>
        <v>2182</v>
      </c>
      <c r="AF52" s="162">
        <f t="shared" si="10"/>
        <v>2182</v>
      </c>
      <c r="AG52" s="162">
        <f t="shared" si="10"/>
        <v>2182</v>
      </c>
      <c r="AH52" s="162">
        <f t="shared" si="10"/>
        <v>2182</v>
      </c>
      <c r="AI52" s="162">
        <f t="shared" si="10"/>
        <v>2182</v>
      </c>
      <c r="AJ52" s="162">
        <f t="shared" si="10"/>
        <v>2182</v>
      </c>
      <c r="AK52" s="162">
        <f t="shared" si="10"/>
        <v>2182</v>
      </c>
      <c r="AL52" s="162">
        <f t="shared" si="10"/>
        <v>2182</v>
      </c>
      <c r="AM52" s="162">
        <f t="shared" si="10"/>
        <v>2182</v>
      </c>
      <c r="AN52" s="162">
        <f t="shared" si="10"/>
        <v>2182</v>
      </c>
      <c r="AO52" s="162">
        <f t="shared" si="10"/>
        <v>2182</v>
      </c>
      <c r="AP52" s="162">
        <f t="shared" si="10"/>
        <v>2182</v>
      </c>
      <c r="AQ52" s="162">
        <f t="shared" si="10"/>
        <v>2182</v>
      </c>
      <c r="AR52" s="8"/>
    </row>
    <row r="53" spans="2:48">
      <c r="B53" s="5"/>
      <c r="E53" s="115">
        <v>1</v>
      </c>
      <c r="F53" s="45" t="str">
        <f t="shared" ref="F53:F61" si="11">F32</f>
        <v>Cachoeiras de Macacu</v>
      </c>
      <c r="H53" s="162">
        <f t="shared" ref="H53" si="12">SUM(I53:AQ53)</f>
        <v>5</v>
      </c>
      <c r="I53" s="163">
        <v>0</v>
      </c>
      <c r="J53" s="163">
        <v>0</v>
      </c>
      <c r="K53" s="163">
        <v>1</v>
      </c>
      <c r="L53" s="163">
        <v>1</v>
      </c>
      <c r="M53" s="163">
        <v>1</v>
      </c>
      <c r="N53" s="163">
        <v>1</v>
      </c>
      <c r="O53" s="163">
        <v>1</v>
      </c>
      <c r="P53" s="163">
        <v>0</v>
      </c>
      <c r="Q53" s="163">
        <v>0</v>
      </c>
      <c r="R53" s="163">
        <v>0</v>
      </c>
      <c r="S53" s="163">
        <v>0</v>
      </c>
      <c r="T53" s="163">
        <v>0</v>
      </c>
      <c r="U53" s="163">
        <v>0</v>
      </c>
      <c r="V53" s="163">
        <v>0</v>
      </c>
      <c r="W53" s="163">
        <v>0</v>
      </c>
      <c r="X53" s="163">
        <v>0</v>
      </c>
      <c r="Y53" s="163">
        <v>0</v>
      </c>
      <c r="Z53" s="163">
        <v>0</v>
      </c>
      <c r="AA53" s="163">
        <v>0</v>
      </c>
      <c r="AB53" s="163">
        <v>0</v>
      </c>
      <c r="AC53" s="163">
        <v>0</v>
      </c>
      <c r="AD53" s="163">
        <v>0</v>
      </c>
      <c r="AE53" s="163">
        <v>0</v>
      </c>
      <c r="AF53" s="163">
        <v>0</v>
      </c>
      <c r="AG53" s="163">
        <v>0</v>
      </c>
      <c r="AH53" s="163">
        <v>0</v>
      </c>
      <c r="AI53" s="163">
        <v>0</v>
      </c>
      <c r="AJ53" s="163">
        <v>0</v>
      </c>
      <c r="AK53" s="163">
        <v>0</v>
      </c>
      <c r="AL53" s="163">
        <v>0</v>
      </c>
      <c r="AM53" s="163">
        <v>0</v>
      </c>
      <c r="AN53" s="163">
        <v>0</v>
      </c>
      <c r="AO53" s="163">
        <v>0</v>
      </c>
      <c r="AP53" s="163">
        <v>0</v>
      </c>
      <c r="AQ53" s="163">
        <v>0</v>
      </c>
      <c r="AR53" s="8"/>
      <c r="AT53" s="101"/>
      <c r="AU53" s="102"/>
    </row>
    <row r="54" spans="2:48">
      <c r="B54" s="5"/>
      <c r="E54" s="115">
        <f>E53+1</f>
        <v>2</v>
      </c>
      <c r="F54" s="45" t="str">
        <f t="shared" si="11"/>
        <v>Itaborai</v>
      </c>
      <c r="H54" s="162">
        <f t="shared" ref="H54:H71" si="13">SUM(I54:AQ54)</f>
        <v>6621</v>
      </c>
      <c r="I54" s="163">
        <v>0</v>
      </c>
      <c r="J54" s="163">
        <v>0</v>
      </c>
      <c r="K54" s="163">
        <v>737</v>
      </c>
      <c r="L54" s="163">
        <v>1115</v>
      </c>
      <c r="M54" s="163">
        <v>1236</v>
      </c>
      <c r="N54" s="163">
        <v>1064</v>
      </c>
      <c r="O54" s="163">
        <v>677</v>
      </c>
      <c r="P54" s="163">
        <v>64</v>
      </c>
      <c r="Q54" s="163">
        <v>64</v>
      </c>
      <c r="R54" s="163">
        <v>64</v>
      </c>
      <c r="S54" s="163">
        <v>64</v>
      </c>
      <c r="T54" s="163">
        <v>64</v>
      </c>
      <c r="U54" s="163">
        <v>64</v>
      </c>
      <c r="V54" s="163">
        <v>64</v>
      </c>
      <c r="W54" s="163">
        <v>64</v>
      </c>
      <c r="X54" s="163">
        <v>64</v>
      </c>
      <c r="Y54" s="163">
        <v>64</v>
      </c>
      <c r="Z54" s="163">
        <v>64</v>
      </c>
      <c r="AA54" s="163">
        <v>64</v>
      </c>
      <c r="AB54" s="163">
        <v>64</v>
      </c>
      <c r="AC54" s="163">
        <v>64</v>
      </c>
      <c r="AD54" s="163">
        <v>64</v>
      </c>
      <c r="AE54" s="163">
        <v>64</v>
      </c>
      <c r="AF54" s="163">
        <v>64</v>
      </c>
      <c r="AG54" s="163">
        <v>64</v>
      </c>
      <c r="AH54" s="163">
        <v>64</v>
      </c>
      <c r="AI54" s="163">
        <v>64</v>
      </c>
      <c r="AJ54" s="163">
        <v>64</v>
      </c>
      <c r="AK54" s="163">
        <v>64</v>
      </c>
      <c r="AL54" s="163">
        <v>64</v>
      </c>
      <c r="AM54" s="163">
        <v>64</v>
      </c>
      <c r="AN54" s="163">
        <v>64</v>
      </c>
      <c r="AO54" s="163">
        <v>64</v>
      </c>
      <c r="AP54" s="163">
        <v>64</v>
      </c>
      <c r="AQ54" s="163">
        <v>64</v>
      </c>
      <c r="AR54" s="8"/>
      <c r="AT54" s="101"/>
      <c r="AU54" s="137"/>
    </row>
    <row r="55" spans="2:48">
      <c r="B55" s="5"/>
      <c r="E55" s="115">
        <f t="shared" ref="E55:E71" si="14">E54+1</f>
        <v>3</v>
      </c>
      <c r="F55" s="45" t="str">
        <f t="shared" si="11"/>
        <v>Mage</v>
      </c>
      <c r="H55" s="162">
        <f t="shared" si="13"/>
        <v>8513</v>
      </c>
      <c r="I55" s="163">
        <v>0</v>
      </c>
      <c r="J55" s="163">
        <v>0</v>
      </c>
      <c r="K55" s="163">
        <v>790</v>
      </c>
      <c r="L55" s="163">
        <v>2292</v>
      </c>
      <c r="M55" s="163">
        <v>2061</v>
      </c>
      <c r="N55" s="163">
        <v>1877</v>
      </c>
      <c r="O55" s="163">
        <v>93</v>
      </c>
      <c r="P55" s="163">
        <v>50</v>
      </c>
      <c r="Q55" s="163">
        <v>50</v>
      </c>
      <c r="R55" s="163">
        <v>50</v>
      </c>
      <c r="S55" s="163">
        <v>50</v>
      </c>
      <c r="T55" s="163">
        <v>50</v>
      </c>
      <c r="U55" s="163">
        <v>50</v>
      </c>
      <c r="V55" s="163">
        <v>50</v>
      </c>
      <c r="W55" s="163">
        <v>50</v>
      </c>
      <c r="X55" s="163">
        <v>50</v>
      </c>
      <c r="Y55" s="163">
        <v>50</v>
      </c>
      <c r="Z55" s="163">
        <v>50</v>
      </c>
      <c r="AA55" s="163">
        <v>50</v>
      </c>
      <c r="AB55" s="163">
        <v>50</v>
      </c>
      <c r="AC55" s="163">
        <v>50</v>
      </c>
      <c r="AD55" s="163">
        <v>50</v>
      </c>
      <c r="AE55" s="163">
        <v>50</v>
      </c>
      <c r="AF55" s="163">
        <v>50</v>
      </c>
      <c r="AG55" s="163">
        <v>50</v>
      </c>
      <c r="AH55" s="163">
        <v>50</v>
      </c>
      <c r="AI55" s="163">
        <v>50</v>
      </c>
      <c r="AJ55" s="163">
        <v>50</v>
      </c>
      <c r="AK55" s="163">
        <v>50</v>
      </c>
      <c r="AL55" s="163">
        <v>50</v>
      </c>
      <c r="AM55" s="163">
        <v>50</v>
      </c>
      <c r="AN55" s="163">
        <v>50</v>
      </c>
      <c r="AO55" s="163">
        <v>50</v>
      </c>
      <c r="AP55" s="163">
        <v>50</v>
      </c>
      <c r="AQ55" s="163">
        <v>50</v>
      </c>
      <c r="AR55" s="8"/>
      <c r="AT55" s="101"/>
      <c r="AU55" s="137"/>
    </row>
    <row r="56" spans="2:48">
      <c r="B56" s="5"/>
      <c r="E56" s="115">
        <f t="shared" si="14"/>
        <v>4</v>
      </c>
      <c r="F56" s="45" t="str">
        <f t="shared" si="11"/>
        <v>Marica</v>
      </c>
      <c r="H56" s="162">
        <f t="shared" si="13"/>
        <v>34970</v>
      </c>
      <c r="I56" s="163">
        <v>0</v>
      </c>
      <c r="J56" s="163">
        <v>0</v>
      </c>
      <c r="K56" s="163">
        <v>17461</v>
      </c>
      <c r="L56" s="163">
        <v>395</v>
      </c>
      <c r="M56" s="163">
        <v>1670</v>
      </c>
      <c r="N56" s="163">
        <v>1044</v>
      </c>
      <c r="O56" s="163">
        <v>1044</v>
      </c>
      <c r="P56" s="163">
        <v>477</v>
      </c>
      <c r="Q56" s="163">
        <v>477</v>
      </c>
      <c r="R56" s="163">
        <v>477</v>
      </c>
      <c r="S56" s="163">
        <v>477</v>
      </c>
      <c r="T56" s="163">
        <v>477</v>
      </c>
      <c r="U56" s="163">
        <v>477</v>
      </c>
      <c r="V56" s="163">
        <v>477</v>
      </c>
      <c r="W56" s="163">
        <v>477</v>
      </c>
      <c r="X56" s="163">
        <v>477</v>
      </c>
      <c r="Y56" s="163">
        <v>477</v>
      </c>
      <c r="Z56" s="163">
        <v>477</v>
      </c>
      <c r="AA56" s="163">
        <v>477</v>
      </c>
      <c r="AB56" s="163">
        <v>477</v>
      </c>
      <c r="AC56" s="163">
        <v>477</v>
      </c>
      <c r="AD56" s="163">
        <v>477</v>
      </c>
      <c r="AE56" s="163">
        <v>477</v>
      </c>
      <c r="AF56" s="163">
        <v>477</v>
      </c>
      <c r="AG56" s="163">
        <v>477</v>
      </c>
      <c r="AH56" s="163">
        <v>477</v>
      </c>
      <c r="AI56" s="163">
        <v>477</v>
      </c>
      <c r="AJ56" s="163">
        <v>477</v>
      </c>
      <c r="AK56" s="163">
        <v>477</v>
      </c>
      <c r="AL56" s="163">
        <v>477</v>
      </c>
      <c r="AM56" s="163">
        <v>477</v>
      </c>
      <c r="AN56" s="163">
        <v>477</v>
      </c>
      <c r="AO56" s="163">
        <v>477</v>
      </c>
      <c r="AP56" s="163">
        <v>477</v>
      </c>
      <c r="AQ56" s="163">
        <v>477</v>
      </c>
      <c r="AR56" s="8"/>
      <c r="AT56" s="101"/>
      <c r="AU56" s="137"/>
    </row>
    <row r="57" spans="2:48">
      <c r="B57" s="5"/>
      <c r="E57" s="115">
        <f t="shared" si="14"/>
        <v>5</v>
      </c>
      <c r="F57" s="45" t="str">
        <f t="shared" si="11"/>
        <v>Rio Bonito</v>
      </c>
      <c r="H57" s="162">
        <f t="shared" si="13"/>
        <v>2258</v>
      </c>
      <c r="I57" s="163">
        <v>0</v>
      </c>
      <c r="J57" s="163">
        <v>0</v>
      </c>
      <c r="K57" s="163">
        <v>234</v>
      </c>
      <c r="L57" s="163">
        <v>234</v>
      </c>
      <c r="M57" s="163">
        <v>234</v>
      </c>
      <c r="N57" s="163">
        <v>21</v>
      </c>
      <c r="O57" s="163">
        <v>452</v>
      </c>
      <c r="P57" s="163">
        <v>321</v>
      </c>
      <c r="Q57" s="163">
        <v>353</v>
      </c>
      <c r="R57" s="163">
        <v>20</v>
      </c>
      <c r="S57" s="163">
        <v>20</v>
      </c>
      <c r="T57" s="163">
        <v>13</v>
      </c>
      <c r="U57" s="163">
        <v>52</v>
      </c>
      <c r="V57" s="163">
        <v>22</v>
      </c>
      <c r="W57" s="163">
        <v>22</v>
      </c>
      <c r="X57" s="163">
        <v>13</v>
      </c>
      <c r="Y57" s="163">
        <v>13</v>
      </c>
      <c r="Z57" s="163">
        <v>13</v>
      </c>
      <c r="AA57" s="163">
        <v>13</v>
      </c>
      <c r="AB57" s="163">
        <v>13</v>
      </c>
      <c r="AC57" s="163">
        <v>13</v>
      </c>
      <c r="AD57" s="163">
        <v>13</v>
      </c>
      <c r="AE57" s="163">
        <v>13</v>
      </c>
      <c r="AF57" s="163">
        <v>13</v>
      </c>
      <c r="AG57" s="163">
        <v>13</v>
      </c>
      <c r="AH57" s="163">
        <v>13</v>
      </c>
      <c r="AI57" s="163">
        <v>13</v>
      </c>
      <c r="AJ57" s="163">
        <v>13</v>
      </c>
      <c r="AK57" s="163">
        <v>13</v>
      </c>
      <c r="AL57" s="163">
        <v>13</v>
      </c>
      <c r="AM57" s="163">
        <v>13</v>
      </c>
      <c r="AN57" s="163">
        <v>13</v>
      </c>
      <c r="AO57" s="163">
        <v>13</v>
      </c>
      <c r="AP57" s="163">
        <v>13</v>
      </c>
      <c r="AQ57" s="163">
        <v>13</v>
      </c>
      <c r="AR57" s="8"/>
      <c r="AT57" s="101"/>
      <c r="AU57" s="137"/>
    </row>
    <row r="58" spans="2:48">
      <c r="B58" s="5"/>
      <c r="E58" s="115">
        <f t="shared" si="14"/>
        <v>6</v>
      </c>
      <c r="F58" s="45" t="str">
        <f t="shared" si="11"/>
        <v>Sao Goncalo</v>
      </c>
      <c r="H58" s="162">
        <f t="shared" si="13"/>
        <v>83354</v>
      </c>
      <c r="I58" s="163">
        <v>0</v>
      </c>
      <c r="J58" s="163">
        <v>0</v>
      </c>
      <c r="K58" s="163">
        <v>324</v>
      </c>
      <c r="L58" s="163">
        <v>550</v>
      </c>
      <c r="M58" s="163">
        <v>288</v>
      </c>
      <c r="N58" s="163">
        <v>288</v>
      </c>
      <c r="O58" s="163">
        <v>7911</v>
      </c>
      <c r="P58" s="163">
        <v>9090</v>
      </c>
      <c r="Q58" s="163">
        <v>9090</v>
      </c>
      <c r="R58" s="163">
        <v>9090</v>
      </c>
      <c r="S58" s="163">
        <v>9090</v>
      </c>
      <c r="T58" s="163">
        <v>9090</v>
      </c>
      <c r="U58" s="163">
        <v>1241</v>
      </c>
      <c r="V58" s="163">
        <v>1241</v>
      </c>
      <c r="W58" s="163">
        <v>1241</v>
      </c>
      <c r="X58" s="163">
        <v>1241</v>
      </c>
      <c r="Y58" s="163">
        <v>1241</v>
      </c>
      <c r="Z58" s="163">
        <v>1241</v>
      </c>
      <c r="AA58" s="163">
        <v>1241</v>
      </c>
      <c r="AB58" s="163">
        <v>1241</v>
      </c>
      <c r="AC58" s="163">
        <v>1241</v>
      </c>
      <c r="AD58" s="163">
        <v>1241</v>
      </c>
      <c r="AE58" s="163">
        <v>1241</v>
      </c>
      <c r="AF58" s="163">
        <v>1241</v>
      </c>
      <c r="AG58" s="163">
        <v>1241</v>
      </c>
      <c r="AH58" s="163">
        <v>1241</v>
      </c>
      <c r="AI58" s="163">
        <v>1241</v>
      </c>
      <c r="AJ58" s="163">
        <v>1241</v>
      </c>
      <c r="AK58" s="163">
        <v>1241</v>
      </c>
      <c r="AL58" s="163">
        <v>1241</v>
      </c>
      <c r="AM58" s="163">
        <v>1241</v>
      </c>
      <c r="AN58" s="163">
        <v>1241</v>
      </c>
      <c r="AO58" s="163">
        <v>1241</v>
      </c>
      <c r="AP58" s="163">
        <v>1241</v>
      </c>
      <c r="AQ58" s="163">
        <v>1241</v>
      </c>
      <c r="AR58" s="8"/>
      <c r="AT58" s="101"/>
      <c r="AU58" s="137"/>
    </row>
    <row r="59" spans="2:48">
      <c r="B59" s="5"/>
      <c r="E59" s="115">
        <f t="shared" si="14"/>
        <v>7</v>
      </c>
      <c r="F59" s="45" t="str">
        <f t="shared" si="11"/>
        <v>Saquarema</v>
      </c>
      <c r="H59" s="162">
        <f t="shared" si="13"/>
        <v>251</v>
      </c>
      <c r="I59" s="163">
        <v>0</v>
      </c>
      <c r="J59" s="163">
        <v>0</v>
      </c>
      <c r="K59" s="163">
        <v>61</v>
      </c>
      <c r="L59" s="163">
        <v>59</v>
      </c>
      <c r="M59" s="163">
        <v>59</v>
      </c>
      <c r="N59" s="163">
        <v>8</v>
      </c>
      <c r="O59" s="163">
        <v>8</v>
      </c>
      <c r="P59" s="163">
        <v>2</v>
      </c>
      <c r="Q59" s="163">
        <v>2</v>
      </c>
      <c r="R59" s="163">
        <v>2</v>
      </c>
      <c r="S59" s="163">
        <v>2</v>
      </c>
      <c r="T59" s="163">
        <v>2</v>
      </c>
      <c r="U59" s="163">
        <v>2</v>
      </c>
      <c r="V59" s="163">
        <v>2</v>
      </c>
      <c r="W59" s="163">
        <v>2</v>
      </c>
      <c r="X59" s="163">
        <v>2</v>
      </c>
      <c r="Y59" s="163">
        <v>2</v>
      </c>
      <c r="Z59" s="163">
        <v>2</v>
      </c>
      <c r="AA59" s="163">
        <v>2</v>
      </c>
      <c r="AB59" s="163">
        <v>2</v>
      </c>
      <c r="AC59" s="163">
        <v>2</v>
      </c>
      <c r="AD59" s="163">
        <v>2</v>
      </c>
      <c r="AE59" s="163">
        <v>2</v>
      </c>
      <c r="AF59" s="163">
        <v>2</v>
      </c>
      <c r="AG59" s="163">
        <v>2</v>
      </c>
      <c r="AH59" s="163">
        <v>2</v>
      </c>
      <c r="AI59" s="163">
        <v>2</v>
      </c>
      <c r="AJ59" s="163">
        <v>2</v>
      </c>
      <c r="AK59" s="163">
        <v>2</v>
      </c>
      <c r="AL59" s="163">
        <v>2</v>
      </c>
      <c r="AM59" s="163">
        <v>2</v>
      </c>
      <c r="AN59" s="163">
        <v>2</v>
      </c>
      <c r="AO59" s="163">
        <v>2</v>
      </c>
      <c r="AP59" s="163">
        <v>2</v>
      </c>
      <c r="AQ59" s="163">
        <v>2</v>
      </c>
      <c r="AR59" s="8"/>
      <c r="AT59" s="101"/>
      <c r="AU59" s="137"/>
    </row>
    <row r="60" spans="2:48">
      <c r="B60" s="5"/>
      <c r="E60" s="115">
        <f t="shared" si="14"/>
        <v>8</v>
      </c>
      <c r="F60" s="45" t="str">
        <f t="shared" si="11"/>
        <v>Tangua</v>
      </c>
      <c r="H60" s="162">
        <f t="shared" si="13"/>
        <v>16564</v>
      </c>
      <c r="I60" s="163">
        <v>0</v>
      </c>
      <c r="J60" s="163">
        <v>0</v>
      </c>
      <c r="K60" s="163">
        <v>9193</v>
      </c>
      <c r="L60" s="163">
        <v>53</v>
      </c>
      <c r="M60" s="163">
        <v>31</v>
      </c>
      <c r="N60" s="163">
        <v>21</v>
      </c>
      <c r="O60" s="163">
        <v>21</v>
      </c>
      <c r="P60" s="163">
        <v>245</v>
      </c>
      <c r="Q60" s="163">
        <v>428</v>
      </c>
      <c r="R60" s="163">
        <v>346</v>
      </c>
      <c r="S60" s="163">
        <v>346</v>
      </c>
      <c r="T60" s="163">
        <v>245</v>
      </c>
      <c r="U60" s="163">
        <v>245</v>
      </c>
      <c r="V60" s="163">
        <v>245</v>
      </c>
      <c r="W60" s="163">
        <v>245</v>
      </c>
      <c r="X60" s="163">
        <v>245</v>
      </c>
      <c r="Y60" s="163">
        <v>245</v>
      </c>
      <c r="Z60" s="163">
        <v>245</v>
      </c>
      <c r="AA60" s="163">
        <v>245</v>
      </c>
      <c r="AB60" s="163">
        <v>245</v>
      </c>
      <c r="AC60" s="163">
        <v>245</v>
      </c>
      <c r="AD60" s="163">
        <v>245</v>
      </c>
      <c r="AE60" s="163">
        <v>245</v>
      </c>
      <c r="AF60" s="163">
        <v>245</v>
      </c>
      <c r="AG60" s="163">
        <v>245</v>
      </c>
      <c r="AH60" s="163">
        <v>245</v>
      </c>
      <c r="AI60" s="163">
        <v>245</v>
      </c>
      <c r="AJ60" s="163">
        <v>245</v>
      </c>
      <c r="AK60" s="163">
        <v>245</v>
      </c>
      <c r="AL60" s="163">
        <v>245</v>
      </c>
      <c r="AM60" s="163">
        <v>245</v>
      </c>
      <c r="AN60" s="163">
        <v>245</v>
      </c>
      <c r="AO60" s="163">
        <v>245</v>
      </c>
      <c r="AP60" s="163">
        <v>245</v>
      </c>
      <c r="AQ60" s="163">
        <v>245</v>
      </c>
      <c r="AR60" s="8"/>
      <c r="AT60" s="101"/>
      <c r="AU60" s="137"/>
    </row>
    <row r="61" spans="2:48">
      <c r="B61" s="5"/>
      <c r="E61" s="115">
        <f t="shared" si="14"/>
        <v>9</v>
      </c>
      <c r="F61" s="45" t="str">
        <f t="shared" si="11"/>
        <v>Casimiro de Abreu</v>
      </c>
      <c r="H61" s="162">
        <f t="shared" si="13"/>
        <v>216</v>
      </c>
      <c r="I61" s="163">
        <v>0</v>
      </c>
      <c r="J61" s="163">
        <v>0</v>
      </c>
      <c r="K61" s="163">
        <v>88</v>
      </c>
      <c r="L61" s="163">
        <v>22</v>
      </c>
      <c r="M61" s="163">
        <v>22</v>
      </c>
      <c r="N61" s="163">
        <v>0</v>
      </c>
      <c r="O61" s="163">
        <v>0</v>
      </c>
      <c r="P61" s="163">
        <v>3</v>
      </c>
      <c r="Q61" s="163">
        <v>3</v>
      </c>
      <c r="R61" s="163">
        <v>3</v>
      </c>
      <c r="S61" s="163">
        <v>3</v>
      </c>
      <c r="T61" s="163">
        <v>3</v>
      </c>
      <c r="U61" s="163">
        <v>3</v>
      </c>
      <c r="V61" s="163">
        <v>3</v>
      </c>
      <c r="W61" s="163">
        <v>3</v>
      </c>
      <c r="X61" s="163">
        <v>3</v>
      </c>
      <c r="Y61" s="163">
        <v>3</v>
      </c>
      <c r="Z61" s="163">
        <v>3</v>
      </c>
      <c r="AA61" s="163">
        <v>3</v>
      </c>
      <c r="AB61" s="163">
        <v>3</v>
      </c>
      <c r="AC61" s="163">
        <v>3</v>
      </c>
      <c r="AD61" s="163">
        <v>3</v>
      </c>
      <c r="AE61" s="163">
        <v>3</v>
      </c>
      <c r="AF61" s="163">
        <v>3</v>
      </c>
      <c r="AG61" s="163">
        <v>3</v>
      </c>
      <c r="AH61" s="163">
        <v>3</v>
      </c>
      <c r="AI61" s="163">
        <v>3</v>
      </c>
      <c r="AJ61" s="163">
        <v>3</v>
      </c>
      <c r="AK61" s="163">
        <v>3</v>
      </c>
      <c r="AL61" s="163">
        <v>3</v>
      </c>
      <c r="AM61" s="163">
        <v>3</v>
      </c>
      <c r="AN61" s="163">
        <v>3</v>
      </c>
      <c r="AO61" s="163">
        <v>3</v>
      </c>
      <c r="AP61" s="163">
        <v>3</v>
      </c>
      <c r="AQ61" s="163">
        <v>3</v>
      </c>
      <c r="AR61" s="8"/>
      <c r="AT61" s="101"/>
      <c r="AU61" s="137"/>
    </row>
    <row r="62" spans="2:48" s="135" customFormat="1">
      <c r="B62" s="148"/>
      <c r="E62" s="115">
        <f t="shared" si="14"/>
        <v>10</v>
      </c>
      <c r="F62" s="45" t="s">
        <v>139</v>
      </c>
      <c r="H62" s="162">
        <f t="shared" si="13"/>
        <v>121</v>
      </c>
      <c r="I62" s="163">
        <v>0</v>
      </c>
      <c r="J62" s="163">
        <v>0</v>
      </c>
      <c r="K62" s="163">
        <v>36</v>
      </c>
      <c r="L62" s="163">
        <v>16</v>
      </c>
      <c r="M62" s="163">
        <v>9</v>
      </c>
      <c r="N62" s="163">
        <v>2</v>
      </c>
      <c r="O62" s="163">
        <v>2</v>
      </c>
      <c r="P62" s="163">
        <v>2</v>
      </c>
      <c r="Q62" s="163">
        <v>2</v>
      </c>
      <c r="R62" s="163">
        <v>2</v>
      </c>
      <c r="S62" s="163">
        <v>2</v>
      </c>
      <c r="T62" s="163">
        <v>2</v>
      </c>
      <c r="U62" s="163">
        <v>2</v>
      </c>
      <c r="V62" s="163">
        <v>2</v>
      </c>
      <c r="W62" s="163">
        <v>2</v>
      </c>
      <c r="X62" s="163">
        <v>2</v>
      </c>
      <c r="Y62" s="163">
        <v>2</v>
      </c>
      <c r="Z62" s="163">
        <v>2</v>
      </c>
      <c r="AA62" s="163">
        <v>2</v>
      </c>
      <c r="AB62" s="163">
        <v>2</v>
      </c>
      <c r="AC62" s="163">
        <v>2</v>
      </c>
      <c r="AD62" s="163">
        <v>2</v>
      </c>
      <c r="AE62" s="163">
        <v>2</v>
      </c>
      <c r="AF62" s="163">
        <v>2</v>
      </c>
      <c r="AG62" s="163">
        <v>2</v>
      </c>
      <c r="AH62" s="163">
        <v>2</v>
      </c>
      <c r="AI62" s="163">
        <v>2</v>
      </c>
      <c r="AJ62" s="163">
        <v>2</v>
      </c>
      <c r="AK62" s="163">
        <v>2</v>
      </c>
      <c r="AL62" s="163">
        <v>2</v>
      </c>
      <c r="AM62" s="163">
        <v>2</v>
      </c>
      <c r="AN62" s="163">
        <v>2</v>
      </c>
      <c r="AO62" s="163">
        <v>2</v>
      </c>
      <c r="AP62" s="163">
        <v>2</v>
      </c>
      <c r="AQ62" s="163">
        <v>2</v>
      </c>
      <c r="AR62" s="149"/>
      <c r="AT62" s="137"/>
      <c r="AU62" s="137"/>
      <c r="AV62" s="137"/>
    </row>
    <row r="63" spans="2:48">
      <c r="B63" s="5"/>
      <c r="E63" s="115">
        <f t="shared" si="14"/>
        <v>11</v>
      </c>
      <c r="F63" s="45" t="str">
        <f t="shared" ref="F63:F71" si="15">F42</f>
        <v>Cambuci</v>
      </c>
      <c r="H63" s="162">
        <f t="shared" si="13"/>
        <v>222</v>
      </c>
      <c r="I63" s="163">
        <v>0</v>
      </c>
      <c r="J63" s="163">
        <v>0</v>
      </c>
      <c r="K63" s="163">
        <v>30</v>
      </c>
      <c r="L63" s="163">
        <v>30</v>
      </c>
      <c r="M63" s="163">
        <v>13</v>
      </c>
      <c r="N63" s="163">
        <v>13</v>
      </c>
      <c r="O63" s="163">
        <v>13</v>
      </c>
      <c r="P63" s="163">
        <v>3</v>
      </c>
      <c r="Q63" s="163">
        <v>3</v>
      </c>
      <c r="R63" s="163">
        <v>3</v>
      </c>
      <c r="S63" s="163">
        <v>3</v>
      </c>
      <c r="T63" s="163">
        <v>3</v>
      </c>
      <c r="U63" s="163">
        <v>21</v>
      </c>
      <c r="V63" s="163">
        <v>3</v>
      </c>
      <c r="W63" s="163">
        <v>3</v>
      </c>
      <c r="X63" s="163">
        <v>10</v>
      </c>
      <c r="Y63" s="163">
        <v>10</v>
      </c>
      <c r="Z63" s="163">
        <v>10</v>
      </c>
      <c r="AA63" s="163">
        <v>3</v>
      </c>
      <c r="AB63" s="163">
        <v>3</v>
      </c>
      <c r="AC63" s="163">
        <v>3</v>
      </c>
      <c r="AD63" s="163">
        <v>3</v>
      </c>
      <c r="AE63" s="163">
        <v>3</v>
      </c>
      <c r="AF63" s="163">
        <v>3</v>
      </c>
      <c r="AG63" s="163">
        <v>3</v>
      </c>
      <c r="AH63" s="163">
        <v>3</v>
      </c>
      <c r="AI63" s="163">
        <v>3</v>
      </c>
      <c r="AJ63" s="163">
        <v>3</v>
      </c>
      <c r="AK63" s="163">
        <v>3</v>
      </c>
      <c r="AL63" s="163">
        <v>3</v>
      </c>
      <c r="AM63" s="163">
        <v>3</v>
      </c>
      <c r="AN63" s="163">
        <v>3</v>
      </c>
      <c r="AO63" s="163">
        <v>3</v>
      </c>
      <c r="AP63" s="163">
        <v>3</v>
      </c>
      <c r="AQ63" s="163">
        <v>3</v>
      </c>
      <c r="AR63" s="8"/>
      <c r="AT63" s="101"/>
      <c r="AU63" s="137"/>
    </row>
    <row r="64" spans="2:48">
      <c r="B64" s="5"/>
      <c r="E64" s="115">
        <f t="shared" si="14"/>
        <v>12</v>
      </c>
      <c r="F64" s="45" t="str">
        <f t="shared" si="15"/>
        <v>Itaocara</v>
      </c>
      <c r="H64" s="162">
        <f t="shared" si="13"/>
        <v>172</v>
      </c>
      <c r="I64" s="163">
        <v>0</v>
      </c>
      <c r="J64" s="163">
        <v>0</v>
      </c>
      <c r="K64" s="163">
        <v>20</v>
      </c>
      <c r="L64" s="163">
        <v>20</v>
      </c>
      <c r="M64" s="163">
        <v>16</v>
      </c>
      <c r="N64" s="163">
        <v>16</v>
      </c>
      <c r="O64" s="163">
        <v>16</v>
      </c>
      <c r="P64" s="163">
        <v>3</v>
      </c>
      <c r="Q64" s="163">
        <v>3</v>
      </c>
      <c r="R64" s="163">
        <v>3</v>
      </c>
      <c r="S64" s="163">
        <v>3</v>
      </c>
      <c r="T64" s="163">
        <v>3</v>
      </c>
      <c r="U64" s="163">
        <v>3</v>
      </c>
      <c r="V64" s="163">
        <v>3</v>
      </c>
      <c r="W64" s="163">
        <v>3</v>
      </c>
      <c r="X64" s="163">
        <v>3</v>
      </c>
      <c r="Y64" s="163">
        <v>3</v>
      </c>
      <c r="Z64" s="163">
        <v>3</v>
      </c>
      <c r="AA64" s="163">
        <v>3</v>
      </c>
      <c r="AB64" s="163">
        <v>3</v>
      </c>
      <c r="AC64" s="163">
        <v>3</v>
      </c>
      <c r="AD64" s="163">
        <v>3</v>
      </c>
      <c r="AE64" s="163">
        <v>3</v>
      </c>
      <c r="AF64" s="163">
        <v>3</v>
      </c>
      <c r="AG64" s="163">
        <v>3</v>
      </c>
      <c r="AH64" s="163">
        <v>3</v>
      </c>
      <c r="AI64" s="163">
        <v>3</v>
      </c>
      <c r="AJ64" s="163">
        <v>3</v>
      </c>
      <c r="AK64" s="163">
        <v>3</v>
      </c>
      <c r="AL64" s="163">
        <v>3</v>
      </c>
      <c r="AM64" s="163">
        <v>3</v>
      </c>
      <c r="AN64" s="163">
        <v>3</v>
      </c>
      <c r="AO64" s="163">
        <v>3</v>
      </c>
      <c r="AP64" s="163">
        <v>3</v>
      </c>
      <c r="AQ64" s="163">
        <v>3</v>
      </c>
      <c r="AR64" s="8"/>
      <c r="AT64" s="101"/>
      <c r="AU64" s="137"/>
    </row>
    <row r="65" spans="2:47">
      <c r="B65" s="5"/>
      <c r="E65" s="115">
        <f t="shared" si="14"/>
        <v>13</v>
      </c>
      <c r="F65" s="45" t="str">
        <f t="shared" si="15"/>
        <v>Miracema</v>
      </c>
      <c r="H65" s="162">
        <f t="shared" si="13"/>
        <v>217</v>
      </c>
      <c r="I65" s="163">
        <v>0</v>
      </c>
      <c r="J65" s="163">
        <v>0</v>
      </c>
      <c r="K65" s="163">
        <v>21</v>
      </c>
      <c r="L65" s="163">
        <v>21</v>
      </c>
      <c r="M65" s="163">
        <v>21</v>
      </c>
      <c r="N65" s="163">
        <v>21</v>
      </c>
      <c r="O65" s="163">
        <v>21</v>
      </c>
      <c r="P65" s="163">
        <v>4</v>
      </c>
      <c r="Q65" s="163">
        <v>4</v>
      </c>
      <c r="R65" s="163">
        <v>4</v>
      </c>
      <c r="S65" s="163">
        <v>4</v>
      </c>
      <c r="T65" s="163">
        <v>4</v>
      </c>
      <c r="U65" s="163">
        <v>4</v>
      </c>
      <c r="V65" s="163">
        <v>4</v>
      </c>
      <c r="W65" s="163">
        <v>4</v>
      </c>
      <c r="X65" s="163">
        <v>4</v>
      </c>
      <c r="Y65" s="163">
        <v>4</v>
      </c>
      <c r="Z65" s="163">
        <v>4</v>
      </c>
      <c r="AA65" s="163">
        <v>4</v>
      </c>
      <c r="AB65" s="163">
        <v>4</v>
      </c>
      <c r="AC65" s="163">
        <v>4</v>
      </c>
      <c r="AD65" s="163">
        <v>4</v>
      </c>
      <c r="AE65" s="163">
        <v>4</v>
      </c>
      <c r="AF65" s="163">
        <v>4</v>
      </c>
      <c r="AG65" s="163">
        <v>4</v>
      </c>
      <c r="AH65" s="163">
        <v>4</v>
      </c>
      <c r="AI65" s="163">
        <v>4</v>
      </c>
      <c r="AJ65" s="163">
        <v>4</v>
      </c>
      <c r="AK65" s="163">
        <v>4</v>
      </c>
      <c r="AL65" s="163">
        <v>4</v>
      </c>
      <c r="AM65" s="163">
        <v>4</v>
      </c>
      <c r="AN65" s="163">
        <v>4</v>
      </c>
      <c r="AO65" s="163">
        <v>4</v>
      </c>
      <c r="AP65" s="163">
        <v>4</v>
      </c>
      <c r="AQ65" s="163">
        <v>4</v>
      </c>
      <c r="AR65" s="8"/>
      <c r="AT65" s="101"/>
      <c r="AU65" s="137"/>
    </row>
    <row r="66" spans="2:47">
      <c r="B66" s="5"/>
      <c r="E66" s="115">
        <f t="shared" si="14"/>
        <v>14</v>
      </c>
      <c r="F66" s="45" t="str">
        <f t="shared" si="15"/>
        <v>Sao Francisco de Itabapoana</v>
      </c>
      <c r="H66" s="162">
        <f t="shared" si="13"/>
        <v>144</v>
      </c>
      <c r="I66" s="163">
        <v>0</v>
      </c>
      <c r="J66" s="163">
        <v>0</v>
      </c>
      <c r="K66" s="163">
        <v>12</v>
      </c>
      <c r="L66" s="163">
        <v>12</v>
      </c>
      <c r="M66" s="163">
        <v>12</v>
      </c>
      <c r="N66" s="163">
        <v>12</v>
      </c>
      <c r="O66" s="163">
        <v>12</v>
      </c>
      <c r="P66" s="163">
        <v>3</v>
      </c>
      <c r="Q66" s="163">
        <v>3</v>
      </c>
      <c r="R66" s="163">
        <v>3</v>
      </c>
      <c r="S66" s="163">
        <v>3</v>
      </c>
      <c r="T66" s="163">
        <v>3</v>
      </c>
      <c r="U66" s="163">
        <v>3</v>
      </c>
      <c r="V66" s="163">
        <v>3</v>
      </c>
      <c r="W66" s="163">
        <v>3</v>
      </c>
      <c r="X66" s="163">
        <v>3</v>
      </c>
      <c r="Y66" s="163">
        <v>3</v>
      </c>
      <c r="Z66" s="163">
        <v>3</v>
      </c>
      <c r="AA66" s="163">
        <v>3</v>
      </c>
      <c r="AB66" s="163">
        <v>3</v>
      </c>
      <c r="AC66" s="163">
        <v>3</v>
      </c>
      <c r="AD66" s="163">
        <v>3</v>
      </c>
      <c r="AE66" s="163">
        <v>3</v>
      </c>
      <c r="AF66" s="163">
        <v>3</v>
      </c>
      <c r="AG66" s="163">
        <v>3</v>
      </c>
      <c r="AH66" s="163">
        <v>3</v>
      </c>
      <c r="AI66" s="163">
        <v>3</v>
      </c>
      <c r="AJ66" s="163">
        <v>3</v>
      </c>
      <c r="AK66" s="163">
        <v>3</v>
      </c>
      <c r="AL66" s="163">
        <v>3</v>
      </c>
      <c r="AM66" s="163">
        <v>3</v>
      </c>
      <c r="AN66" s="163">
        <v>3</v>
      </c>
      <c r="AO66" s="163">
        <v>3</v>
      </c>
      <c r="AP66" s="163">
        <v>3</v>
      </c>
      <c r="AQ66" s="163">
        <v>3</v>
      </c>
      <c r="AR66" s="8"/>
      <c r="AT66" s="101"/>
      <c r="AU66" s="137"/>
    </row>
    <row r="67" spans="2:47">
      <c r="B67" s="5"/>
      <c r="E67" s="115">
        <f t="shared" si="14"/>
        <v>15</v>
      </c>
      <c r="F67" s="45" t="str">
        <f t="shared" si="15"/>
        <v>Cantagalo</v>
      </c>
      <c r="H67" s="162">
        <f t="shared" si="13"/>
        <v>340</v>
      </c>
      <c r="I67" s="163">
        <v>0</v>
      </c>
      <c r="J67" s="163">
        <v>0</v>
      </c>
      <c r="K67" s="163">
        <v>121</v>
      </c>
      <c r="L67" s="163">
        <v>41</v>
      </c>
      <c r="M67" s="163">
        <v>30</v>
      </c>
      <c r="N67" s="163">
        <v>4</v>
      </c>
      <c r="O67" s="163">
        <v>4</v>
      </c>
      <c r="P67" s="163">
        <v>5</v>
      </c>
      <c r="Q67" s="163">
        <v>5</v>
      </c>
      <c r="R67" s="163">
        <v>5</v>
      </c>
      <c r="S67" s="163">
        <v>5</v>
      </c>
      <c r="T67" s="163">
        <v>5</v>
      </c>
      <c r="U67" s="163">
        <v>5</v>
      </c>
      <c r="V67" s="163">
        <v>5</v>
      </c>
      <c r="W67" s="163">
        <v>5</v>
      </c>
      <c r="X67" s="163">
        <v>5</v>
      </c>
      <c r="Y67" s="163">
        <v>5</v>
      </c>
      <c r="Z67" s="163">
        <v>5</v>
      </c>
      <c r="AA67" s="163">
        <v>5</v>
      </c>
      <c r="AB67" s="163">
        <v>5</v>
      </c>
      <c r="AC67" s="163">
        <v>5</v>
      </c>
      <c r="AD67" s="163">
        <v>5</v>
      </c>
      <c r="AE67" s="163">
        <v>5</v>
      </c>
      <c r="AF67" s="163">
        <v>5</v>
      </c>
      <c r="AG67" s="163">
        <v>5</v>
      </c>
      <c r="AH67" s="163">
        <v>5</v>
      </c>
      <c r="AI67" s="163">
        <v>5</v>
      </c>
      <c r="AJ67" s="163">
        <v>5</v>
      </c>
      <c r="AK67" s="163">
        <v>5</v>
      </c>
      <c r="AL67" s="163">
        <v>5</v>
      </c>
      <c r="AM67" s="163">
        <v>5</v>
      </c>
      <c r="AN67" s="163">
        <v>5</v>
      </c>
      <c r="AO67" s="163">
        <v>5</v>
      </c>
      <c r="AP67" s="163">
        <v>5</v>
      </c>
      <c r="AQ67" s="163">
        <v>5</v>
      </c>
      <c r="AR67" s="8"/>
      <c r="AT67" s="101"/>
      <c r="AU67" s="137"/>
    </row>
    <row r="68" spans="2:47">
      <c r="B68" s="5"/>
      <c r="E68" s="115">
        <f t="shared" si="14"/>
        <v>16</v>
      </c>
      <c r="F68" s="45" t="str">
        <f t="shared" si="15"/>
        <v>Cordeiro</v>
      </c>
      <c r="H68" s="162">
        <f t="shared" si="13"/>
        <v>333</v>
      </c>
      <c r="I68" s="163">
        <v>0</v>
      </c>
      <c r="J68" s="163">
        <v>0</v>
      </c>
      <c r="K68" s="163">
        <v>120</v>
      </c>
      <c r="L68" s="163">
        <v>49</v>
      </c>
      <c r="M68" s="163">
        <v>24</v>
      </c>
      <c r="N68" s="163">
        <v>0</v>
      </c>
      <c r="O68" s="163">
        <v>0</v>
      </c>
      <c r="P68" s="163">
        <v>5</v>
      </c>
      <c r="Q68" s="163">
        <v>5</v>
      </c>
      <c r="R68" s="163">
        <v>5</v>
      </c>
      <c r="S68" s="163">
        <v>5</v>
      </c>
      <c r="T68" s="163">
        <v>5</v>
      </c>
      <c r="U68" s="163">
        <v>5</v>
      </c>
      <c r="V68" s="163">
        <v>5</v>
      </c>
      <c r="W68" s="163">
        <v>5</v>
      </c>
      <c r="X68" s="163">
        <v>5</v>
      </c>
      <c r="Y68" s="163">
        <v>5</v>
      </c>
      <c r="Z68" s="163">
        <v>5</v>
      </c>
      <c r="AA68" s="163">
        <v>5</v>
      </c>
      <c r="AB68" s="163">
        <v>5</v>
      </c>
      <c r="AC68" s="163">
        <v>5</v>
      </c>
      <c r="AD68" s="163">
        <v>5</v>
      </c>
      <c r="AE68" s="163">
        <v>5</v>
      </c>
      <c r="AF68" s="163">
        <v>5</v>
      </c>
      <c r="AG68" s="163">
        <v>5</v>
      </c>
      <c r="AH68" s="163">
        <v>5</v>
      </c>
      <c r="AI68" s="163">
        <v>5</v>
      </c>
      <c r="AJ68" s="163">
        <v>5</v>
      </c>
      <c r="AK68" s="163">
        <v>5</v>
      </c>
      <c r="AL68" s="163">
        <v>5</v>
      </c>
      <c r="AM68" s="163">
        <v>5</v>
      </c>
      <c r="AN68" s="163">
        <v>5</v>
      </c>
      <c r="AO68" s="163">
        <v>5</v>
      </c>
      <c r="AP68" s="163">
        <v>5</v>
      </c>
      <c r="AQ68" s="163">
        <v>5</v>
      </c>
      <c r="AR68" s="8"/>
      <c r="AT68" s="101"/>
      <c r="AU68" s="137"/>
    </row>
    <row r="69" spans="2:47">
      <c r="B69" s="5"/>
      <c r="E69" s="115">
        <f t="shared" si="14"/>
        <v>17</v>
      </c>
      <c r="F69" s="45" t="str">
        <f t="shared" si="15"/>
        <v>Duas Barras</v>
      </c>
      <c r="H69" s="162">
        <f t="shared" si="13"/>
        <v>133</v>
      </c>
      <c r="I69" s="163">
        <v>0</v>
      </c>
      <c r="J69" s="163">
        <v>0</v>
      </c>
      <c r="K69" s="163">
        <v>25</v>
      </c>
      <c r="L69" s="163">
        <v>25</v>
      </c>
      <c r="M69" s="163">
        <v>9</v>
      </c>
      <c r="N69" s="163">
        <v>9</v>
      </c>
      <c r="O69" s="163">
        <v>9</v>
      </c>
      <c r="P69" s="163">
        <v>2</v>
      </c>
      <c r="Q69" s="163">
        <v>2</v>
      </c>
      <c r="R69" s="163">
        <v>2</v>
      </c>
      <c r="S69" s="163">
        <v>2</v>
      </c>
      <c r="T69" s="163">
        <v>2</v>
      </c>
      <c r="U69" s="163">
        <v>2</v>
      </c>
      <c r="V69" s="163">
        <v>2</v>
      </c>
      <c r="W69" s="163">
        <v>2</v>
      </c>
      <c r="X69" s="163">
        <v>2</v>
      </c>
      <c r="Y69" s="163">
        <v>2</v>
      </c>
      <c r="Z69" s="163">
        <v>2</v>
      </c>
      <c r="AA69" s="163">
        <v>2</v>
      </c>
      <c r="AB69" s="163">
        <v>2</v>
      </c>
      <c r="AC69" s="163">
        <v>2</v>
      </c>
      <c r="AD69" s="163">
        <v>2</v>
      </c>
      <c r="AE69" s="163">
        <v>2</v>
      </c>
      <c r="AF69" s="163">
        <v>2</v>
      </c>
      <c r="AG69" s="163">
        <v>2</v>
      </c>
      <c r="AH69" s="163">
        <v>2</v>
      </c>
      <c r="AI69" s="163">
        <v>2</v>
      </c>
      <c r="AJ69" s="163">
        <v>2</v>
      </c>
      <c r="AK69" s="163">
        <v>2</v>
      </c>
      <c r="AL69" s="163">
        <v>2</v>
      </c>
      <c r="AM69" s="163">
        <v>2</v>
      </c>
      <c r="AN69" s="163">
        <v>2</v>
      </c>
      <c r="AO69" s="163">
        <v>2</v>
      </c>
      <c r="AP69" s="163">
        <v>2</v>
      </c>
      <c r="AQ69" s="163">
        <v>2</v>
      </c>
      <c r="AR69" s="8"/>
      <c r="AT69" s="101"/>
      <c r="AU69" s="137"/>
    </row>
    <row r="70" spans="2:47">
      <c r="B70" s="5"/>
      <c r="E70" s="115">
        <f t="shared" si="14"/>
        <v>18</v>
      </c>
      <c r="F70" s="45" t="str">
        <f t="shared" si="15"/>
        <v>Sao Sebastiao do Alto</v>
      </c>
      <c r="H70" s="162">
        <f t="shared" si="13"/>
        <v>160</v>
      </c>
      <c r="I70" s="163">
        <v>0</v>
      </c>
      <c r="J70" s="163">
        <v>0</v>
      </c>
      <c r="K70" s="163">
        <v>32</v>
      </c>
      <c r="L70" s="163">
        <v>15</v>
      </c>
      <c r="M70" s="163">
        <v>13</v>
      </c>
      <c r="N70" s="163">
        <v>8</v>
      </c>
      <c r="O70" s="163">
        <v>8</v>
      </c>
      <c r="P70" s="163">
        <v>3</v>
      </c>
      <c r="Q70" s="163">
        <v>3</v>
      </c>
      <c r="R70" s="163">
        <v>3</v>
      </c>
      <c r="S70" s="163">
        <v>3</v>
      </c>
      <c r="T70" s="163">
        <v>3</v>
      </c>
      <c r="U70" s="163">
        <v>3</v>
      </c>
      <c r="V70" s="163">
        <v>3</v>
      </c>
      <c r="W70" s="163">
        <v>3</v>
      </c>
      <c r="X70" s="163">
        <v>3</v>
      </c>
      <c r="Y70" s="163">
        <v>3</v>
      </c>
      <c r="Z70" s="163">
        <v>3</v>
      </c>
      <c r="AA70" s="163">
        <v>3</v>
      </c>
      <c r="AB70" s="163">
        <v>3</v>
      </c>
      <c r="AC70" s="163">
        <v>3</v>
      </c>
      <c r="AD70" s="163">
        <v>3</v>
      </c>
      <c r="AE70" s="163">
        <v>3</v>
      </c>
      <c r="AF70" s="163">
        <v>3</v>
      </c>
      <c r="AG70" s="163">
        <v>3</v>
      </c>
      <c r="AH70" s="163">
        <v>3</v>
      </c>
      <c r="AI70" s="163">
        <v>3</v>
      </c>
      <c r="AJ70" s="163">
        <v>3</v>
      </c>
      <c r="AK70" s="163">
        <v>3</v>
      </c>
      <c r="AL70" s="163">
        <v>3</v>
      </c>
      <c r="AM70" s="163">
        <v>3</v>
      </c>
      <c r="AN70" s="163">
        <v>3</v>
      </c>
      <c r="AO70" s="163">
        <v>3</v>
      </c>
      <c r="AP70" s="163">
        <v>3</v>
      </c>
      <c r="AQ70" s="163">
        <v>3</v>
      </c>
      <c r="AR70" s="8"/>
      <c r="AT70" s="101"/>
      <c r="AU70" s="137"/>
    </row>
    <row r="71" spans="2:47">
      <c r="B71" s="5"/>
      <c r="E71" s="115">
        <f t="shared" si="14"/>
        <v>19</v>
      </c>
      <c r="F71" s="45" t="str">
        <f t="shared" si="15"/>
        <v>Rio de Janeiro - AP 2.1</v>
      </c>
      <c r="H71" s="162">
        <f t="shared" si="13"/>
        <v>4201</v>
      </c>
      <c r="I71" s="163">
        <v>0</v>
      </c>
      <c r="J71" s="163">
        <v>500</v>
      </c>
      <c r="K71" s="163">
        <v>348</v>
      </c>
      <c r="L71" s="163">
        <v>585</v>
      </c>
      <c r="M71" s="163">
        <v>615</v>
      </c>
      <c r="N71" s="163">
        <v>397</v>
      </c>
      <c r="O71" s="163">
        <v>160</v>
      </c>
      <c r="P71" s="163">
        <v>57</v>
      </c>
      <c r="Q71" s="163">
        <v>57</v>
      </c>
      <c r="R71" s="163">
        <v>57</v>
      </c>
      <c r="S71" s="163">
        <v>57</v>
      </c>
      <c r="T71" s="163">
        <v>57</v>
      </c>
      <c r="U71" s="163">
        <v>57</v>
      </c>
      <c r="V71" s="163">
        <v>57</v>
      </c>
      <c r="W71" s="163">
        <v>57</v>
      </c>
      <c r="X71" s="163">
        <v>57</v>
      </c>
      <c r="Y71" s="163">
        <v>57</v>
      </c>
      <c r="Z71" s="163">
        <v>57</v>
      </c>
      <c r="AA71" s="163">
        <v>57</v>
      </c>
      <c r="AB71" s="163">
        <v>57</v>
      </c>
      <c r="AC71" s="163">
        <v>57</v>
      </c>
      <c r="AD71" s="163">
        <v>57</v>
      </c>
      <c r="AE71" s="163">
        <v>57</v>
      </c>
      <c r="AF71" s="163">
        <v>57</v>
      </c>
      <c r="AG71" s="163">
        <v>57</v>
      </c>
      <c r="AH71" s="163">
        <v>57</v>
      </c>
      <c r="AI71" s="163">
        <v>57</v>
      </c>
      <c r="AJ71" s="163">
        <v>57</v>
      </c>
      <c r="AK71" s="163">
        <v>57</v>
      </c>
      <c r="AL71" s="163">
        <v>57</v>
      </c>
      <c r="AM71" s="163">
        <v>57</v>
      </c>
      <c r="AN71" s="163">
        <v>57</v>
      </c>
      <c r="AO71" s="163">
        <v>57</v>
      </c>
      <c r="AP71" s="163">
        <v>57</v>
      </c>
      <c r="AQ71" s="163">
        <v>57</v>
      </c>
      <c r="AR71" s="8"/>
      <c r="AT71" s="101"/>
      <c r="AU71" s="137"/>
    </row>
    <row r="72" spans="2:47">
      <c r="B72" s="5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8"/>
    </row>
    <row r="73" spans="2:47">
      <c r="B73" s="5"/>
      <c r="E73" s="20"/>
      <c r="F73" s="20" t="s">
        <v>38</v>
      </c>
      <c r="G73" s="20"/>
      <c r="H73" s="162">
        <f>SUM(I73:AQ73)</f>
        <v>64873</v>
      </c>
      <c r="I73" s="162">
        <f t="shared" ref="I73:AQ73" si="16">SUM(I74:I92)</f>
        <v>0</v>
      </c>
      <c r="J73" s="162">
        <f t="shared" si="16"/>
        <v>1399</v>
      </c>
      <c r="K73" s="162">
        <f t="shared" si="16"/>
        <v>4120</v>
      </c>
      <c r="L73" s="162">
        <f t="shared" si="16"/>
        <v>5296</v>
      </c>
      <c r="M73" s="162">
        <f t="shared" si="16"/>
        <v>5838</v>
      </c>
      <c r="N73" s="162">
        <f t="shared" si="16"/>
        <v>6197</v>
      </c>
      <c r="O73" s="162">
        <f t="shared" si="16"/>
        <v>6154</v>
      </c>
      <c r="P73" s="162">
        <f t="shared" si="16"/>
        <v>5752</v>
      </c>
      <c r="Q73" s="162">
        <f t="shared" si="16"/>
        <v>4668</v>
      </c>
      <c r="R73" s="162">
        <f t="shared" si="16"/>
        <v>4127</v>
      </c>
      <c r="S73" s="162">
        <f t="shared" si="16"/>
        <v>3208</v>
      </c>
      <c r="T73" s="162">
        <f t="shared" si="16"/>
        <v>1687</v>
      </c>
      <c r="U73" s="162">
        <f t="shared" si="16"/>
        <v>1742</v>
      </c>
      <c r="V73" s="162">
        <f t="shared" si="16"/>
        <v>1315</v>
      </c>
      <c r="W73" s="162">
        <f t="shared" si="16"/>
        <v>1573</v>
      </c>
      <c r="X73" s="162">
        <f t="shared" si="16"/>
        <v>944</v>
      </c>
      <c r="Y73" s="162">
        <f t="shared" si="16"/>
        <v>939</v>
      </c>
      <c r="Z73" s="162">
        <f t="shared" si="16"/>
        <v>896</v>
      </c>
      <c r="AA73" s="162">
        <f t="shared" si="16"/>
        <v>904</v>
      </c>
      <c r="AB73" s="162">
        <f t="shared" si="16"/>
        <v>880</v>
      </c>
      <c r="AC73" s="162">
        <f t="shared" si="16"/>
        <v>586</v>
      </c>
      <c r="AD73" s="162">
        <f t="shared" si="16"/>
        <v>576</v>
      </c>
      <c r="AE73" s="162">
        <f t="shared" si="16"/>
        <v>576</v>
      </c>
      <c r="AF73" s="162">
        <f t="shared" si="16"/>
        <v>568</v>
      </c>
      <c r="AG73" s="162">
        <f t="shared" si="16"/>
        <v>568</v>
      </c>
      <c r="AH73" s="162">
        <f t="shared" si="16"/>
        <v>446</v>
      </c>
      <c r="AI73" s="162">
        <f t="shared" si="16"/>
        <v>446</v>
      </c>
      <c r="AJ73" s="162">
        <f t="shared" si="16"/>
        <v>446</v>
      </c>
      <c r="AK73" s="162">
        <f t="shared" si="16"/>
        <v>446</v>
      </c>
      <c r="AL73" s="162">
        <f t="shared" si="16"/>
        <v>446</v>
      </c>
      <c r="AM73" s="162">
        <f t="shared" si="16"/>
        <v>427</v>
      </c>
      <c r="AN73" s="162">
        <f t="shared" si="16"/>
        <v>427</v>
      </c>
      <c r="AO73" s="162">
        <f t="shared" si="16"/>
        <v>427</v>
      </c>
      <c r="AP73" s="162">
        <f t="shared" si="16"/>
        <v>427</v>
      </c>
      <c r="AQ73" s="162">
        <f t="shared" si="16"/>
        <v>422</v>
      </c>
      <c r="AR73" s="8"/>
    </row>
    <row r="74" spans="2:47">
      <c r="B74" s="5"/>
      <c r="E74" s="115">
        <v>1</v>
      </c>
      <c r="F74" s="45" t="str">
        <f t="shared" ref="F74:F82" si="17">F53</f>
        <v>Cachoeiras de Macacu</v>
      </c>
      <c r="H74" s="162">
        <f t="shared" ref="H74" si="18">SUM(I74:AQ74)</f>
        <v>399</v>
      </c>
      <c r="I74" s="163">
        <v>0</v>
      </c>
      <c r="J74" s="163">
        <v>7</v>
      </c>
      <c r="K74" s="163">
        <v>27</v>
      </c>
      <c r="L74" s="163">
        <v>36</v>
      </c>
      <c r="M74" s="163">
        <v>37</v>
      </c>
      <c r="N74" s="163">
        <v>36</v>
      </c>
      <c r="O74" s="163">
        <v>36</v>
      </c>
      <c r="P74" s="163">
        <v>25</v>
      </c>
      <c r="Q74" s="163">
        <v>17</v>
      </c>
      <c r="R74" s="163">
        <v>17</v>
      </c>
      <c r="S74" s="163">
        <v>16</v>
      </c>
      <c r="T74" s="163">
        <v>16</v>
      </c>
      <c r="U74" s="163">
        <v>16</v>
      </c>
      <c r="V74" s="163">
        <v>9</v>
      </c>
      <c r="W74" s="163">
        <v>9</v>
      </c>
      <c r="X74" s="163">
        <v>7</v>
      </c>
      <c r="Y74" s="163">
        <v>7</v>
      </c>
      <c r="Z74" s="163">
        <v>7</v>
      </c>
      <c r="AA74" s="163">
        <v>7</v>
      </c>
      <c r="AB74" s="163">
        <v>7</v>
      </c>
      <c r="AC74" s="163">
        <v>5</v>
      </c>
      <c r="AD74" s="163">
        <v>5</v>
      </c>
      <c r="AE74" s="163">
        <v>5</v>
      </c>
      <c r="AF74" s="163">
        <v>5</v>
      </c>
      <c r="AG74" s="163">
        <v>5</v>
      </c>
      <c r="AH74" s="163">
        <v>4</v>
      </c>
      <c r="AI74" s="163">
        <v>4</v>
      </c>
      <c r="AJ74" s="163">
        <v>4</v>
      </c>
      <c r="AK74" s="163">
        <v>4</v>
      </c>
      <c r="AL74" s="163">
        <v>4</v>
      </c>
      <c r="AM74" s="163">
        <v>3</v>
      </c>
      <c r="AN74" s="163">
        <v>3</v>
      </c>
      <c r="AO74" s="163">
        <v>3</v>
      </c>
      <c r="AP74" s="163">
        <v>3</v>
      </c>
      <c r="AQ74" s="163">
        <v>3</v>
      </c>
      <c r="AR74" s="8"/>
      <c r="AT74" s="102"/>
      <c r="AU74" s="105"/>
    </row>
    <row r="75" spans="2:47">
      <c r="B75" s="5"/>
      <c r="E75" s="115">
        <f>E74+1</f>
        <v>2</v>
      </c>
      <c r="F75" s="45" t="str">
        <f t="shared" si="17"/>
        <v>Itaborai</v>
      </c>
      <c r="H75" s="162">
        <f t="shared" ref="H75:H92" si="19">SUM(I75:AQ75)</f>
        <v>12613</v>
      </c>
      <c r="I75" s="163">
        <v>0</v>
      </c>
      <c r="J75" s="163">
        <v>144</v>
      </c>
      <c r="K75" s="163">
        <v>494</v>
      </c>
      <c r="L75" s="163">
        <v>1042</v>
      </c>
      <c r="M75" s="163">
        <v>1368</v>
      </c>
      <c r="N75" s="163">
        <v>1339</v>
      </c>
      <c r="O75" s="163">
        <v>1347</v>
      </c>
      <c r="P75" s="163">
        <v>1406</v>
      </c>
      <c r="Q75" s="163">
        <v>876</v>
      </c>
      <c r="R75" s="163">
        <v>568</v>
      </c>
      <c r="S75" s="163">
        <v>526</v>
      </c>
      <c r="T75" s="163">
        <v>212</v>
      </c>
      <c r="U75" s="163">
        <v>212</v>
      </c>
      <c r="V75" s="163">
        <v>212</v>
      </c>
      <c r="W75" s="163">
        <v>212</v>
      </c>
      <c r="X75" s="163">
        <v>167</v>
      </c>
      <c r="Y75" s="163">
        <v>167</v>
      </c>
      <c r="Z75" s="163">
        <v>167</v>
      </c>
      <c r="AA75" s="163">
        <v>167</v>
      </c>
      <c r="AB75" s="163">
        <v>167</v>
      </c>
      <c r="AC75" s="163">
        <v>132</v>
      </c>
      <c r="AD75" s="163">
        <v>132</v>
      </c>
      <c r="AE75" s="163">
        <v>132</v>
      </c>
      <c r="AF75" s="163">
        <v>132</v>
      </c>
      <c r="AG75" s="163">
        <v>132</v>
      </c>
      <c r="AH75" s="163">
        <v>116</v>
      </c>
      <c r="AI75" s="163">
        <v>116</v>
      </c>
      <c r="AJ75" s="163">
        <v>116</v>
      </c>
      <c r="AK75" s="163">
        <v>116</v>
      </c>
      <c r="AL75" s="163">
        <v>116</v>
      </c>
      <c r="AM75" s="163">
        <v>116</v>
      </c>
      <c r="AN75" s="163">
        <v>116</v>
      </c>
      <c r="AO75" s="163">
        <v>116</v>
      </c>
      <c r="AP75" s="163">
        <v>116</v>
      </c>
      <c r="AQ75" s="163">
        <v>116</v>
      </c>
      <c r="AR75" s="8"/>
      <c r="AT75" s="102"/>
      <c r="AU75" s="102"/>
    </row>
    <row r="76" spans="2:47">
      <c r="B76" s="5"/>
      <c r="E76" s="115">
        <f t="shared" ref="E76:E92" si="20">E75+1</f>
        <v>3</v>
      </c>
      <c r="F76" s="45" t="str">
        <f t="shared" si="17"/>
        <v>Mage</v>
      </c>
      <c r="H76" s="162">
        <f t="shared" si="19"/>
        <v>6581</v>
      </c>
      <c r="I76" s="163">
        <v>0</v>
      </c>
      <c r="J76" s="163">
        <v>103</v>
      </c>
      <c r="K76" s="163">
        <v>314</v>
      </c>
      <c r="L76" s="163">
        <v>421</v>
      </c>
      <c r="M76" s="163">
        <v>472</v>
      </c>
      <c r="N76" s="163">
        <v>651</v>
      </c>
      <c r="O76" s="163">
        <v>656</v>
      </c>
      <c r="P76" s="163">
        <v>692</v>
      </c>
      <c r="Q76" s="163">
        <v>597</v>
      </c>
      <c r="R76" s="163">
        <v>558</v>
      </c>
      <c r="S76" s="163">
        <v>341</v>
      </c>
      <c r="T76" s="163">
        <v>124</v>
      </c>
      <c r="U76" s="163">
        <v>124</v>
      </c>
      <c r="V76" s="163">
        <v>124</v>
      </c>
      <c r="W76" s="163">
        <v>124</v>
      </c>
      <c r="X76" s="163">
        <v>94</v>
      </c>
      <c r="Y76" s="163">
        <v>94</v>
      </c>
      <c r="Z76" s="163">
        <v>94</v>
      </c>
      <c r="AA76" s="163">
        <v>94</v>
      </c>
      <c r="AB76" s="163">
        <v>94</v>
      </c>
      <c r="AC76" s="163">
        <v>68</v>
      </c>
      <c r="AD76" s="163">
        <v>68</v>
      </c>
      <c r="AE76" s="163">
        <v>68</v>
      </c>
      <c r="AF76" s="163">
        <v>68</v>
      </c>
      <c r="AG76" s="163">
        <v>68</v>
      </c>
      <c r="AH76" s="163">
        <v>49</v>
      </c>
      <c r="AI76" s="163">
        <v>49</v>
      </c>
      <c r="AJ76" s="163">
        <v>49</v>
      </c>
      <c r="AK76" s="163">
        <v>49</v>
      </c>
      <c r="AL76" s="163">
        <v>49</v>
      </c>
      <c r="AM76" s="163">
        <v>45</v>
      </c>
      <c r="AN76" s="163">
        <v>45</v>
      </c>
      <c r="AO76" s="163">
        <v>45</v>
      </c>
      <c r="AP76" s="163">
        <v>45</v>
      </c>
      <c r="AQ76" s="163">
        <v>45</v>
      </c>
      <c r="AR76" s="8"/>
      <c r="AT76" s="102"/>
      <c r="AU76" s="137"/>
    </row>
    <row r="77" spans="2:47">
      <c r="B77" s="5"/>
      <c r="E77" s="115">
        <f t="shared" si="20"/>
        <v>4</v>
      </c>
      <c r="F77" s="45" t="str">
        <f t="shared" si="17"/>
        <v>Marica</v>
      </c>
      <c r="H77" s="162">
        <f t="shared" si="19"/>
        <v>4531</v>
      </c>
      <c r="I77" s="163">
        <v>0</v>
      </c>
      <c r="J77" s="163">
        <v>39</v>
      </c>
      <c r="K77" s="163">
        <v>356</v>
      </c>
      <c r="L77" s="163">
        <v>365</v>
      </c>
      <c r="M77" s="163">
        <v>373</v>
      </c>
      <c r="N77" s="163">
        <v>530</v>
      </c>
      <c r="O77" s="163">
        <v>433</v>
      </c>
      <c r="P77" s="163">
        <v>288</v>
      </c>
      <c r="Q77" s="163">
        <v>245</v>
      </c>
      <c r="R77" s="163">
        <v>207</v>
      </c>
      <c r="S77" s="163">
        <v>117</v>
      </c>
      <c r="T77" s="163">
        <v>296</v>
      </c>
      <c r="U77" s="163">
        <v>303</v>
      </c>
      <c r="V77" s="163">
        <v>100</v>
      </c>
      <c r="W77" s="163">
        <v>334</v>
      </c>
      <c r="X77" s="163">
        <v>41</v>
      </c>
      <c r="Y77" s="163">
        <v>28</v>
      </c>
      <c r="Z77" s="163">
        <v>28</v>
      </c>
      <c r="AA77" s="163">
        <v>28</v>
      </c>
      <c r="AB77" s="163">
        <v>28</v>
      </c>
      <c r="AC77" s="163">
        <v>28</v>
      </c>
      <c r="AD77" s="163">
        <v>26</v>
      </c>
      <c r="AE77" s="163">
        <v>26</v>
      </c>
      <c r="AF77" s="163">
        <v>26</v>
      </c>
      <c r="AG77" s="163">
        <v>26</v>
      </c>
      <c r="AH77" s="163">
        <v>26</v>
      </c>
      <c r="AI77" s="163">
        <v>26</v>
      </c>
      <c r="AJ77" s="163">
        <v>26</v>
      </c>
      <c r="AK77" s="163">
        <v>26</v>
      </c>
      <c r="AL77" s="163">
        <v>26</v>
      </c>
      <c r="AM77" s="163">
        <v>26</v>
      </c>
      <c r="AN77" s="163">
        <v>26</v>
      </c>
      <c r="AO77" s="163">
        <v>26</v>
      </c>
      <c r="AP77" s="163">
        <v>26</v>
      </c>
      <c r="AQ77" s="163">
        <v>26</v>
      </c>
      <c r="AR77" s="8"/>
      <c r="AT77" s="102"/>
      <c r="AU77" s="137"/>
    </row>
    <row r="78" spans="2:47">
      <c r="B78" s="5"/>
      <c r="E78" s="115">
        <f t="shared" si="20"/>
        <v>5</v>
      </c>
      <c r="F78" s="45" t="str">
        <f t="shared" si="17"/>
        <v>Rio Bonito</v>
      </c>
      <c r="H78" s="162">
        <f t="shared" si="19"/>
        <v>1529</v>
      </c>
      <c r="I78" s="163">
        <v>0</v>
      </c>
      <c r="J78" s="163">
        <v>16</v>
      </c>
      <c r="K78" s="163">
        <v>22</v>
      </c>
      <c r="L78" s="163">
        <v>109</v>
      </c>
      <c r="M78" s="163">
        <v>109</v>
      </c>
      <c r="N78" s="163">
        <v>106</v>
      </c>
      <c r="O78" s="163">
        <v>107</v>
      </c>
      <c r="P78" s="163">
        <v>122</v>
      </c>
      <c r="Q78" s="163">
        <v>57</v>
      </c>
      <c r="R78" s="163">
        <v>57</v>
      </c>
      <c r="S78" s="163">
        <v>54</v>
      </c>
      <c r="T78" s="163">
        <v>54</v>
      </c>
      <c r="U78" s="163">
        <v>89</v>
      </c>
      <c r="V78" s="163">
        <v>64</v>
      </c>
      <c r="W78" s="163">
        <v>64</v>
      </c>
      <c r="X78" s="163">
        <v>60</v>
      </c>
      <c r="Y78" s="163">
        <v>60</v>
      </c>
      <c r="Z78" s="163">
        <v>25</v>
      </c>
      <c r="AA78" s="163">
        <v>25</v>
      </c>
      <c r="AB78" s="163">
        <v>25</v>
      </c>
      <c r="AC78" s="163">
        <v>22</v>
      </c>
      <c r="AD78" s="163">
        <v>22</v>
      </c>
      <c r="AE78" s="163">
        <v>22</v>
      </c>
      <c r="AF78" s="163">
        <v>22</v>
      </c>
      <c r="AG78" s="163">
        <v>22</v>
      </c>
      <c r="AH78" s="163">
        <v>20</v>
      </c>
      <c r="AI78" s="163">
        <v>20</v>
      </c>
      <c r="AJ78" s="163">
        <v>20</v>
      </c>
      <c r="AK78" s="163">
        <v>20</v>
      </c>
      <c r="AL78" s="163">
        <v>20</v>
      </c>
      <c r="AM78" s="163">
        <v>19</v>
      </c>
      <c r="AN78" s="163">
        <v>19</v>
      </c>
      <c r="AO78" s="163">
        <v>19</v>
      </c>
      <c r="AP78" s="163">
        <v>19</v>
      </c>
      <c r="AQ78" s="163">
        <v>18</v>
      </c>
      <c r="AR78" s="8"/>
      <c r="AT78" s="102"/>
      <c r="AU78" s="137"/>
    </row>
    <row r="79" spans="2:47">
      <c r="B79" s="5"/>
      <c r="E79" s="115">
        <f t="shared" si="20"/>
        <v>6</v>
      </c>
      <c r="F79" s="45" t="str">
        <f t="shared" si="17"/>
        <v>Sao Goncalo</v>
      </c>
      <c r="H79" s="162">
        <f t="shared" si="19"/>
        <v>26206</v>
      </c>
      <c r="I79" s="163">
        <v>0</v>
      </c>
      <c r="J79" s="163">
        <v>675</v>
      </c>
      <c r="K79" s="163">
        <v>1798</v>
      </c>
      <c r="L79" s="163">
        <v>2206</v>
      </c>
      <c r="M79" s="163">
        <v>2351</v>
      </c>
      <c r="N79" s="163">
        <v>2475</v>
      </c>
      <c r="O79" s="163">
        <v>2500</v>
      </c>
      <c r="P79" s="163">
        <v>2580</v>
      </c>
      <c r="Q79" s="163">
        <v>2229</v>
      </c>
      <c r="R79" s="163">
        <v>2142</v>
      </c>
      <c r="S79" s="163">
        <v>1678</v>
      </c>
      <c r="T79" s="163">
        <v>513</v>
      </c>
      <c r="U79" s="163">
        <v>513</v>
      </c>
      <c r="V79" s="163">
        <v>513</v>
      </c>
      <c r="W79" s="163">
        <v>513</v>
      </c>
      <c r="X79" s="163">
        <v>321</v>
      </c>
      <c r="Y79" s="163">
        <v>321</v>
      </c>
      <c r="Z79" s="163">
        <v>321</v>
      </c>
      <c r="AA79" s="163">
        <v>321</v>
      </c>
      <c r="AB79" s="163">
        <v>321</v>
      </c>
      <c r="AC79" s="163">
        <v>167</v>
      </c>
      <c r="AD79" s="163">
        <v>167</v>
      </c>
      <c r="AE79" s="163">
        <v>167</v>
      </c>
      <c r="AF79" s="163">
        <v>167</v>
      </c>
      <c r="AG79" s="163">
        <v>167</v>
      </c>
      <c r="AH79" s="163">
        <v>108</v>
      </c>
      <c r="AI79" s="163">
        <v>108</v>
      </c>
      <c r="AJ79" s="163">
        <v>108</v>
      </c>
      <c r="AK79" s="163">
        <v>108</v>
      </c>
      <c r="AL79" s="163">
        <v>108</v>
      </c>
      <c r="AM79" s="163">
        <v>108</v>
      </c>
      <c r="AN79" s="163">
        <v>108</v>
      </c>
      <c r="AO79" s="163">
        <v>108</v>
      </c>
      <c r="AP79" s="163">
        <v>108</v>
      </c>
      <c r="AQ79" s="163">
        <v>108</v>
      </c>
      <c r="AR79" s="8"/>
      <c r="AT79" s="102"/>
      <c r="AU79" s="137"/>
    </row>
    <row r="80" spans="2:47">
      <c r="B80" s="5"/>
      <c r="E80" s="115">
        <f t="shared" si="20"/>
        <v>7</v>
      </c>
      <c r="F80" s="45" t="str">
        <f t="shared" si="17"/>
        <v>Saquarema</v>
      </c>
      <c r="H80" s="162">
        <f t="shared" si="19"/>
        <v>1447</v>
      </c>
      <c r="I80" s="163">
        <v>0</v>
      </c>
      <c r="J80" s="163">
        <v>19</v>
      </c>
      <c r="K80" s="163">
        <v>101</v>
      </c>
      <c r="L80" s="163">
        <v>104</v>
      </c>
      <c r="M80" s="163">
        <v>108</v>
      </c>
      <c r="N80" s="163">
        <v>109</v>
      </c>
      <c r="O80" s="163">
        <v>112</v>
      </c>
      <c r="P80" s="163">
        <v>94</v>
      </c>
      <c r="Q80" s="163">
        <v>97</v>
      </c>
      <c r="R80" s="163">
        <v>100</v>
      </c>
      <c r="S80" s="163">
        <v>94</v>
      </c>
      <c r="T80" s="163">
        <v>97</v>
      </c>
      <c r="U80" s="163">
        <v>99</v>
      </c>
      <c r="V80" s="163">
        <v>29</v>
      </c>
      <c r="W80" s="163">
        <v>29</v>
      </c>
      <c r="X80" s="163">
        <v>25</v>
      </c>
      <c r="Y80" s="163">
        <v>25</v>
      </c>
      <c r="Z80" s="163">
        <v>25</v>
      </c>
      <c r="AA80" s="163">
        <v>25</v>
      </c>
      <c r="AB80" s="163">
        <v>25</v>
      </c>
      <c r="AC80" s="163">
        <v>14</v>
      </c>
      <c r="AD80" s="163">
        <v>14</v>
      </c>
      <c r="AE80" s="163">
        <v>14</v>
      </c>
      <c r="AF80" s="163">
        <v>14</v>
      </c>
      <c r="AG80" s="163">
        <v>14</v>
      </c>
      <c r="AH80" s="163">
        <v>8</v>
      </c>
      <c r="AI80" s="163">
        <v>8</v>
      </c>
      <c r="AJ80" s="163">
        <v>8</v>
      </c>
      <c r="AK80" s="163">
        <v>8</v>
      </c>
      <c r="AL80" s="163">
        <v>8</v>
      </c>
      <c r="AM80" s="163">
        <v>4</v>
      </c>
      <c r="AN80" s="163">
        <v>4</v>
      </c>
      <c r="AO80" s="163">
        <v>4</v>
      </c>
      <c r="AP80" s="163">
        <v>4</v>
      </c>
      <c r="AQ80" s="163">
        <v>4</v>
      </c>
      <c r="AR80" s="8"/>
      <c r="AT80" s="102"/>
      <c r="AU80" s="137"/>
    </row>
    <row r="81" spans="2:48">
      <c r="B81" s="5"/>
      <c r="E81" s="115">
        <f t="shared" si="20"/>
        <v>8</v>
      </c>
      <c r="F81" s="45" t="str">
        <f t="shared" si="17"/>
        <v>Tangua</v>
      </c>
      <c r="H81" s="162">
        <f t="shared" si="19"/>
        <v>892</v>
      </c>
      <c r="I81" s="163">
        <v>0</v>
      </c>
      <c r="J81" s="163">
        <v>99</v>
      </c>
      <c r="K81" s="163">
        <v>82</v>
      </c>
      <c r="L81" s="163">
        <v>82</v>
      </c>
      <c r="M81" s="163">
        <v>83</v>
      </c>
      <c r="N81" s="163">
        <v>82</v>
      </c>
      <c r="O81" s="163">
        <v>82</v>
      </c>
      <c r="P81" s="163">
        <v>29</v>
      </c>
      <c r="Q81" s="163">
        <v>30</v>
      </c>
      <c r="R81" s="163">
        <v>30</v>
      </c>
      <c r="S81" s="163">
        <v>29</v>
      </c>
      <c r="T81" s="163">
        <v>29</v>
      </c>
      <c r="U81" s="163">
        <v>29</v>
      </c>
      <c r="V81" s="163">
        <v>13</v>
      </c>
      <c r="W81" s="163">
        <v>13</v>
      </c>
      <c r="X81" s="163">
        <v>11</v>
      </c>
      <c r="Y81" s="163">
        <v>11</v>
      </c>
      <c r="Z81" s="163">
        <v>11</v>
      </c>
      <c r="AA81" s="163">
        <v>11</v>
      </c>
      <c r="AB81" s="163">
        <v>11</v>
      </c>
      <c r="AC81" s="163">
        <v>9</v>
      </c>
      <c r="AD81" s="163">
        <v>9</v>
      </c>
      <c r="AE81" s="163">
        <v>9</v>
      </c>
      <c r="AF81" s="163">
        <v>9</v>
      </c>
      <c r="AG81" s="163">
        <v>9</v>
      </c>
      <c r="AH81" s="163">
        <v>8</v>
      </c>
      <c r="AI81" s="163">
        <v>8</v>
      </c>
      <c r="AJ81" s="163">
        <v>8</v>
      </c>
      <c r="AK81" s="163">
        <v>8</v>
      </c>
      <c r="AL81" s="163">
        <v>8</v>
      </c>
      <c r="AM81" s="163">
        <v>8</v>
      </c>
      <c r="AN81" s="163">
        <v>8</v>
      </c>
      <c r="AO81" s="163">
        <v>8</v>
      </c>
      <c r="AP81" s="163">
        <v>8</v>
      </c>
      <c r="AQ81" s="163">
        <v>8</v>
      </c>
      <c r="AR81" s="8"/>
      <c r="AT81" s="102"/>
      <c r="AU81" s="137"/>
    </row>
    <row r="82" spans="2:48">
      <c r="B82" s="5"/>
      <c r="E82" s="115">
        <f t="shared" si="20"/>
        <v>9</v>
      </c>
      <c r="F82" s="45" t="str">
        <f t="shared" si="17"/>
        <v>Casimiro de Abreu</v>
      </c>
      <c r="H82" s="162">
        <f t="shared" si="19"/>
        <v>1399</v>
      </c>
      <c r="I82" s="163">
        <v>0</v>
      </c>
      <c r="J82" s="163">
        <v>25</v>
      </c>
      <c r="K82" s="163">
        <v>93</v>
      </c>
      <c r="L82" s="163">
        <v>95</v>
      </c>
      <c r="M82" s="163">
        <v>98</v>
      </c>
      <c r="N82" s="163">
        <v>93</v>
      </c>
      <c r="O82" s="163">
        <v>95</v>
      </c>
      <c r="P82" s="163">
        <v>83</v>
      </c>
      <c r="Q82" s="163">
        <v>85</v>
      </c>
      <c r="R82" s="163">
        <v>87</v>
      </c>
      <c r="S82" s="163">
        <v>75</v>
      </c>
      <c r="T82" s="163">
        <v>75</v>
      </c>
      <c r="U82" s="163">
        <v>76</v>
      </c>
      <c r="V82" s="163">
        <v>19</v>
      </c>
      <c r="W82" s="163">
        <v>31</v>
      </c>
      <c r="X82" s="163">
        <v>41</v>
      </c>
      <c r="Y82" s="163">
        <v>41</v>
      </c>
      <c r="Z82" s="163">
        <v>41</v>
      </c>
      <c r="AA82" s="163">
        <v>41</v>
      </c>
      <c r="AB82" s="163">
        <v>29</v>
      </c>
      <c r="AC82" s="163">
        <v>16</v>
      </c>
      <c r="AD82" s="163">
        <v>16</v>
      </c>
      <c r="AE82" s="163">
        <v>16</v>
      </c>
      <c r="AF82" s="163">
        <v>16</v>
      </c>
      <c r="AG82" s="163">
        <v>16</v>
      </c>
      <c r="AH82" s="163">
        <v>12</v>
      </c>
      <c r="AI82" s="163">
        <v>12</v>
      </c>
      <c r="AJ82" s="163">
        <v>12</v>
      </c>
      <c r="AK82" s="163">
        <v>12</v>
      </c>
      <c r="AL82" s="163">
        <v>12</v>
      </c>
      <c r="AM82" s="163">
        <v>8</v>
      </c>
      <c r="AN82" s="163">
        <v>8</v>
      </c>
      <c r="AO82" s="163">
        <v>8</v>
      </c>
      <c r="AP82" s="163">
        <v>8</v>
      </c>
      <c r="AQ82" s="163">
        <v>4</v>
      </c>
      <c r="AR82" s="8"/>
      <c r="AT82" s="102"/>
      <c r="AU82" s="137"/>
    </row>
    <row r="83" spans="2:48" s="135" customFormat="1">
      <c r="B83" s="148"/>
      <c r="E83" s="115">
        <f t="shared" si="20"/>
        <v>10</v>
      </c>
      <c r="F83" s="45" t="s">
        <v>139</v>
      </c>
      <c r="H83" s="162">
        <f t="shared" si="19"/>
        <v>447</v>
      </c>
      <c r="I83" s="163">
        <v>0</v>
      </c>
      <c r="J83" s="163">
        <v>16</v>
      </c>
      <c r="K83" s="163">
        <v>26</v>
      </c>
      <c r="L83" s="163">
        <v>27</v>
      </c>
      <c r="M83" s="163">
        <v>27</v>
      </c>
      <c r="N83" s="163">
        <v>25</v>
      </c>
      <c r="O83" s="163">
        <v>25</v>
      </c>
      <c r="P83" s="163">
        <v>22</v>
      </c>
      <c r="Q83" s="163">
        <v>22</v>
      </c>
      <c r="R83" s="163">
        <v>22</v>
      </c>
      <c r="S83" s="163">
        <v>19</v>
      </c>
      <c r="T83" s="163">
        <v>19</v>
      </c>
      <c r="U83" s="163">
        <v>19</v>
      </c>
      <c r="V83" s="163">
        <v>14</v>
      </c>
      <c r="W83" s="163">
        <v>14</v>
      </c>
      <c r="X83" s="163">
        <v>10</v>
      </c>
      <c r="Y83" s="163">
        <v>10</v>
      </c>
      <c r="Z83" s="163">
        <v>10</v>
      </c>
      <c r="AA83" s="163">
        <v>18</v>
      </c>
      <c r="AB83" s="163">
        <v>18</v>
      </c>
      <c r="AC83" s="163">
        <v>14</v>
      </c>
      <c r="AD83" s="163">
        <v>14</v>
      </c>
      <c r="AE83" s="163">
        <v>14</v>
      </c>
      <c r="AF83" s="163">
        <v>6</v>
      </c>
      <c r="AG83" s="163">
        <v>6</v>
      </c>
      <c r="AH83" s="163">
        <v>3</v>
      </c>
      <c r="AI83" s="163">
        <v>3</v>
      </c>
      <c r="AJ83" s="163">
        <v>3</v>
      </c>
      <c r="AK83" s="163">
        <v>3</v>
      </c>
      <c r="AL83" s="163">
        <v>3</v>
      </c>
      <c r="AM83" s="163">
        <v>3</v>
      </c>
      <c r="AN83" s="163">
        <v>3</v>
      </c>
      <c r="AO83" s="163">
        <v>3</v>
      </c>
      <c r="AP83" s="163">
        <v>3</v>
      </c>
      <c r="AQ83" s="163">
        <v>3</v>
      </c>
      <c r="AR83" s="149"/>
      <c r="AT83" s="137"/>
      <c r="AU83" s="137"/>
      <c r="AV83" s="137"/>
    </row>
    <row r="84" spans="2:48">
      <c r="B84" s="5"/>
      <c r="E84" s="115">
        <f t="shared" si="20"/>
        <v>11</v>
      </c>
      <c r="F84" s="45" t="str">
        <f t="shared" ref="F84:F92" si="21">F63</f>
        <v>Cambuci</v>
      </c>
      <c r="H84" s="162">
        <f t="shared" si="19"/>
        <v>683</v>
      </c>
      <c r="I84" s="163">
        <v>0</v>
      </c>
      <c r="J84" s="163">
        <v>10</v>
      </c>
      <c r="K84" s="163">
        <v>73</v>
      </c>
      <c r="L84" s="163">
        <v>74</v>
      </c>
      <c r="M84" s="163">
        <v>74</v>
      </c>
      <c r="N84" s="163">
        <v>70</v>
      </c>
      <c r="O84" s="163">
        <v>70</v>
      </c>
      <c r="P84" s="163">
        <v>24</v>
      </c>
      <c r="Q84" s="163">
        <v>24</v>
      </c>
      <c r="R84" s="163">
        <v>24</v>
      </c>
      <c r="S84" s="163">
        <v>21</v>
      </c>
      <c r="T84" s="163">
        <v>21</v>
      </c>
      <c r="U84" s="163">
        <v>21</v>
      </c>
      <c r="V84" s="163">
        <v>11</v>
      </c>
      <c r="W84" s="163">
        <v>11</v>
      </c>
      <c r="X84" s="163">
        <v>9</v>
      </c>
      <c r="Y84" s="163">
        <v>9</v>
      </c>
      <c r="Z84" s="163">
        <v>9</v>
      </c>
      <c r="AA84" s="163">
        <v>9</v>
      </c>
      <c r="AB84" s="163">
        <v>9</v>
      </c>
      <c r="AC84" s="163">
        <v>8</v>
      </c>
      <c r="AD84" s="163">
        <v>8</v>
      </c>
      <c r="AE84" s="163">
        <v>8</v>
      </c>
      <c r="AF84" s="163">
        <v>8</v>
      </c>
      <c r="AG84" s="163">
        <v>8</v>
      </c>
      <c r="AH84" s="163">
        <v>7</v>
      </c>
      <c r="AI84" s="163">
        <v>7</v>
      </c>
      <c r="AJ84" s="163">
        <v>7</v>
      </c>
      <c r="AK84" s="163">
        <v>7</v>
      </c>
      <c r="AL84" s="163">
        <v>7</v>
      </c>
      <c r="AM84" s="163">
        <v>7</v>
      </c>
      <c r="AN84" s="163">
        <v>7</v>
      </c>
      <c r="AO84" s="163">
        <v>7</v>
      </c>
      <c r="AP84" s="163">
        <v>7</v>
      </c>
      <c r="AQ84" s="163">
        <v>7</v>
      </c>
      <c r="AR84" s="8"/>
      <c r="AT84" s="102"/>
      <c r="AU84" s="137"/>
    </row>
    <row r="85" spans="2:48">
      <c r="B85" s="5"/>
      <c r="E85" s="115">
        <f t="shared" si="20"/>
        <v>12</v>
      </c>
      <c r="F85" s="45" t="str">
        <f t="shared" si="21"/>
        <v>Itaocara</v>
      </c>
      <c r="H85" s="162">
        <f t="shared" si="19"/>
        <v>311</v>
      </c>
      <c r="I85" s="163">
        <v>0</v>
      </c>
      <c r="J85" s="163">
        <v>9</v>
      </c>
      <c r="K85" s="163">
        <v>34</v>
      </c>
      <c r="L85" s="163">
        <v>34</v>
      </c>
      <c r="M85" s="163">
        <v>34</v>
      </c>
      <c r="N85" s="163">
        <v>29</v>
      </c>
      <c r="O85" s="163">
        <v>29</v>
      </c>
      <c r="P85" s="163">
        <v>9</v>
      </c>
      <c r="Q85" s="163">
        <v>9</v>
      </c>
      <c r="R85" s="163">
        <v>9</v>
      </c>
      <c r="S85" s="163">
        <v>6</v>
      </c>
      <c r="T85" s="163">
        <v>6</v>
      </c>
      <c r="U85" s="163">
        <v>6</v>
      </c>
      <c r="V85" s="163">
        <v>6</v>
      </c>
      <c r="W85" s="163">
        <v>6</v>
      </c>
      <c r="X85" s="163">
        <v>5</v>
      </c>
      <c r="Y85" s="163">
        <v>5</v>
      </c>
      <c r="Z85" s="163">
        <v>5</v>
      </c>
      <c r="AA85" s="163">
        <v>5</v>
      </c>
      <c r="AB85" s="163">
        <v>5</v>
      </c>
      <c r="AC85" s="163">
        <v>4</v>
      </c>
      <c r="AD85" s="163">
        <v>4</v>
      </c>
      <c r="AE85" s="163">
        <v>4</v>
      </c>
      <c r="AF85" s="163">
        <v>4</v>
      </c>
      <c r="AG85" s="163">
        <v>4</v>
      </c>
      <c r="AH85" s="163">
        <v>4</v>
      </c>
      <c r="AI85" s="163">
        <v>4</v>
      </c>
      <c r="AJ85" s="163">
        <v>4</v>
      </c>
      <c r="AK85" s="163">
        <v>4</v>
      </c>
      <c r="AL85" s="163">
        <v>4</v>
      </c>
      <c r="AM85" s="163">
        <v>4</v>
      </c>
      <c r="AN85" s="163">
        <v>4</v>
      </c>
      <c r="AO85" s="163">
        <v>4</v>
      </c>
      <c r="AP85" s="163">
        <v>4</v>
      </c>
      <c r="AQ85" s="163">
        <v>4</v>
      </c>
      <c r="AR85" s="8"/>
      <c r="AT85" s="102"/>
      <c r="AU85" s="137"/>
    </row>
    <row r="86" spans="2:48">
      <c r="B86" s="5"/>
      <c r="E86" s="115">
        <f t="shared" si="20"/>
        <v>13</v>
      </c>
      <c r="F86" s="45" t="str">
        <f t="shared" si="21"/>
        <v>Miracema</v>
      </c>
      <c r="H86" s="162">
        <f t="shared" si="19"/>
        <v>333</v>
      </c>
      <c r="I86" s="163">
        <v>0</v>
      </c>
      <c r="J86" s="163">
        <v>15</v>
      </c>
      <c r="K86" s="163">
        <v>30</v>
      </c>
      <c r="L86" s="163">
        <v>30</v>
      </c>
      <c r="M86" s="163">
        <v>30</v>
      </c>
      <c r="N86" s="163">
        <v>24</v>
      </c>
      <c r="O86" s="163">
        <v>24</v>
      </c>
      <c r="P86" s="163">
        <v>14</v>
      </c>
      <c r="Q86" s="163">
        <v>14</v>
      </c>
      <c r="R86" s="163">
        <v>14</v>
      </c>
      <c r="S86" s="163">
        <v>10</v>
      </c>
      <c r="T86" s="163">
        <v>10</v>
      </c>
      <c r="U86" s="163">
        <v>10</v>
      </c>
      <c r="V86" s="163">
        <v>9</v>
      </c>
      <c r="W86" s="163">
        <v>9</v>
      </c>
      <c r="X86" s="163">
        <v>6</v>
      </c>
      <c r="Y86" s="163">
        <v>6</v>
      </c>
      <c r="Z86" s="163">
        <v>6</v>
      </c>
      <c r="AA86" s="163">
        <v>6</v>
      </c>
      <c r="AB86" s="163">
        <v>6</v>
      </c>
      <c r="AC86" s="163">
        <v>5</v>
      </c>
      <c r="AD86" s="163">
        <v>5</v>
      </c>
      <c r="AE86" s="163">
        <v>5</v>
      </c>
      <c r="AF86" s="163">
        <v>5</v>
      </c>
      <c r="AG86" s="163">
        <v>5</v>
      </c>
      <c r="AH86" s="163">
        <v>4</v>
      </c>
      <c r="AI86" s="163">
        <v>4</v>
      </c>
      <c r="AJ86" s="163">
        <v>4</v>
      </c>
      <c r="AK86" s="163">
        <v>4</v>
      </c>
      <c r="AL86" s="163">
        <v>4</v>
      </c>
      <c r="AM86" s="163">
        <v>3</v>
      </c>
      <c r="AN86" s="163">
        <v>3</v>
      </c>
      <c r="AO86" s="163">
        <v>3</v>
      </c>
      <c r="AP86" s="163">
        <v>3</v>
      </c>
      <c r="AQ86" s="163">
        <v>3</v>
      </c>
      <c r="AR86" s="8"/>
      <c r="AT86" s="102"/>
      <c r="AU86" s="137"/>
    </row>
    <row r="87" spans="2:48">
      <c r="B87" s="5"/>
      <c r="E87" s="115">
        <f t="shared" si="20"/>
        <v>14</v>
      </c>
      <c r="F87" s="45" t="str">
        <f t="shared" si="21"/>
        <v>Sao Francisco de Itabapoana</v>
      </c>
      <c r="H87" s="162">
        <f t="shared" si="19"/>
        <v>1336</v>
      </c>
      <c r="I87" s="163">
        <v>0</v>
      </c>
      <c r="J87" s="163">
        <v>23</v>
      </c>
      <c r="K87" s="163">
        <v>101</v>
      </c>
      <c r="L87" s="163">
        <v>101</v>
      </c>
      <c r="M87" s="163">
        <v>102</v>
      </c>
      <c r="N87" s="163">
        <v>99</v>
      </c>
      <c r="O87" s="163">
        <v>100</v>
      </c>
      <c r="P87" s="163">
        <v>52</v>
      </c>
      <c r="Q87" s="163">
        <v>53</v>
      </c>
      <c r="R87" s="163">
        <v>54</v>
      </c>
      <c r="S87" s="163">
        <v>48</v>
      </c>
      <c r="T87" s="163">
        <v>48</v>
      </c>
      <c r="U87" s="163">
        <v>57</v>
      </c>
      <c r="V87" s="163">
        <v>36</v>
      </c>
      <c r="W87" s="163">
        <v>48</v>
      </c>
      <c r="X87" s="163">
        <v>41</v>
      </c>
      <c r="Y87" s="163">
        <v>49</v>
      </c>
      <c r="Z87" s="163">
        <v>41</v>
      </c>
      <c r="AA87" s="163">
        <v>41</v>
      </c>
      <c r="AB87" s="163">
        <v>29</v>
      </c>
      <c r="AC87" s="163">
        <v>23</v>
      </c>
      <c r="AD87" s="163">
        <v>15</v>
      </c>
      <c r="AE87" s="163">
        <v>15</v>
      </c>
      <c r="AF87" s="163">
        <v>15</v>
      </c>
      <c r="AG87" s="163">
        <v>15</v>
      </c>
      <c r="AH87" s="163">
        <v>13</v>
      </c>
      <c r="AI87" s="163">
        <v>13</v>
      </c>
      <c r="AJ87" s="163">
        <v>13</v>
      </c>
      <c r="AK87" s="163">
        <v>13</v>
      </c>
      <c r="AL87" s="163">
        <v>13</v>
      </c>
      <c r="AM87" s="163">
        <v>13</v>
      </c>
      <c r="AN87" s="163">
        <v>13</v>
      </c>
      <c r="AO87" s="163">
        <v>13</v>
      </c>
      <c r="AP87" s="163">
        <v>13</v>
      </c>
      <c r="AQ87" s="163">
        <v>13</v>
      </c>
      <c r="AR87" s="8"/>
      <c r="AT87" s="102"/>
      <c r="AU87" s="137"/>
    </row>
    <row r="88" spans="2:48">
      <c r="B88" s="5"/>
      <c r="E88" s="115">
        <f t="shared" si="20"/>
        <v>15</v>
      </c>
      <c r="F88" s="45" t="str">
        <f t="shared" si="21"/>
        <v>Cantagalo</v>
      </c>
      <c r="H88" s="162">
        <f t="shared" si="19"/>
        <v>644</v>
      </c>
      <c r="I88" s="163">
        <v>0</v>
      </c>
      <c r="J88" s="163">
        <v>21</v>
      </c>
      <c r="K88" s="163">
        <v>47</v>
      </c>
      <c r="L88" s="163">
        <v>47</v>
      </c>
      <c r="M88" s="163">
        <v>47</v>
      </c>
      <c r="N88" s="163">
        <v>50</v>
      </c>
      <c r="O88" s="163">
        <v>58</v>
      </c>
      <c r="P88" s="163">
        <v>37</v>
      </c>
      <c r="Q88" s="163">
        <v>37</v>
      </c>
      <c r="R88" s="163">
        <v>37</v>
      </c>
      <c r="S88" s="163">
        <v>26</v>
      </c>
      <c r="T88" s="163">
        <v>18</v>
      </c>
      <c r="U88" s="163">
        <v>18</v>
      </c>
      <c r="V88" s="163">
        <v>18</v>
      </c>
      <c r="W88" s="163">
        <v>18</v>
      </c>
      <c r="X88" s="163">
        <v>12</v>
      </c>
      <c r="Y88" s="163">
        <v>12</v>
      </c>
      <c r="Z88" s="163">
        <v>12</v>
      </c>
      <c r="AA88" s="163">
        <v>12</v>
      </c>
      <c r="AB88" s="163">
        <v>12</v>
      </c>
      <c r="AC88" s="163">
        <v>8</v>
      </c>
      <c r="AD88" s="163">
        <v>8</v>
      </c>
      <c r="AE88" s="163">
        <v>8</v>
      </c>
      <c r="AF88" s="163">
        <v>8</v>
      </c>
      <c r="AG88" s="163">
        <v>8</v>
      </c>
      <c r="AH88" s="163">
        <v>7</v>
      </c>
      <c r="AI88" s="163">
        <v>7</v>
      </c>
      <c r="AJ88" s="163">
        <v>7</v>
      </c>
      <c r="AK88" s="163">
        <v>7</v>
      </c>
      <c r="AL88" s="163">
        <v>7</v>
      </c>
      <c r="AM88" s="163">
        <v>6</v>
      </c>
      <c r="AN88" s="163">
        <v>6</v>
      </c>
      <c r="AO88" s="163">
        <v>6</v>
      </c>
      <c r="AP88" s="163">
        <v>6</v>
      </c>
      <c r="AQ88" s="163">
        <v>6</v>
      </c>
      <c r="AR88" s="8"/>
      <c r="AT88" s="102"/>
      <c r="AU88" s="137"/>
    </row>
    <row r="89" spans="2:48">
      <c r="B89" s="5"/>
      <c r="E89" s="115">
        <f t="shared" si="20"/>
        <v>16</v>
      </c>
      <c r="F89" s="45" t="str">
        <f t="shared" si="21"/>
        <v>Cordeiro</v>
      </c>
      <c r="H89" s="162">
        <f t="shared" si="19"/>
        <v>1010</v>
      </c>
      <c r="I89" s="163">
        <v>0</v>
      </c>
      <c r="J89" s="163">
        <v>28</v>
      </c>
      <c r="K89" s="163">
        <v>92</v>
      </c>
      <c r="L89" s="163">
        <v>92</v>
      </c>
      <c r="M89" s="163">
        <v>92</v>
      </c>
      <c r="N89" s="163">
        <v>88</v>
      </c>
      <c r="O89" s="163">
        <v>88</v>
      </c>
      <c r="P89" s="163">
        <v>35</v>
      </c>
      <c r="Q89" s="163">
        <v>35</v>
      </c>
      <c r="R89" s="163">
        <v>35</v>
      </c>
      <c r="S89" s="163">
        <v>28</v>
      </c>
      <c r="T89" s="163">
        <v>29</v>
      </c>
      <c r="U89" s="163">
        <v>29</v>
      </c>
      <c r="V89" s="163">
        <v>27</v>
      </c>
      <c r="W89" s="163">
        <v>27</v>
      </c>
      <c r="X89" s="163">
        <v>21</v>
      </c>
      <c r="Y89" s="163">
        <v>21</v>
      </c>
      <c r="Z89" s="163">
        <v>21</v>
      </c>
      <c r="AA89" s="163">
        <v>21</v>
      </c>
      <c r="AB89" s="163">
        <v>21</v>
      </c>
      <c r="AC89" s="163">
        <v>16</v>
      </c>
      <c r="AD89" s="163">
        <v>16</v>
      </c>
      <c r="AE89" s="163">
        <v>16</v>
      </c>
      <c r="AF89" s="163">
        <v>16</v>
      </c>
      <c r="AG89" s="163">
        <v>16</v>
      </c>
      <c r="AH89" s="163">
        <v>11</v>
      </c>
      <c r="AI89" s="163">
        <v>11</v>
      </c>
      <c r="AJ89" s="163">
        <v>11</v>
      </c>
      <c r="AK89" s="163">
        <v>11</v>
      </c>
      <c r="AL89" s="163">
        <v>11</v>
      </c>
      <c r="AM89" s="163">
        <v>9</v>
      </c>
      <c r="AN89" s="163">
        <v>9</v>
      </c>
      <c r="AO89" s="163">
        <v>9</v>
      </c>
      <c r="AP89" s="163">
        <v>9</v>
      </c>
      <c r="AQ89" s="163">
        <v>9</v>
      </c>
      <c r="AR89" s="8"/>
      <c r="AT89" s="102"/>
      <c r="AU89" s="137"/>
    </row>
    <row r="90" spans="2:48">
      <c r="B90" s="5"/>
      <c r="E90" s="115">
        <f t="shared" si="20"/>
        <v>17</v>
      </c>
      <c r="F90" s="45" t="str">
        <f t="shared" si="21"/>
        <v>Duas Barras</v>
      </c>
      <c r="H90" s="162">
        <f t="shared" si="19"/>
        <v>172</v>
      </c>
      <c r="I90" s="163">
        <v>0</v>
      </c>
      <c r="J90" s="163">
        <v>4</v>
      </c>
      <c r="K90" s="163">
        <v>14</v>
      </c>
      <c r="L90" s="163">
        <v>14</v>
      </c>
      <c r="M90" s="163">
        <v>14</v>
      </c>
      <c r="N90" s="163">
        <v>13</v>
      </c>
      <c r="O90" s="163">
        <v>13</v>
      </c>
      <c r="P90" s="163">
        <v>9</v>
      </c>
      <c r="Q90" s="163">
        <v>9</v>
      </c>
      <c r="R90" s="163">
        <v>9</v>
      </c>
      <c r="S90" s="163">
        <v>8</v>
      </c>
      <c r="T90" s="163">
        <v>8</v>
      </c>
      <c r="U90" s="163">
        <v>9</v>
      </c>
      <c r="V90" s="163">
        <v>4</v>
      </c>
      <c r="W90" s="163">
        <v>4</v>
      </c>
      <c r="X90" s="163">
        <v>3</v>
      </c>
      <c r="Y90" s="163">
        <v>3</v>
      </c>
      <c r="Z90" s="163">
        <v>3</v>
      </c>
      <c r="AA90" s="163">
        <v>3</v>
      </c>
      <c r="AB90" s="163">
        <v>3</v>
      </c>
      <c r="AC90" s="163">
        <v>2</v>
      </c>
      <c r="AD90" s="163">
        <v>2</v>
      </c>
      <c r="AE90" s="163">
        <v>2</v>
      </c>
      <c r="AF90" s="163">
        <v>2</v>
      </c>
      <c r="AG90" s="163">
        <v>2</v>
      </c>
      <c r="AH90" s="163">
        <v>2</v>
      </c>
      <c r="AI90" s="163">
        <v>2</v>
      </c>
      <c r="AJ90" s="163">
        <v>2</v>
      </c>
      <c r="AK90" s="163">
        <v>2</v>
      </c>
      <c r="AL90" s="163">
        <v>2</v>
      </c>
      <c r="AM90" s="163">
        <v>1</v>
      </c>
      <c r="AN90" s="163">
        <v>1</v>
      </c>
      <c r="AO90" s="163">
        <v>1</v>
      </c>
      <c r="AP90" s="163">
        <v>1</v>
      </c>
      <c r="AQ90" s="163">
        <v>1</v>
      </c>
      <c r="AR90" s="8"/>
      <c r="AT90" s="102"/>
      <c r="AU90" s="137"/>
    </row>
    <row r="91" spans="2:48">
      <c r="B91" s="5"/>
      <c r="E91" s="115">
        <f t="shared" si="20"/>
        <v>18</v>
      </c>
      <c r="F91" s="45" t="str">
        <f t="shared" si="21"/>
        <v>Sao Sebastiao do Alto</v>
      </c>
      <c r="H91" s="162">
        <f t="shared" si="19"/>
        <v>439</v>
      </c>
      <c r="I91" s="163">
        <v>0</v>
      </c>
      <c r="J91" s="163">
        <v>4</v>
      </c>
      <c r="K91" s="163">
        <v>45</v>
      </c>
      <c r="L91" s="163">
        <v>45</v>
      </c>
      <c r="M91" s="163">
        <v>45</v>
      </c>
      <c r="N91" s="163">
        <v>45</v>
      </c>
      <c r="O91" s="163">
        <v>45</v>
      </c>
      <c r="P91" s="163">
        <v>13</v>
      </c>
      <c r="Q91" s="163">
        <v>13</v>
      </c>
      <c r="R91" s="163">
        <v>14</v>
      </c>
      <c r="S91" s="163">
        <v>13</v>
      </c>
      <c r="T91" s="163">
        <v>13</v>
      </c>
      <c r="U91" s="163">
        <v>13</v>
      </c>
      <c r="V91" s="163">
        <v>8</v>
      </c>
      <c r="W91" s="163">
        <v>8</v>
      </c>
      <c r="X91" s="163">
        <v>7</v>
      </c>
      <c r="Y91" s="163">
        <v>7</v>
      </c>
      <c r="Z91" s="163">
        <v>7</v>
      </c>
      <c r="AA91" s="163">
        <v>7</v>
      </c>
      <c r="AB91" s="163">
        <v>7</v>
      </c>
      <c r="AC91" s="163">
        <v>6</v>
      </c>
      <c r="AD91" s="163">
        <v>6</v>
      </c>
      <c r="AE91" s="163">
        <v>6</v>
      </c>
      <c r="AF91" s="163">
        <v>6</v>
      </c>
      <c r="AG91" s="163">
        <v>6</v>
      </c>
      <c r="AH91" s="163">
        <v>5</v>
      </c>
      <c r="AI91" s="163">
        <v>5</v>
      </c>
      <c r="AJ91" s="163">
        <v>5</v>
      </c>
      <c r="AK91" s="163">
        <v>5</v>
      </c>
      <c r="AL91" s="163">
        <v>5</v>
      </c>
      <c r="AM91" s="163">
        <v>5</v>
      </c>
      <c r="AN91" s="163">
        <v>5</v>
      </c>
      <c r="AO91" s="163">
        <v>5</v>
      </c>
      <c r="AP91" s="163">
        <v>5</v>
      </c>
      <c r="AQ91" s="163">
        <v>5</v>
      </c>
      <c r="AR91" s="8"/>
      <c r="AT91" s="102"/>
      <c r="AU91" s="137"/>
    </row>
    <row r="92" spans="2:48">
      <c r="B92" s="5"/>
      <c r="E92" s="115">
        <f t="shared" si="20"/>
        <v>19</v>
      </c>
      <c r="F92" s="45" t="str">
        <f t="shared" si="21"/>
        <v>Rio de Janeiro - AP 2.1</v>
      </c>
      <c r="H92" s="162">
        <f t="shared" si="19"/>
        <v>3901</v>
      </c>
      <c r="I92" s="163">
        <v>0</v>
      </c>
      <c r="J92" s="163">
        <v>142</v>
      </c>
      <c r="K92" s="163">
        <v>371</v>
      </c>
      <c r="L92" s="163">
        <v>372</v>
      </c>
      <c r="M92" s="163">
        <v>374</v>
      </c>
      <c r="N92" s="163">
        <v>333</v>
      </c>
      <c r="O92" s="163">
        <v>334</v>
      </c>
      <c r="P92" s="163">
        <v>218</v>
      </c>
      <c r="Q92" s="163">
        <v>219</v>
      </c>
      <c r="R92" s="163">
        <v>143</v>
      </c>
      <c r="S92" s="163">
        <v>99</v>
      </c>
      <c r="T92" s="163">
        <v>99</v>
      </c>
      <c r="U92" s="163">
        <v>99</v>
      </c>
      <c r="V92" s="163">
        <v>99</v>
      </c>
      <c r="W92" s="163">
        <v>99</v>
      </c>
      <c r="X92" s="163">
        <v>63</v>
      </c>
      <c r="Y92" s="163">
        <v>63</v>
      </c>
      <c r="Z92" s="163">
        <v>63</v>
      </c>
      <c r="AA92" s="163">
        <v>63</v>
      </c>
      <c r="AB92" s="163">
        <v>63</v>
      </c>
      <c r="AC92" s="163">
        <v>39</v>
      </c>
      <c r="AD92" s="163">
        <v>39</v>
      </c>
      <c r="AE92" s="163">
        <v>39</v>
      </c>
      <c r="AF92" s="163">
        <v>39</v>
      </c>
      <c r="AG92" s="163">
        <v>39</v>
      </c>
      <c r="AH92" s="163">
        <v>39</v>
      </c>
      <c r="AI92" s="163">
        <v>39</v>
      </c>
      <c r="AJ92" s="163">
        <v>39</v>
      </c>
      <c r="AK92" s="163">
        <v>39</v>
      </c>
      <c r="AL92" s="163">
        <v>39</v>
      </c>
      <c r="AM92" s="163">
        <v>39</v>
      </c>
      <c r="AN92" s="163">
        <v>39</v>
      </c>
      <c r="AO92" s="163">
        <v>39</v>
      </c>
      <c r="AP92" s="163">
        <v>39</v>
      </c>
      <c r="AQ92" s="163">
        <v>39</v>
      </c>
      <c r="AR92" s="8"/>
      <c r="AT92" s="102"/>
      <c r="AU92" s="137"/>
    </row>
    <row r="93" spans="2:48">
      <c r="B93" s="5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8"/>
    </row>
    <row r="94" spans="2:48">
      <c r="B94" s="5"/>
      <c r="E94" s="20"/>
      <c r="F94" s="20" t="s">
        <v>40</v>
      </c>
      <c r="G94" s="20"/>
      <c r="H94" s="162">
        <f>SUM(I94:AQ94)</f>
        <v>323771</v>
      </c>
      <c r="I94" s="162">
        <f t="shared" ref="I94:AQ94" si="22">SUM(I95:I113)</f>
        <v>0</v>
      </c>
      <c r="J94" s="162">
        <f t="shared" si="22"/>
        <v>9386</v>
      </c>
      <c r="K94" s="162">
        <f t="shared" si="22"/>
        <v>31628</v>
      </c>
      <c r="L94" s="162">
        <f t="shared" si="22"/>
        <v>12993</v>
      </c>
      <c r="M94" s="162">
        <f t="shared" si="22"/>
        <v>8644</v>
      </c>
      <c r="N94" s="162">
        <f t="shared" si="22"/>
        <v>4873</v>
      </c>
      <c r="O94" s="162">
        <f t="shared" si="22"/>
        <v>7656</v>
      </c>
      <c r="P94" s="162">
        <f t="shared" si="22"/>
        <v>12371</v>
      </c>
      <c r="Q94" s="162">
        <f t="shared" si="22"/>
        <v>12614</v>
      </c>
      <c r="R94" s="162">
        <f t="shared" si="22"/>
        <v>12373</v>
      </c>
      <c r="S94" s="162">
        <f t="shared" si="22"/>
        <v>12373</v>
      </c>
      <c r="T94" s="162">
        <f t="shared" si="22"/>
        <v>12130</v>
      </c>
      <c r="U94" s="162">
        <f t="shared" si="22"/>
        <v>8222</v>
      </c>
      <c r="V94" s="162">
        <f t="shared" si="22"/>
        <v>8204</v>
      </c>
      <c r="W94" s="162">
        <f t="shared" si="22"/>
        <v>8204</v>
      </c>
      <c r="X94" s="162">
        <f t="shared" si="22"/>
        <v>8105</v>
      </c>
      <c r="Y94" s="162">
        <f t="shared" si="22"/>
        <v>8105</v>
      </c>
      <c r="Z94" s="162">
        <f t="shared" si="22"/>
        <v>8105</v>
      </c>
      <c r="AA94" s="162">
        <f t="shared" si="22"/>
        <v>8105</v>
      </c>
      <c r="AB94" s="162">
        <f t="shared" si="22"/>
        <v>8105</v>
      </c>
      <c r="AC94" s="162">
        <f t="shared" si="22"/>
        <v>8105</v>
      </c>
      <c r="AD94" s="162">
        <f t="shared" si="22"/>
        <v>8105</v>
      </c>
      <c r="AE94" s="162">
        <f t="shared" si="22"/>
        <v>8105</v>
      </c>
      <c r="AF94" s="162">
        <f t="shared" si="22"/>
        <v>8105</v>
      </c>
      <c r="AG94" s="162">
        <f t="shared" si="22"/>
        <v>8105</v>
      </c>
      <c r="AH94" s="162">
        <f t="shared" si="22"/>
        <v>8105</v>
      </c>
      <c r="AI94" s="162">
        <f t="shared" si="22"/>
        <v>8105</v>
      </c>
      <c r="AJ94" s="162">
        <f t="shared" si="22"/>
        <v>8105</v>
      </c>
      <c r="AK94" s="162">
        <f t="shared" si="22"/>
        <v>8105</v>
      </c>
      <c r="AL94" s="162">
        <f t="shared" si="22"/>
        <v>8105</v>
      </c>
      <c r="AM94" s="162">
        <f t="shared" si="22"/>
        <v>8105</v>
      </c>
      <c r="AN94" s="162">
        <f t="shared" si="22"/>
        <v>8105</v>
      </c>
      <c r="AO94" s="162">
        <f t="shared" si="22"/>
        <v>8105</v>
      </c>
      <c r="AP94" s="162">
        <f t="shared" si="22"/>
        <v>8105</v>
      </c>
      <c r="AQ94" s="162">
        <f t="shared" si="22"/>
        <v>8105</v>
      </c>
      <c r="AR94" s="8"/>
    </row>
    <row r="95" spans="2:48">
      <c r="B95" s="5"/>
      <c r="E95" s="115">
        <v>1</v>
      </c>
      <c r="F95" s="45" t="str">
        <f t="shared" ref="F95:F103" si="23">F74</f>
        <v>Cachoeiras de Macacu</v>
      </c>
      <c r="H95" s="162">
        <f t="shared" ref="H95" si="24">SUM(I95:AQ95)</f>
        <v>2843</v>
      </c>
      <c r="I95" s="163">
        <v>0</v>
      </c>
      <c r="J95" s="163">
        <v>0</v>
      </c>
      <c r="K95" s="163">
        <v>3</v>
      </c>
      <c r="L95" s="163">
        <v>3</v>
      </c>
      <c r="M95" s="163">
        <v>3</v>
      </c>
      <c r="N95" s="163">
        <v>3</v>
      </c>
      <c r="O95" s="163">
        <v>3</v>
      </c>
      <c r="P95" s="163">
        <v>101</v>
      </c>
      <c r="Q95" s="163">
        <v>101</v>
      </c>
      <c r="R95" s="163">
        <v>101</v>
      </c>
      <c r="S95" s="163">
        <v>101</v>
      </c>
      <c r="T95" s="163">
        <v>101</v>
      </c>
      <c r="U95" s="163">
        <v>101</v>
      </c>
      <c r="V95" s="163">
        <v>101</v>
      </c>
      <c r="W95" s="163">
        <v>101</v>
      </c>
      <c r="X95" s="163">
        <v>101</v>
      </c>
      <c r="Y95" s="163">
        <v>101</v>
      </c>
      <c r="Z95" s="163">
        <v>101</v>
      </c>
      <c r="AA95" s="163">
        <v>101</v>
      </c>
      <c r="AB95" s="163">
        <v>101</v>
      </c>
      <c r="AC95" s="163">
        <v>101</v>
      </c>
      <c r="AD95" s="163">
        <v>101</v>
      </c>
      <c r="AE95" s="163">
        <v>101</v>
      </c>
      <c r="AF95" s="163">
        <v>101</v>
      </c>
      <c r="AG95" s="163">
        <v>101</v>
      </c>
      <c r="AH95" s="163">
        <v>101</v>
      </c>
      <c r="AI95" s="163">
        <v>101</v>
      </c>
      <c r="AJ95" s="163">
        <v>101</v>
      </c>
      <c r="AK95" s="163">
        <v>101</v>
      </c>
      <c r="AL95" s="163">
        <v>101</v>
      </c>
      <c r="AM95" s="163">
        <v>101</v>
      </c>
      <c r="AN95" s="163">
        <v>101</v>
      </c>
      <c r="AO95" s="163">
        <v>101</v>
      </c>
      <c r="AP95" s="163">
        <v>101</v>
      </c>
      <c r="AQ95" s="163">
        <v>101</v>
      </c>
      <c r="AR95" s="8"/>
      <c r="AT95" s="103"/>
      <c r="AU95" s="104"/>
    </row>
    <row r="96" spans="2:48">
      <c r="B96" s="5"/>
      <c r="E96" s="115">
        <f>E95+1</f>
        <v>2</v>
      </c>
      <c r="F96" s="45" t="str">
        <f t="shared" si="23"/>
        <v>Itaborai</v>
      </c>
      <c r="H96" s="162">
        <f t="shared" ref="H96:H113" si="25">SUM(I96:AQ96)</f>
        <v>36654</v>
      </c>
      <c r="I96" s="163">
        <v>0</v>
      </c>
      <c r="J96" s="163">
        <v>1404</v>
      </c>
      <c r="K96" s="163">
        <v>2468</v>
      </c>
      <c r="L96" s="163">
        <v>3134</v>
      </c>
      <c r="M96" s="163">
        <v>1730</v>
      </c>
      <c r="N96" s="163">
        <v>1049</v>
      </c>
      <c r="O96" s="163">
        <v>381</v>
      </c>
      <c r="P96" s="163">
        <v>946</v>
      </c>
      <c r="Q96" s="163">
        <v>946</v>
      </c>
      <c r="R96" s="163">
        <v>946</v>
      </c>
      <c r="S96" s="163">
        <v>946</v>
      </c>
      <c r="T96" s="163">
        <v>946</v>
      </c>
      <c r="U96" s="163">
        <v>946</v>
      </c>
      <c r="V96" s="163">
        <v>946</v>
      </c>
      <c r="W96" s="163">
        <v>946</v>
      </c>
      <c r="X96" s="163">
        <v>946</v>
      </c>
      <c r="Y96" s="163">
        <v>946</v>
      </c>
      <c r="Z96" s="163">
        <v>946</v>
      </c>
      <c r="AA96" s="163">
        <v>946</v>
      </c>
      <c r="AB96" s="163">
        <v>946</v>
      </c>
      <c r="AC96" s="163">
        <v>946</v>
      </c>
      <c r="AD96" s="163">
        <v>946</v>
      </c>
      <c r="AE96" s="163">
        <v>946</v>
      </c>
      <c r="AF96" s="163">
        <v>946</v>
      </c>
      <c r="AG96" s="163">
        <v>946</v>
      </c>
      <c r="AH96" s="163">
        <v>946</v>
      </c>
      <c r="AI96" s="163">
        <v>946</v>
      </c>
      <c r="AJ96" s="163">
        <v>946</v>
      </c>
      <c r="AK96" s="163">
        <v>946</v>
      </c>
      <c r="AL96" s="163">
        <v>946</v>
      </c>
      <c r="AM96" s="163">
        <v>946</v>
      </c>
      <c r="AN96" s="163">
        <v>946</v>
      </c>
      <c r="AO96" s="163">
        <v>946</v>
      </c>
      <c r="AP96" s="163">
        <v>946</v>
      </c>
      <c r="AQ96" s="163">
        <v>946</v>
      </c>
      <c r="AR96" s="8"/>
      <c r="AT96" s="103"/>
      <c r="AU96" s="103"/>
    </row>
    <row r="97" spans="2:48">
      <c r="B97" s="5"/>
      <c r="E97" s="115">
        <f t="shared" ref="E97:E113" si="26">E96+1</f>
        <v>3</v>
      </c>
      <c r="F97" s="45" t="str">
        <f t="shared" si="23"/>
        <v>Mage</v>
      </c>
      <c r="H97" s="162">
        <f t="shared" si="25"/>
        <v>34832</v>
      </c>
      <c r="I97" s="163">
        <v>0</v>
      </c>
      <c r="J97" s="163">
        <v>4315</v>
      </c>
      <c r="K97" s="163">
        <v>1653</v>
      </c>
      <c r="L97" s="163">
        <v>2468</v>
      </c>
      <c r="M97" s="163">
        <v>2041</v>
      </c>
      <c r="N97" s="163">
        <v>895</v>
      </c>
      <c r="O97" s="163">
        <v>80</v>
      </c>
      <c r="P97" s="163">
        <v>835</v>
      </c>
      <c r="Q97" s="163">
        <v>835</v>
      </c>
      <c r="R97" s="163">
        <v>835</v>
      </c>
      <c r="S97" s="163">
        <v>835</v>
      </c>
      <c r="T97" s="163">
        <v>835</v>
      </c>
      <c r="U97" s="163">
        <v>835</v>
      </c>
      <c r="V97" s="163">
        <v>835</v>
      </c>
      <c r="W97" s="163">
        <v>835</v>
      </c>
      <c r="X97" s="163">
        <v>835</v>
      </c>
      <c r="Y97" s="163">
        <v>835</v>
      </c>
      <c r="Z97" s="163">
        <v>835</v>
      </c>
      <c r="AA97" s="163">
        <v>835</v>
      </c>
      <c r="AB97" s="163">
        <v>835</v>
      </c>
      <c r="AC97" s="163">
        <v>835</v>
      </c>
      <c r="AD97" s="163">
        <v>835</v>
      </c>
      <c r="AE97" s="163">
        <v>835</v>
      </c>
      <c r="AF97" s="163">
        <v>835</v>
      </c>
      <c r="AG97" s="163">
        <v>835</v>
      </c>
      <c r="AH97" s="163">
        <v>835</v>
      </c>
      <c r="AI97" s="163">
        <v>835</v>
      </c>
      <c r="AJ97" s="163">
        <v>835</v>
      </c>
      <c r="AK97" s="163">
        <v>835</v>
      </c>
      <c r="AL97" s="163">
        <v>835</v>
      </c>
      <c r="AM97" s="163">
        <v>835</v>
      </c>
      <c r="AN97" s="163">
        <v>835</v>
      </c>
      <c r="AO97" s="163">
        <v>835</v>
      </c>
      <c r="AP97" s="163">
        <v>835</v>
      </c>
      <c r="AQ97" s="163">
        <v>835</v>
      </c>
      <c r="AR97" s="8"/>
      <c r="AT97" s="103"/>
      <c r="AU97" s="137"/>
    </row>
    <row r="98" spans="2:48">
      <c r="B98" s="5"/>
      <c r="E98" s="115">
        <f t="shared" si="26"/>
        <v>4</v>
      </c>
      <c r="F98" s="45" t="str">
        <f t="shared" si="23"/>
        <v>Marica</v>
      </c>
      <c r="H98" s="162">
        <f t="shared" si="25"/>
        <v>49386</v>
      </c>
      <c r="I98" s="163">
        <v>0</v>
      </c>
      <c r="J98" s="163">
        <v>0</v>
      </c>
      <c r="K98" s="163">
        <v>16899</v>
      </c>
      <c r="L98" s="163">
        <v>1470</v>
      </c>
      <c r="M98" s="163">
        <v>2275</v>
      </c>
      <c r="N98" s="163">
        <v>805</v>
      </c>
      <c r="O98" s="163">
        <v>805</v>
      </c>
      <c r="P98" s="163">
        <v>969</v>
      </c>
      <c r="Q98" s="163">
        <v>969</v>
      </c>
      <c r="R98" s="163">
        <v>969</v>
      </c>
      <c r="S98" s="163">
        <v>969</v>
      </c>
      <c r="T98" s="163">
        <v>969</v>
      </c>
      <c r="U98" s="163">
        <v>969</v>
      </c>
      <c r="V98" s="163">
        <v>969</v>
      </c>
      <c r="W98" s="163">
        <v>969</v>
      </c>
      <c r="X98" s="163">
        <v>969</v>
      </c>
      <c r="Y98" s="163">
        <v>969</v>
      </c>
      <c r="Z98" s="163">
        <v>969</v>
      </c>
      <c r="AA98" s="163">
        <v>969</v>
      </c>
      <c r="AB98" s="163">
        <v>969</v>
      </c>
      <c r="AC98" s="163">
        <v>969</v>
      </c>
      <c r="AD98" s="163">
        <v>969</v>
      </c>
      <c r="AE98" s="163">
        <v>969</v>
      </c>
      <c r="AF98" s="163">
        <v>969</v>
      </c>
      <c r="AG98" s="163">
        <v>969</v>
      </c>
      <c r="AH98" s="163">
        <v>969</v>
      </c>
      <c r="AI98" s="163">
        <v>969</v>
      </c>
      <c r="AJ98" s="163">
        <v>969</v>
      </c>
      <c r="AK98" s="163">
        <v>969</v>
      </c>
      <c r="AL98" s="163">
        <v>969</v>
      </c>
      <c r="AM98" s="163">
        <v>969</v>
      </c>
      <c r="AN98" s="163">
        <v>969</v>
      </c>
      <c r="AO98" s="163">
        <v>969</v>
      </c>
      <c r="AP98" s="163">
        <v>969</v>
      </c>
      <c r="AQ98" s="163">
        <v>969</v>
      </c>
      <c r="AR98" s="8"/>
      <c r="AT98" s="103"/>
      <c r="AU98" s="137"/>
    </row>
    <row r="99" spans="2:48">
      <c r="B99" s="5"/>
      <c r="E99" s="115">
        <f t="shared" si="26"/>
        <v>5</v>
      </c>
      <c r="F99" s="45" t="str">
        <f t="shared" si="23"/>
        <v>Rio Bonito</v>
      </c>
      <c r="H99" s="162">
        <f t="shared" si="25"/>
        <v>7825</v>
      </c>
      <c r="I99" s="163">
        <v>0</v>
      </c>
      <c r="J99" s="163">
        <v>0</v>
      </c>
      <c r="K99" s="163">
        <v>71</v>
      </c>
      <c r="L99" s="163">
        <v>71</v>
      </c>
      <c r="M99" s="163">
        <v>71</v>
      </c>
      <c r="N99" s="163">
        <v>71</v>
      </c>
      <c r="O99" s="163">
        <v>312</v>
      </c>
      <c r="P99" s="163">
        <v>463</v>
      </c>
      <c r="Q99" s="163">
        <v>541</v>
      </c>
      <c r="R99" s="163">
        <v>300</v>
      </c>
      <c r="S99" s="163">
        <v>300</v>
      </c>
      <c r="T99" s="163">
        <v>222</v>
      </c>
      <c r="U99" s="163">
        <v>321</v>
      </c>
      <c r="V99" s="163">
        <v>321</v>
      </c>
      <c r="W99" s="163">
        <v>321</v>
      </c>
      <c r="X99" s="163">
        <v>222</v>
      </c>
      <c r="Y99" s="163">
        <v>222</v>
      </c>
      <c r="Z99" s="163">
        <v>222</v>
      </c>
      <c r="AA99" s="163">
        <v>222</v>
      </c>
      <c r="AB99" s="163">
        <v>222</v>
      </c>
      <c r="AC99" s="163">
        <v>222</v>
      </c>
      <c r="AD99" s="163">
        <v>222</v>
      </c>
      <c r="AE99" s="163">
        <v>222</v>
      </c>
      <c r="AF99" s="163">
        <v>222</v>
      </c>
      <c r="AG99" s="163">
        <v>222</v>
      </c>
      <c r="AH99" s="163">
        <v>222</v>
      </c>
      <c r="AI99" s="163">
        <v>222</v>
      </c>
      <c r="AJ99" s="163">
        <v>222</v>
      </c>
      <c r="AK99" s="163">
        <v>222</v>
      </c>
      <c r="AL99" s="163">
        <v>222</v>
      </c>
      <c r="AM99" s="163">
        <v>222</v>
      </c>
      <c r="AN99" s="163">
        <v>222</v>
      </c>
      <c r="AO99" s="163">
        <v>222</v>
      </c>
      <c r="AP99" s="163">
        <v>222</v>
      </c>
      <c r="AQ99" s="163">
        <v>222</v>
      </c>
      <c r="AR99" s="8"/>
      <c r="AT99" s="103"/>
      <c r="AU99" s="137"/>
    </row>
    <row r="100" spans="2:48">
      <c r="B100" s="5"/>
      <c r="E100" s="115">
        <f t="shared" si="26"/>
        <v>6</v>
      </c>
      <c r="F100" s="45" t="str">
        <f t="shared" si="23"/>
        <v>Sao Goncalo</v>
      </c>
      <c r="H100" s="162">
        <f t="shared" si="25"/>
        <v>87884</v>
      </c>
      <c r="I100" s="163">
        <v>0</v>
      </c>
      <c r="J100" s="163">
        <v>2953</v>
      </c>
      <c r="K100" s="163">
        <v>3125</v>
      </c>
      <c r="L100" s="163">
        <v>3125</v>
      </c>
      <c r="M100" s="163">
        <v>173</v>
      </c>
      <c r="N100" s="163">
        <v>173</v>
      </c>
      <c r="O100" s="163">
        <v>4198</v>
      </c>
      <c r="P100" s="163">
        <v>5954</v>
      </c>
      <c r="Q100" s="163">
        <v>5954</v>
      </c>
      <c r="R100" s="163">
        <v>5954</v>
      </c>
      <c r="S100" s="163">
        <v>5954</v>
      </c>
      <c r="T100" s="163">
        <v>5954</v>
      </c>
      <c r="U100" s="163">
        <v>1929</v>
      </c>
      <c r="V100" s="163">
        <v>1929</v>
      </c>
      <c r="W100" s="163">
        <v>1929</v>
      </c>
      <c r="X100" s="163">
        <v>1929</v>
      </c>
      <c r="Y100" s="163">
        <v>1929</v>
      </c>
      <c r="Z100" s="163">
        <v>1929</v>
      </c>
      <c r="AA100" s="163">
        <v>1929</v>
      </c>
      <c r="AB100" s="163">
        <v>1929</v>
      </c>
      <c r="AC100" s="163">
        <v>1929</v>
      </c>
      <c r="AD100" s="163">
        <v>1929</v>
      </c>
      <c r="AE100" s="163">
        <v>1929</v>
      </c>
      <c r="AF100" s="163">
        <v>1929</v>
      </c>
      <c r="AG100" s="163">
        <v>1929</v>
      </c>
      <c r="AH100" s="163">
        <v>1929</v>
      </c>
      <c r="AI100" s="163">
        <v>1929</v>
      </c>
      <c r="AJ100" s="163">
        <v>1929</v>
      </c>
      <c r="AK100" s="163">
        <v>1929</v>
      </c>
      <c r="AL100" s="163">
        <v>1929</v>
      </c>
      <c r="AM100" s="163">
        <v>1929</v>
      </c>
      <c r="AN100" s="163">
        <v>1929</v>
      </c>
      <c r="AO100" s="163">
        <v>1929</v>
      </c>
      <c r="AP100" s="163">
        <v>1929</v>
      </c>
      <c r="AQ100" s="163">
        <v>1929</v>
      </c>
      <c r="AR100" s="8"/>
      <c r="AT100" s="103"/>
      <c r="AU100" s="137"/>
    </row>
    <row r="101" spans="2:48">
      <c r="B101" s="5"/>
      <c r="E101" s="115">
        <f t="shared" si="26"/>
        <v>7</v>
      </c>
      <c r="F101" s="45" t="str">
        <f t="shared" si="23"/>
        <v>Saquarema</v>
      </c>
      <c r="H101" s="162">
        <f t="shared" si="25"/>
        <v>1245</v>
      </c>
      <c r="I101" s="163">
        <v>0</v>
      </c>
      <c r="J101" s="163">
        <v>0</v>
      </c>
      <c r="K101" s="163">
        <v>27</v>
      </c>
      <c r="L101" s="163">
        <v>27</v>
      </c>
      <c r="M101" s="163">
        <v>27</v>
      </c>
      <c r="N101" s="163">
        <v>22</v>
      </c>
      <c r="O101" s="163">
        <v>22</v>
      </c>
      <c r="P101" s="163">
        <v>40</v>
      </c>
      <c r="Q101" s="163">
        <v>40</v>
      </c>
      <c r="R101" s="163">
        <v>40</v>
      </c>
      <c r="S101" s="163">
        <v>40</v>
      </c>
      <c r="T101" s="163">
        <v>40</v>
      </c>
      <c r="U101" s="163">
        <v>40</v>
      </c>
      <c r="V101" s="163">
        <v>40</v>
      </c>
      <c r="W101" s="163">
        <v>40</v>
      </c>
      <c r="X101" s="163">
        <v>40</v>
      </c>
      <c r="Y101" s="163">
        <v>40</v>
      </c>
      <c r="Z101" s="163">
        <v>40</v>
      </c>
      <c r="AA101" s="163">
        <v>40</v>
      </c>
      <c r="AB101" s="163">
        <v>40</v>
      </c>
      <c r="AC101" s="163">
        <v>40</v>
      </c>
      <c r="AD101" s="163">
        <v>40</v>
      </c>
      <c r="AE101" s="163">
        <v>40</v>
      </c>
      <c r="AF101" s="163">
        <v>40</v>
      </c>
      <c r="AG101" s="163">
        <v>40</v>
      </c>
      <c r="AH101" s="163">
        <v>40</v>
      </c>
      <c r="AI101" s="163">
        <v>40</v>
      </c>
      <c r="AJ101" s="163">
        <v>40</v>
      </c>
      <c r="AK101" s="163">
        <v>40</v>
      </c>
      <c r="AL101" s="163">
        <v>40</v>
      </c>
      <c r="AM101" s="163">
        <v>40</v>
      </c>
      <c r="AN101" s="163">
        <v>40</v>
      </c>
      <c r="AO101" s="163">
        <v>40</v>
      </c>
      <c r="AP101" s="163">
        <v>40</v>
      </c>
      <c r="AQ101" s="163">
        <v>40</v>
      </c>
      <c r="AR101" s="8"/>
      <c r="AT101" s="103"/>
      <c r="AU101" s="137"/>
    </row>
    <row r="102" spans="2:48">
      <c r="B102" s="5"/>
      <c r="E102" s="115">
        <f t="shared" si="26"/>
        <v>8</v>
      </c>
      <c r="F102" s="45" t="str">
        <f t="shared" si="23"/>
        <v>Tangua</v>
      </c>
      <c r="H102" s="162">
        <f t="shared" si="25"/>
        <v>14713</v>
      </c>
      <c r="I102" s="163">
        <v>0</v>
      </c>
      <c r="J102" s="163">
        <v>219</v>
      </c>
      <c r="K102" s="163">
        <v>4956</v>
      </c>
      <c r="L102" s="163">
        <v>269</v>
      </c>
      <c r="M102" s="163">
        <v>50</v>
      </c>
      <c r="N102" s="163">
        <v>50</v>
      </c>
      <c r="O102" s="163">
        <v>50</v>
      </c>
      <c r="P102" s="163">
        <v>308</v>
      </c>
      <c r="Q102" s="163">
        <v>473</v>
      </c>
      <c r="R102" s="163">
        <v>473</v>
      </c>
      <c r="S102" s="163">
        <v>473</v>
      </c>
      <c r="T102" s="163">
        <v>308</v>
      </c>
      <c r="U102" s="163">
        <v>308</v>
      </c>
      <c r="V102" s="163">
        <v>308</v>
      </c>
      <c r="W102" s="163">
        <v>308</v>
      </c>
      <c r="X102" s="163">
        <v>308</v>
      </c>
      <c r="Y102" s="163">
        <v>308</v>
      </c>
      <c r="Z102" s="163">
        <v>308</v>
      </c>
      <c r="AA102" s="163">
        <v>308</v>
      </c>
      <c r="AB102" s="163">
        <v>308</v>
      </c>
      <c r="AC102" s="163">
        <v>308</v>
      </c>
      <c r="AD102" s="163">
        <v>308</v>
      </c>
      <c r="AE102" s="163">
        <v>308</v>
      </c>
      <c r="AF102" s="163">
        <v>308</v>
      </c>
      <c r="AG102" s="163">
        <v>308</v>
      </c>
      <c r="AH102" s="163">
        <v>308</v>
      </c>
      <c r="AI102" s="163">
        <v>308</v>
      </c>
      <c r="AJ102" s="163">
        <v>308</v>
      </c>
      <c r="AK102" s="163">
        <v>308</v>
      </c>
      <c r="AL102" s="163">
        <v>308</v>
      </c>
      <c r="AM102" s="163">
        <v>308</v>
      </c>
      <c r="AN102" s="163">
        <v>308</v>
      </c>
      <c r="AO102" s="163">
        <v>308</v>
      </c>
      <c r="AP102" s="163">
        <v>308</v>
      </c>
      <c r="AQ102" s="163">
        <v>308</v>
      </c>
      <c r="AR102" s="8"/>
      <c r="AT102" s="103"/>
      <c r="AU102" s="137"/>
    </row>
    <row r="103" spans="2:48">
      <c r="B103" s="5"/>
      <c r="E103" s="115">
        <f t="shared" si="26"/>
        <v>9</v>
      </c>
      <c r="F103" s="45" t="str">
        <f t="shared" si="23"/>
        <v>Casimiro de Abreu</v>
      </c>
      <c r="H103" s="162">
        <f t="shared" si="25"/>
        <v>5940</v>
      </c>
      <c r="I103" s="163">
        <v>0</v>
      </c>
      <c r="J103" s="163">
        <v>0</v>
      </c>
      <c r="K103" s="163">
        <v>132</v>
      </c>
      <c r="L103" s="163">
        <v>132</v>
      </c>
      <c r="M103" s="163">
        <v>132</v>
      </c>
      <c r="N103" s="163">
        <v>0</v>
      </c>
      <c r="O103" s="163">
        <v>0</v>
      </c>
      <c r="P103" s="163">
        <v>198</v>
      </c>
      <c r="Q103" s="163">
        <v>198</v>
      </c>
      <c r="R103" s="163">
        <v>198</v>
      </c>
      <c r="S103" s="163">
        <v>198</v>
      </c>
      <c r="T103" s="163">
        <v>198</v>
      </c>
      <c r="U103" s="163">
        <v>198</v>
      </c>
      <c r="V103" s="163">
        <v>198</v>
      </c>
      <c r="W103" s="163">
        <v>198</v>
      </c>
      <c r="X103" s="163">
        <v>198</v>
      </c>
      <c r="Y103" s="163">
        <v>198</v>
      </c>
      <c r="Z103" s="163">
        <v>198</v>
      </c>
      <c r="AA103" s="163">
        <v>198</v>
      </c>
      <c r="AB103" s="163">
        <v>198</v>
      </c>
      <c r="AC103" s="163">
        <v>198</v>
      </c>
      <c r="AD103" s="163">
        <v>198</v>
      </c>
      <c r="AE103" s="163">
        <v>198</v>
      </c>
      <c r="AF103" s="163">
        <v>198</v>
      </c>
      <c r="AG103" s="163">
        <v>198</v>
      </c>
      <c r="AH103" s="163">
        <v>198</v>
      </c>
      <c r="AI103" s="163">
        <v>198</v>
      </c>
      <c r="AJ103" s="163">
        <v>198</v>
      </c>
      <c r="AK103" s="163">
        <v>198</v>
      </c>
      <c r="AL103" s="163">
        <v>198</v>
      </c>
      <c r="AM103" s="163">
        <v>198</v>
      </c>
      <c r="AN103" s="163">
        <v>198</v>
      </c>
      <c r="AO103" s="163">
        <v>198</v>
      </c>
      <c r="AP103" s="163">
        <v>198</v>
      </c>
      <c r="AQ103" s="163">
        <v>198</v>
      </c>
      <c r="AR103" s="8"/>
      <c r="AT103" s="103"/>
      <c r="AU103" s="137"/>
    </row>
    <row r="104" spans="2:48" s="135" customFormat="1">
      <c r="B104" s="148"/>
      <c r="E104" s="115">
        <f t="shared" si="26"/>
        <v>10</v>
      </c>
      <c r="F104" s="45" t="s">
        <v>139</v>
      </c>
      <c r="H104" s="162">
        <f t="shared" si="25"/>
        <v>2453</v>
      </c>
      <c r="I104" s="163">
        <v>0</v>
      </c>
      <c r="J104" s="163">
        <v>156</v>
      </c>
      <c r="K104" s="163">
        <v>96</v>
      </c>
      <c r="L104" s="163">
        <v>96</v>
      </c>
      <c r="M104" s="163">
        <v>39</v>
      </c>
      <c r="N104" s="163">
        <v>39</v>
      </c>
      <c r="O104" s="163">
        <v>39</v>
      </c>
      <c r="P104" s="163">
        <v>71</v>
      </c>
      <c r="Q104" s="163">
        <v>71</v>
      </c>
      <c r="R104" s="163">
        <v>71</v>
      </c>
      <c r="S104" s="163">
        <v>71</v>
      </c>
      <c r="T104" s="163">
        <v>71</v>
      </c>
      <c r="U104" s="163">
        <v>71</v>
      </c>
      <c r="V104" s="163">
        <v>71</v>
      </c>
      <c r="W104" s="163">
        <v>71</v>
      </c>
      <c r="X104" s="163">
        <v>71</v>
      </c>
      <c r="Y104" s="163">
        <v>71</v>
      </c>
      <c r="Z104" s="163">
        <v>71</v>
      </c>
      <c r="AA104" s="163">
        <v>71</v>
      </c>
      <c r="AB104" s="163">
        <v>71</v>
      </c>
      <c r="AC104" s="163">
        <v>71</v>
      </c>
      <c r="AD104" s="163">
        <v>71</v>
      </c>
      <c r="AE104" s="163">
        <v>71</v>
      </c>
      <c r="AF104" s="163">
        <v>71</v>
      </c>
      <c r="AG104" s="163">
        <v>71</v>
      </c>
      <c r="AH104" s="163">
        <v>71</v>
      </c>
      <c r="AI104" s="163">
        <v>71</v>
      </c>
      <c r="AJ104" s="163">
        <v>71</v>
      </c>
      <c r="AK104" s="163">
        <v>71</v>
      </c>
      <c r="AL104" s="163">
        <v>71</v>
      </c>
      <c r="AM104" s="163">
        <v>71</v>
      </c>
      <c r="AN104" s="163">
        <v>71</v>
      </c>
      <c r="AO104" s="163">
        <v>71</v>
      </c>
      <c r="AP104" s="163">
        <v>71</v>
      </c>
      <c r="AQ104" s="163">
        <v>71</v>
      </c>
      <c r="AR104" s="149"/>
      <c r="AT104" s="137"/>
      <c r="AU104" s="137"/>
      <c r="AV104" s="137"/>
    </row>
    <row r="105" spans="2:48">
      <c r="B105" s="5"/>
      <c r="E105" s="115">
        <f t="shared" si="26"/>
        <v>11</v>
      </c>
      <c r="F105" s="45" t="str">
        <f t="shared" ref="F105:F113" si="27">F84</f>
        <v>Cambuci</v>
      </c>
      <c r="H105" s="162">
        <f t="shared" si="25"/>
        <v>1534</v>
      </c>
      <c r="I105" s="163">
        <v>0</v>
      </c>
      <c r="J105" s="163">
        <v>126</v>
      </c>
      <c r="K105" s="163">
        <v>54</v>
      </c>
      <c r="L105" s="163">
        <v>54</v>
      </c>
      <c r="M105" s="163">
        <v>54</v>
      </c>
      <c r="N105" s="163">
        <v>54</v>
      </c>
      <c r="O105" s="163">
        <v>54</v>
      </c>
      <c r="P105" s="163">
        <v>40</v>
      </c>
      <c r="Q105" s="163">
        <v>40</v>
      </c>
      <c r="R105" s="163">
        <v>40</v>
      </c>
      <c r="S105" s="163">
        <v>40</v>
      </c>
      <c r="T105" s="163">
        <v>40</v>
      </c>
      <c r="U105" s="163">
        <v>58</v>
      </c>
      <c r="V105" s="163">
        <v>40</v>
      </c>
      <c r="W105" s="163">
        <v>40</v>
      </c>
      <c r="X105" s="163">
        <v>40</v>
      </c>
      <c r="Y105" s="163">
        <v>40</v>
      </c>
      <c r="Z105" s="163">
        <v>40</v>
      </c>
      <c r="AA105" s="163">
        <v>40</v>
      </c>
      <c r="AB105" s="163">
        <v>40</v>
      </c>
      <c r="AC105" s="163">
        <v>40</v>
      </c>
      <c r="AD105" s="163">
        <v>40</v>
      </c>
      <c r="AE105" s="163">
        <v>40</v>
      </c>
      <c r="AF105" s="163">
        <v>40</v>
      </c>
      <c r="AG105" s="163">
        <v>40</v>
      </c>
      <c r="AH105" s="163">
        <v>40</v>
      </c>
      <c r="AI105" s="163">
        <v>40</v>
      </c>
      <c r="AJ105" s="163">
        <v>40</v>
      </c>
      <c r="AK105" s="163">
        <v>40</v>
      </c>
      <c r="AL105" s="163">
        <v>40</v>
      </c>
      <c r="AM105" s="163">
        <v>40</v>
      </c>
      <c r="AN105" s="163">
        <v>40</v>
      </c>
      <c r="AO105" s="163">
        <v>40</v>
      </c>
      <c r="AP105" s="163">
        <v>40</v>
      </c>
      <c r="AQ105" s="163">
        <v>40</v>
      </c>
      <c r="AR105" s="8"/>
      <c r="AT105" s="103"/>
      <c r="AU105" s="137"/>
    </row>
    <row r="106" spans="2:48">
      <c r="B106" s="5"/>
      <c r="E106" s="115">
        <f t="shared" si="26"/>
        <v>12</v>
      </c>
      <c r="F106" s="45" t="str">
        <f t="shared" si="27"/>
        <v>Itaocara</v>
      </c>
      <c r="H106" s="162">
        <f t="shared" si="25"/>
        <v>3685</v>
      </c>
      <c r="I106" s="163">
        <v>0</v>
      </c>
      <c r="J106" s="163">
        <v>0</v>
      </c>
      <c r="K106" s="163">
        <v>93</v>
      </c>
      <c r="L106" s="163">
        <v>93</v>
      </c>
      <c r="M106" s="163">
        <v>93</v>
      </c>
      <c r="N106" s="163">
        <v>93</v>
      </c>
      <c r="O106" s="163">
        <v>93</v>
      </c>
      <c r="P106" s="163">
        <v>115</v>
      </c>
      <c r="Q106" s="163">
        <v>115</v>
      </c>
      <c r="R106" s="163">
        <v>115</v>
      </c>
      <c r="S106" s="163">
        <v>115</v>
      </c>
      <c r="T106" s="163">
        <v>115</v>
      </c>
      <c r="U106" s="163">
        <v>115</v>
      </c>
      <c r="V106" s="163">
        <v>115</v>
      </c>
      <c r="W106" s="163">
        <v>115</v>
      </c>
      <c r="X106" s="163">
        <v>115</v>
      </c>
      <c r="Y106" s="163">
        <v>115</v>
      </c>
      <c r="Z106" s="163">
        <v>115</v>
      </c>
      <c r="AA106" s="163">
        <v>115</v>
      </c>
      <c r="AB106" s="163">
        <v>115</v>
      </c>
      <c r="AC106" s="163">
        <v>115</v>
      </c>
      <c r="AD106" s="163">
        <v>115</v>
      </c>
      <c r="AE106" s="163">
        <v>115</v>
      </c>
      <c r="AF106" s="163">
        <v>115</v>
      </c>
      <c r="AG106" s="163">
        <v>115</v>
      </c>
      <c r="AH106" s="163">
        <v>115</v>
      </c>
      <c r="AI106" s="163">
        <v>115</v>
      </c>
      <c r="AJ106" s="163">
        <v>115</v>
      </c>
      <c r="AK106" s="163">
        <v>115</v>
      </c>
      <c r="AL106" s="163">
        <v>115</v>
      </c>
      <c r="AM106" s="163">
        <v>115</v>
      </c>
      <c r="AN106" s="163">
        <v>115</v>
      </c>
      <c r="AO106" s="163">
        <v>115</v>
      </c>
      <c r="AP106" s="163">
        <v>115</v>
      </c>
      <c r="AQ106" s="163">
        <v>115</v>
      </c>
      <c r="AR106" s="8"/>
      <c r="AT106" s="103"/>
      <c r="AU106" s="137"/>
    </row>
    <row r="107" spans="2:48">
      <c r="B107" s="5"/>
      <c r="E107" s="115">
        <f t="shared" si="26"/>
        <v>13</v>
      </c>
      <c r="F107" s="45" t="str">
        <f t="shared" si="27"/>
        <v>Miracema</v>
      </c>
      <c r="H107" s="162">
        <f t="shared" si="25"/>
        <v>5267</v>
      </c>
      <c r="I107" s="163">
        <v>0</v>
      </c>
      <c r="J107" s="163">
        <v>0</v>
      </c>
      <c r="K107" s="163">
        <v>135</v>
      </c>
      <c r="L107" s="163">
        <v>135</v>
      </c>
      <c r="M107" s="163">
        <v>135</v>
      </c>
      <c r="N107" s="163">
        <v>135</v>
      </c>
      <c r="O107" s="163">
        <v>135</v>
      </c>
      <c r="P107" s="163">
        <v>164</v>
      </c>
      <c r="Q107" s="163">
        <v>164</v>
      </c>
      <c r="R107" s="163">
        <v>164</v>
      </c>
      <c r="S107" s="163">
        <v>164</v>
      </c>
      <c r="T107" s="163">
        <v>164</v>
      </c>
      <c r="U107" s="163">
        <v>164</v>
      </c>
      <c r="V107" s="163">
        <v>164</v>
      </c>
      <c r="W107" s="163">
        <v>164</v>
      </c>
      <c r="X107" s="163">
        <v>164</v>
      </c>
      <c r="Y107" s="163">
        <v>164</v>
      </c>
      <c r="Z107" s="163">
        <v>164</v>
      </c>
      <c r="AA107" s="163">
        <v>164</v>
      </c>
      <c r="AB107" s="163">
        <v>164</v>
      </c>
      <c r="AC107" s="163">
        <v>164</v>
      </c>
      <c r="AD107" s="163">
        <v>164</v>
      </c>
      <c r="AE107" s="163">
        <v>164</v>
      </c>
      <c r="AF107" s="163">
        <v>164</v>
      </c>
      <c r="AG107" s="163">
        <v>164</v>
      </c>
      <c r="AH107" s="163">
        <v>164</v>
      </c>
      <c r="AI107" s="163">
        <v>164</v>
      </c>
      <c r="AJ107" s="163">
        <v>164</v>
      </c>
      <c r="AK107" s="163">
        <v>164</v>
      </c>
      <c r="AL107" s="163">
        <v>164</v>
      </c>
      <c r="AM107" s="163">
        <v>164</v>
      </c>
      <c r="AN107" s="163">
        <v>164</v>
      </c>
      <c r="AO107" s="163">
        <v>164</v>
      </c>
      <c r="AP107" s="163">
        <v>164</v>
      </c>
      <c r="AQ107" s="163">
        <v>164</v>
      </c>
      <c r="AR107" s="8"/>
      <c r="AT107" s="103"/>
      <c r="AU107" s="137"/>
    </row>
    <row r="108" spans="2:48">
      <c r="B108" s="5"/>
      <c r="E108" s="115">
        <f t="shared" si="26"/>
        <v>14</v>
      </c>
      <c r="F108" s="45" t="str">
        <f t="shared" si="27"/>
        <v>Sao Francisco de Itabapoana</v>
      </c>
      <c r="H108" s="162">
        <f t="shared" si="25"/>
        <v>5345</v>
      </c>
      <c r="I108" s="163">
        <v>0</v>
      </c>
      <c r="J108" s="163">
        <v>18</v>
      </c>
      <c r="K108" s="163">
        <v>91</v>
      </c>
      <c r="L108" s="163">
        <v>91</v>
      </c>
      <c r="M108" s="163">
        <v>91</v>
      </c>
      <c r="N108" s="163">
        <v>91</v>
      </c>
      <c r="O108" s="163">
        <v>91</v>
      </c>
      <c r="P108" s="163">
        <v>174</v>
      </c>
      <c r="Q108" s="163">
        <v>174</v>
      </c>
      <c r="R108" s="163">
        <v>174</v>
      </c>
      <c r="S108" s="163">
        <v>174</v>
      </c>
      <c r="T108" s="163">
        <v>174</v>
      </c>
      <c r="U108" s="163">
        <v>174</v>
      </c>
      <c r="V108" s="163">
        <v>174</v>
      </c>
      <c r="W108" s="163">
        <v>174</v>
      </c>
      <c r="X108" s="163">
        <v>174</v>
      </c>
      <c r="Y108" s="163">
        <v>174</v>
      </c>
      <c r="Z108" s="163">
        <v>174</v>
      </c>
      <c r="AA108" s="163">
        <v>174</v>
      </c>
      <c r="AB108" s="163">
        <v>174</v>
      </c>
      <c r="AC108" s="163">
        <v>174</v>
      </c>
      <c r="AD108" s="163">
        <v>174</v>
      </c>
      <c r="AE108" s="163">
        <v>174</v>
      </c>
      <c r="AF108" s="163">
        <v>174</v>
      </c>
      <c r="AG108" s="163">
        <v>174</v>
      </c>
      <c r="AH108" s="163">
        <v>174</v>
      </c>
      <c r="AI108" s="163">
        <v>174</v>
      </c>
      <c r="AJ108" s="163">
        <v>174</v>
      </c>
      <c r="AK108" s="163">
        <v>174</v>
      </c>
      <c r="AL108" s="163">
        <v>174</v>
      </c>
      <c r="AM108" s="163">
        <v>174</v>
      </c>
      <c r="AN108" s="163">
        <v>174</v>
      </c>
      <c r="AO108" s="163">
        <v>174</v>
      </c>
      <c r="AP108" s="163">
        <v>174</v>
      </c>
      <c r="AQ108" s="163">
        <v>174</v>
      </c>
      <c r="AR108" s="8"/>
      <c r="AT108" s="103"/>
      <c r="AU108" s="137"/>
    </row>
    <row r="109" spans="2:48">
      <c r="B109" s="5"/>
      <c r="E109" s="115">
        <f t="shared" si="26"/>
        <v>15</v>
      </c>
      <c r="F109" s="45" t="str">
        <f t="shared" si="27"/>
        <v>Cantagalo</v>
      </c>
      <c r="H109" s="162">
        <f t="shared" si="25"/>
        <v>3288</v>
      </c>
      <c r="I109" s="163">
        <v>0</v>
      </c>
      <c r="J109" s="163">
        <v>0</v>
      </c>
      <c r="K109" s="163">
        <v>184</v>
      </c>
      <c r="L109" s="163">
        <v>184</v>
      </c>
      <c r="M109" s="163">
        <v>184</v>
      </c>
      <c r="N109" s="163">
        <v>24</v>
      </c>
      <c r="O109" s="163">
        <v>24</v>
      </c>
      <c r="P109" s="163">
        <v>96</v>
      </c>
      <c r="Q109" s="163">
        <v>96</v>
      </c>
      <c r="R109" s="163">
        <v>96</v>
      </c>
      <c r="S109" s="163">
        <v>96</v>
      </c>
      <c r="T109" s="163">
        <v>96</v>
      </c>
      <c r="U109" s="163">
        <v>96</v>
      </c>
      <c r="V109" s="163">
        <v>96</v>
      </c>
      <c r="W109" s="163">
        <v>96</v>
      </c>
      <c r="X109" s="163">
        <v>96</v>
      </c>
      <c r="Y109" s="163">
        <v>96</v>
      </c>
      <c r="Z109" s="163">
        <v>96</v>
      </c>
      <c r="AA109" s="163">
        <v>96</v>
      </c>
      <c r="AB109" s="163">
        <v>96</v>
      </c>
      <c r="AC109" s="163">
        <v>96</v>
      </c>
      <c r="AD109" s="163">
        <v>96</v>
      </c>
      <c r="AE109" s="163">
        <v>96</v>
      </c>
      <c r="AF109" s="163">
        <v>96</v>
      </c>
      <c r="AG109" s="163">
        <v>96</v>
      </c>
      <c r="AH109" s="163">
        <v>96</v>
      </c>
      <c r="AI109" s="163">
        <v>96</v>
      </c>
      <c r="AJ109" s="163">
        <v>96</v>
      </c>
      <c r="AK109" s="163">
        <v>96</v>
      </c>
      <c r="AL109" s="163">
        <v>96</v>
      </c>
      <c r="AM109" s="163">
        <v>96</v>
      </c>
      <c r="AN109" s="163">
        <v>96</v>
      </c>
      <c r="AO109" s="163">
        <v>96</v>
      </c>
      <c r="AP109" s="163">
        <v>96</v>
      </c>
      <c r="AQ109" s="163">
        <v>96</v>
      </c>
      <c r="AR109" s="8"/>
      <c r="AT109" s="103"/>
      <c r="AU109" s="137"/>
    </row>
    <row r="110" spans="2:48">
      <c r="B110" s="5"/>
      <c r="E110" s="115">
        <f t="shared" si="26"/>
        <v>16</v>
      </c>
      <c r="F110" s="45" t="str">
        <f t="shared" si="27"/>
        <v>Cordeiro</v>
      </c>
      <c r="H110" s="162">
        <f t="shared" si="25"/>
        <v>2671</v>
      </c>
      <c r="I110" s="163">
        <v>0</v>
      </c>
      <c r="J110" s="163">
        <v>95</v>
      </c>
      <c r="K110" s="163">
        <v>237</v>
      </c>
      <c r="L110" s="163">
        <v>237</v>
      </c>
      <c r="M110" s="163">
        <v>142</v>
      </c>
      <c r="N110" s="163">
        <v>0</v>
      </c>
      <c r="O110" s="163">
        <v>0</v>
      </c>
      <c r="P110" s="163">
        <v>70</v>
      </c>
      <c r="Q110" s="163">
        <v>70</v>
      </c>
      <c r="R110" s="163">
        <v>70</v>
      </c>
      <c r="S110" s="163">
        <v>70</v>
      </c>
      <c r="T110" s="163">
        <v>70</v>
      </c>
      <c r="U110" s="163">
        <v>70</v>
      </c>
      <c r="V110" s="163">
        <v>70</v>
      </c>
      <c r="W110" s="163">
        <v>70</v>
      </c>
      <c r="X110" s="163">
        <v>70</v>
      </c>
      <c r="Y110" s="163">
        <v>70</v>
      </c>
      <c r="Z110" s="163">
        <v>70</v>
      </c>
      <c r="AA110" s="163">
        <v>70</v>
      </c>
      <c r="AB110" s="163">
        <v>70</v>
      </c>
      <c r="AC110" s="163">
        <v>70</v>
      </c>
      <c r="AD110" s="163">
        <v>70</v>
      </c>
      <c r="AE110" s="163">
        <v>70</v>
      </c>
      <c r="AF110" s="163">
        <v>70</v>
      </c>
      <c r="AG110" s="163">
        <v>70</v>
      </c>
      <c r="AH110" s="163">
        <v>70</v>
      </c>
      <c r="AI110" s="163">
        <v>70</v>
      </c>
      <c r="AJ110" s="163">
        <v>70</v>
      </c>
      <c r="AK110" s="163">
        <v>70</v>
      </c>
      <c r="AL110" s="163">
        <v>70</v>
      </c>
      <c r="AM110" s="163">
        <v>70</v>
      </c>
      <c r="AN110" s="163">
        <v>70</v>
      </c>
      <c r="AO110" s="163">
        <v>70</v>
      </c>
      <c r="AP110" s="163">
        <v>70</v>
      </c>
      <c r="AQ110" s="163">
        <v>70</v>
      </c>
      <c r="AR110" s="8"/>
      <c r="AT110" s="103"/>
      <c r="AU110" s="137"/>
    </row>
    <row r="111" spans="2:48">
      <c r="B111" s="5"/>
      <c r="E111" s="115">
        <f t="shared" si="26"/>
        <v>17</v>
      </c>
      <c r="F111" s="45" t="str">
        <f t="shared" si="27"/>
        <v>Duas Barras</v>
      </c>
      <c r="H111" s="162">
        <f t="shared" si="25"/>
        <v>1554</v>
      </c>
      <c r="I111" s="163">
        <v>0</v>
      </c>
      <c r="J111" s="163">
        <v>0</v>
      </c>
      <c r="K111" s="163">
        <v>42</v>
      </c>
      <c r="L111" s="163">
        <v>42</v>
      </c>
      <c r="M111" s="163">
        <v>42</v>
      </c>
      <c r="N111" s="163">
        <v>42</v>
      </c>
      <c r="O111" s="163">
        <v>42</v>
      </c>
      <c r="P111" s="163">
        <v>48</v>
      </c>
      <c r="Q111" s="163">
        <v>48</v>
      </c>
      <c r="R111" s="163">
        <v>48</v>
      </c>
      <c r="S111" s="163">
        <v>48</v>
      </c>
      <c r="T111" s="163">
        <v>48</v>
      </c>
      <c r="U111" s="163">
        <v>48</v>
      </c>
      <c r="V111" s="163">
        <v>48</v>
      </c>
      <c r="W111" s="163">
        <v>48</v>
      </c>
      <c r="X111" s="163">
        <v>48</v>
      </c>
      <c r="Y111" s="163">
        <v>48</v>
      </c>
      <c r="Z111" s="163">
        <v>48</v>
      </c>
      <c r="AA111" s="163">
        <v>48</v>
      </c>
      <c r="AB111" s="163">
        <v>48</v>
      </c>
      <c r="AC111" s="163">
        <v>48</v>
      </c>
      <c r="AD111" s="163">
        <v>48</v>
      </c>
      <c r="AE111" s="163">
        <v>48</v>
      </c>
      <c r="AF111" s="163">
        <v>48</v>
      </c>
      <c r="AG111" s="163">
        <v>48</v>
      </c>
      <c r="AH111" s="163">
        <v>48</v>
      </c>
      <c r="AI111" s="163">
        <v>48</v>
      </c>
      <c r="AJ111" s="163">
        <v>48</v>
      </c>
      <c r="AK111" s="163">
        <v>48</v>
      </c>
      <c r="AL111" s="163">
        <v>48</v>
      </c>
      <c r="AM111" s="163">
        <v>48</v>
      </c>
      <c r="AN111" s="163">
        <v>48</v>
      </c>
      <c r="AO111" s="163">
        <v>48</v>
      </c>
      <c r="AP111" s="163">
        <v>48</v>
      </c>
      <c r="AQ111" s="163">
        <v>48</v>
      </c>
      <c r="AR111" s="8"/>
      <c r="AT111" s="103"/>
      <c r="AU111" s="137"/>
    </row>
    <row r="112" spans="2:48">
      <c r="B112" s="5"/>
      <c r="E112" s="115">
        <f t="shared" si="26"/>
        <v>18</v>
      </c>
      <c r="F112" s="45" t="str">
        <f t="shared" si="27"/>
        <v>Sao Sebastiao do Alto</v>
      </c>
      <c r="H112" s="162">
        <f t="shared" si="25"/>
        <v>3334</v>
      </c>
      <c r="I112" s="163">
        <v>0</v>
      </c>
      <c r="J112" s="163">
        <v>100</v>
      </c>
      <c r="K112" s="163">
        <v>84</v>
      </c>
      <c r="L112" s="163">
        <v>84</v>
      </c>
      <c r="M112" s="163">
        <v>84</v>
      </c>
      <c r="N112" s="163">
        <v>49</v>
      </c>
      <c r="O112" s="163">
        <v>49</v>
      </c>
      <c r="P112" s="163">
        <v>103</v>
      </c>
      <c r="Q112" s="163">
        <v>103</v>
      </c>
      <c r="R112" s="163">
        <v>103</v>
      </c>
      <c r="S112" s="163">
        <v>103</v>
      </c>
      <c r="T112" s="163">
        <v>103</v>
      </c>
      <c r="U112" s="163">
        <v>103</v>
      </c>
      <c r="V112" s="163">
        <v>103</v>
      </c>
      <c r="W112" s="163">
        <v>103</v>
      </c>
      <c r="X112" s="163">
        <v>103</v>
      </c>
      <c r="Y112" s="163">
        <v>103</v>
      </c>
      <c r="Z112" s="163">
        <v>103</v>
      </c>
      <c r="AA112" s="163">
        <v>103</v>
      </c>
      <c r="AB112" s="163">
        <v>103</v>
      </c>
      <c r="AC112" s="163">
        <v>103</v>
      </c>
      <c r="AD112" s="163">
        <v>103</v>
      </c>
      <c r="AE112" s="163">
        <v>103</v>
      </c>
      <c r="AF112" s="163">
        <v>103</v>
      </c>
      <c r="AG112" s="163">
        <v>103</v>
      </c>
      <c r="AH112" s="163">
        <v>103</v>
      </c>
      <c r="AI112" s="163">
        <v>103</v>
      </c>
      <c r="AJ112" s="163">
        <v>103</v>
      </c>
      <c r="AK112" s="163">
        <v>103</v>
      </c>
      <c r="AL112" s="163">
        <v>103</v>
      </c>
      <c r="AM112" s="163">
        <v>103</v>
      </c>
      <c r="AN112" s="163">
        <v>103</v>
      </c>
      <c r="AO112" s="163">
        <v>103</v>
      </c>
      <c r="AP112" s="163">
        <v>103</v>
      </c>
      <c r="AQ112" s="163">
        <v>103</v>
      </c>
      <c r="AR112" s="8"/>
      <c r="AT112" s="103"/>
      <c r="AU112" s="137"/>
    </row>
    <row r="113" spans="2:48">
      <c r="B113" s="5"/>
      <c r="E113" s="115">
        <f t="shared" si="26"/>
        <v>19</v>
      </c>
      <c r="F113" s="45" t="str">
        <f t="shared" si="27"/>
        <v>Rio de Janeiro - AP 2.1</v>
      </c>
      <c r="H113" s="162">
        <f t="shared" si="25"/>
        <v>53318</v>
      </c>
      <c r="I113" s="163">
        <v>0</v>
      </c>
      <c r="J113" s="163">
        <v>0</v>
      </c>
      <c r="K113" s="163">
        <v>1278</v>
      </c>
      <c r="L113" s="163">
        <v>1278</v>
      </c>
      <c r="M113" s="163">
        <v>1278</v>
      </c>
      <c r="N113" s="163">
        <v>1278</v>
      </c>
      <c r="O113" s="163">
        <v>1278</v>
      </c>
      <c r="P113" s="163">
        <v>1676</v>
      </c>
      <c r="Q113" s="163">
        <v>1676</v>
      </c>
      <c r="R113" s="163">
        <v>1676</v>
      </c>
      <c r="S113" s="163">
        <v>1676</v>
      </c>
      <c r="T113" s="163">
        <v>1676</v>
      </c>
      <c r="U113" s="163">
        <v>1676</v>
      </c>
      <c r="V113" s="163">
        <v>1676</v>
      </c>
      <c r="W113" s="163">
        <v>1676</v>
      </c>
      <c r="X113" s="163">
        <v>1676</v>
      </c>
      <c r="Y113" s="163">
        <v>1676</v>
      </c>
      <c r="Z113" s="163">
        <v>1676</v>
      </c>
      <c r="AA113" s="163">
        <v>1676</v>
      </c>
      <c r="AB113" s="163">
        <v>1676</v>
      </c>
      <c r="AC113" s="163">
        <v>1676</v>
      </c>
      <c r="AD113" s="163">
        <v>1676</v>
      </c>
      <c r="AE113" s="163">
        <v>1676</v>
      </c>
      <c r="AF113" s="163">
        <v>1676</v>
      </c>
      <c r="AG113" s="163">
        <v>1676</v>
      </c>
      <c r="AH113" s="163">
        <v>1676</v>
      </c>
      <c r="AI113" s="163">
        <v>1676</v>
      </c>
      <c r="AJ113" s="163">
        <v>1676</v>
      </c>
      <c r="AK113" s="163">
        <v>1676</v>
      </c>
      <c r="AL113" s="163">
        <v>1676</v>
      </c>
      <c r="AM113" s="163">
        <v>1676</v>
      </c>
      <c r="AN113" s="163">
        <v>1676</v>
      </c>
      <c r="AO113" s="163">
        <v>1676</v>
      </c>
      <c r="AP113" s="163">
        <v>1676</v>
      </c>
      <c r="AQ113" s="163">
        <v>1676</v>
      </c>
      <c r="AR113" s="8"/>
      <c r="AT113" s="103"/>
      <c r="AU113" s="137"/>
    </row>
    <row r="114" spans="2:48">
      <c r="B114" s="5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8"/>
    </row>
    <row r="115" spans="2:48">
      <c r="B115" s="5"/>
      <c r="E115" s="20"/>
      <c r="F115" s="20" t="s">
        <v>39</v>
      </c>
      <c r="G115" s="20"/>
      <c r="H115" s="162">
        <f>SUM(I115:AQ115)</f>
        <v>562940</v>
      </c>
      <c r="I115" s="162">
        <f t="shared" ref="I115:AQ115" si="28">SUM(I116:I134)</f>
        <v>0</v>
      </c>
      <c r="J115" s="162">
        <f t="shared" si="28"/>
        <v>12200</v>
      </c>
      <c r="K115" s="162">
        <f t="shared" si="28"/>
        <v>12200</v>
      </c>
      <c r="L115" s="162">
        <f t="shared" si="28"/>
        <v>12200</v>
      </c>
      <c r="M115" s="162">
        <f t="shared" si="28"/>
        <v>12200</v>
      </c>
      <c r="N115" s="162">
        <f t="shared" si="28"/>
        <v>12200</v>
      </c>
      <c r="O115" s="162">
        <f t="shared" si="28"/>
        <v>13451</v>
      </c>
      <c r="P115" s="162">
        <f t="shared" si="28"/>
        <v>14810</v>
      </c>
      <c r="Q115" s="162">
        <f t="shared" si="28"/>
        <v>14866</v>
      </c>
      <c r="R115" s="162">
        <f t="shared" si="28"/>
        <v>14923</v>
      </c>
      <c r="S115" s="162">
        <f t="shared" si="28"/>
        <v>14839</v>
      </c>
      <c r="T115" s="162">
        <f t="shared" si="28"/>
        <v>15968</v>
      </c>
      <c r="U115" s="162">
        <f t="shared" si="28"/>
        <v>17277</v>
      </c>
      <c r="V115" s="162">
        <f t="shared" si="28"/>
        <v>17298</v>
      </c>
      <c r="W115" s="162">
        <f t="shared" si="28"/>
        <v>17256</v>
      </c>
      <c r="X115" s="162">
        <f t="shared" si="28"/>
        <v>16887</v>
      </c>
      <c r="Y115" s="162">
        <f t="shared" si="28"/>
        <v>17126</v>
      </c>
      <c r="Z115" s="162">
        <f t="shared" si="28"/>
        <v>18445</v>
      </c>
      <c r="AA115" s="162">
        <f t="shared" si="28"/>
        <v>17998</v>
      </c>
      <c r="AB115" s="162">
        <f t="shared" si="28"/>
        <v>18328</v>
      </c>
      <c r="AC115" s="162">
        <f t="shared" si="28"/>
        <v>17235</v>
      </c>
      <c r="AD115" s="162">
        <f t="shared" si="28"/>
        <v>17449</v>
      </c>
      <c r="AE115" s="162">
        <f t="shared" si="28"/>
        <v>18775</v>
      </c>
      <c r="AF115" s="162">
        <f t="shared" si="28"/>
        <v>18321</v>
      </c>
      <c r="AG115" s="162">
        <f t="shared" si="28"/>
        <v>18651</v>
      </c>
      <c r="AH115" s="162">
        <f t="shared" si="28"/>
        <v>17343</v>
      </c>
      <c r="AI115" s="162">
        <f t="shared" si="28"/>
        <v>17560</v>
      </c>
      <c r="AJ115" s="162">
        <f t="shared" si="28"/>
        <v>18884</v>
      </c>
      <c r="AK115" s="162">
        <f t="shared" si="28"/>
        <v>18430</v>
      </c>
      <c r="AL115" s="162">
        <f t="shared" si="28"/>
        <v>18758</v>
      </c>
      <c r="AM115" s="162">
        <f t="shared" si="28"/>
        <v>17363</v>
      </c>
      <c r="AN115" s="162">
        <f t="shared" si="28"/>
        <v>17576</v>
      </c>
      <c r="AO115" s="162">
        <f t="shared" si="28"/>
        <v>18900</v>
      </c>
      <c r="AP115" s="162">
        <f t="shared" si="28"/>
        <v>18447</v>
      </c>
      <c r="AQ115" s="162">
        <f t="shared" si="28"/>
        <v>18776</v>
      </c>
      <c r="AR115" s="8"/>
    </row>
    <row r="116" spans="2:48">
      <c r="B116" s="5"/>
      <c r="E116" s="115">
        <v>1</v>
      </c>
      <c r="F116" s="45" t="str">
        <f t="shared" ref="F116:F124" si="29">F95</f>
        <v>Cachoeiras de Macacu</v>
      </c>
      <c r="H116" s="162">
        <f t="shared" ref="H116" si="30">SUM(I116:AQ116)</f>
        <v>805</v>
      </c>
      <c r="I116" s="163">
        <v>0</v>
      </c>
      <c r="J116" s="163">
        <v>16</v>
      </c>
      <c r="K116" s="163">
        <v>16</v>
      </c>
      <c r="L116" s="163">
        <v>16</v>
      </c>
      <c r="M116" s="163">
        <v>16</v>
      </c>
      <c r="N116" s="163">
        <v>16</v>
      </c>
      <c r="O116" s="163">
        <v>18</v>
      </c>
      <c r="P116" s="163">
        <v>20</v>
      </c>
      <c r="Q116" s="163">
        <v>20</v>
      </c>
      <c r="R116" s="163">
        <v>20</v>
      </c>
      <c r="S116" s="163">
        <v>20</v>
      </c>
      <c r="T116" s="163">
        <v>22</v>
      </c>
      <c r="U116" s="163">
        <v>24</v>
      </c>
      <c r="V116" s="163">
        <v>24</v>
      </c>
      <c r="W116" s="163">
        <v>24</v>
      </c>
      <c r="X116" s="163">
        <v>24</v>
      </c>
      <c r="Y116" s="163">
        <v>26</v>
      </c>
      <c r="Z116" s="163">
        <v>27</v>
      </c>
      <c r="AA116" s="163">
        <v>26</v>
      </c>
      <c r="AB116" s="163">
        <v>26</v>
      </c>
      <c r="AC116" s="163">
        <v>25</v>
      </c>
      <c r="AD116" s="163">
        <v>27</v>
      </c>
      <c r="AE116" s="163">
        <v>28</v>
      </c>
      <c r="AF116" s="163">
        <v>27</v>
      </c>
      <c r="AG116" s="163">
        <v>27</v>
      </c>
      <c r="AH116" s="163">
        <v>25</v>
      </c>
      <c r="AI116" s="163">
        <v>27</v>
      </c>
      <c r="AJ116" s="163">
        <v>29</v>
      </c>
      <c r="AK116" s="163">
        <v>27</v>
      </c>
      <c r="AL116" s="163">
        <v>27</v>
      </c>
      <c r="AM116" s="163">
        <v>25</v>
      </c>
      <c r="AN116" s="163">
        <v>27</v>
      </c>
      <c r="AO116" s="163">
        <v>29</v>
      </c>
      <c r="AP116" s="163">
        <v>27</v>
      </c>
      <c r="AQ116" s="163">
        <v>27</v>
      </c>
      <c r="AR116" s="8"/>
      <c r="AT116" s="105"/>
      <c r="AU116" s="106"/>
    </row>
    <row r="117" spans="2:48">
      <c r="B117" s="5"/>
      <c r="E117" s="115">
        <f>E116+1</f>
        <v>2</v>
      </c>
      <c r="F117" s="45" t="str">
        <f t="shared" si="29"/>
        <v>Itaborai</v>
      </c>
      <c r="H117" s="162">
        <f t="shared" ref="H117:H134" si="31">SUM(I117:AQ117)</f>
        <v>61437</v>
      </c>
      <c r="I117" s="163">
        <v>0</v>
      </c>
      <c r="J117" s="163">
        <v>1244</v>
      </c>
      <c r="K117" s="163">
        <v>1244</v>
      </c>
      <c r="L117" s="163">
        <v>1244</v>
      </c>
      <c r="M117" s="163">
        <v>1244</v>
      </c>
      <c r="N117" s="163">
        <v>1244</v>
      </c>
      <c r="O117" s="163">
        <v>1361</v>
      </c>
      <c r="P117" s="163">
        <v>1590</v>
      </c>
      <c r="Q117" s="163">
        <v>1599</v>
      </c>
      <c r="R117" s="163">
        <v>1607</v>
      </c>
      <c r="S117" s="163">
        <v>1582</v>
      </c>
      <c r="T117" s="163">
        <v>1706</v>
      </c>
      <c r="U117" s="163">
        <v>1942</v>
      </c>
      <c r="V117" s="163">
        <v>1957</v>
      </c>
      <c r="W117" s="163">
        <v>1971</v>
      </c>
      <c r="X117" s="163">
        <v>1912</v>
      </c>
      <c r="Y117" s="163">
        <v>1783</v>
      </c>
      <c r="Z117" s="163">
        <v>2018</v>
      </c>
      <c r="AA117" s="163">
        <v>2033</v>
      </c>
      <c r="AB117" s="163">
        <v>2048</v>
      </c>
      <c r="AC117" s="163">
        <v>1953</v>
      </c>
      <c r="AD117" s="163">
        <v>1823</v>
      </c>
      <c r="AE117" s="163">
        <v>2059</v>
      </c>
      <c r="AF117" s="163">
        <v>2073</v>
      </c>
      <c r="AG117" s="163">
        <v>2088</v>
      </c>
      <c r="AH117" s="163">
        <v>1965</v>
      </c>
      <c r="AI117" s="163">
        <v>1835</v>
      </c>
      <c r="AJ117" s="163">
        <v>2071</v>
      </c>
      <c r="AK117" s="163">
        <v>2085</v>
      </c>
      <c r="AL117" s="163">
        <v>2100</v>
      </c>
      <c r="AM117" s="163">
        <v>1965</v>
      </c>
      <c r="AN117" s="163">
        <v>1835</v>
      </c>
      <c r="AO117" s="163">
        <v>2071</v>
      </c>
      <c r="AP117" s="163">
        <v>2085</v>
      </c>
      <c r="AQ117" s="163">
        <v>2100</v>
      </c>
      <c r="AR117" s="8"/>
      <c r="AT117" s="105"/>
      <c r="AU117" s="105"/>
    </row>
    <row r="118" spans="2:48">
      <c r="B118" s="5"/>
      <c r="E118" s="115">
        <f t="shared" ref="E118:E134" si="32">E117+1</f>
        <v>3</v>
      </c>
      <c r="F118" s="45" t="str">
        <f t="shared" si="29"/>
        <v>Mage</v>
      </c>
      <c r="H118" s="162">
        <f t="shared" si="31"/>
        <v>45179</v>
      </c>
      <c r="I118" s="163">
        <v>0</v>
      </c>
      <c r="J118" s="163">
        <v>929</v>
      </c>
      <c r="K118" s="163">
        <v>929</v>
      </c>
      <c r="L118" s="163">
        <v>929</v>
      </c>
      <c r="M118" s="163">
        <v>929</v>
      </c>
      <c r="N118" s="163">
        <v>929</v>
      </c>
      <c r="O118" s="163">
        <v>1010</v>
      </c>
      <c r="P118" s="163">
        <v>1164</v>
      </c>
      <c r="Q118" s="163">
        <v>1169</v>
      </c>
      <c r="R118" s="163">
        <v>1174</v>
      </c>
      <c r="S118" s="163">
        <v>1163</v>
      </c>
      <c r="T118" s="163">
        <v>1249</v>
      </c>
      <c r="U118" s="163">
        <v>1407</v>
      </c>
      <c r="V118" s="163">
        <v>1416</v>
      </c>
      <c r="W118" s="163">
        <v>1425</v>
      </c>
      <c r="X118" s="163">
        <v>1395</v>
      </c>
      <c r="Y118" s="163">
        <v>1311</v>
      </c>
      <c r="Z118" s="163">
        <v>1469</v>
      </c>
      <c r="AA118" s="163">
        <v>1479</v>
      </c>
      <c r="AB118" s="163">
        <v>1488</v>
      </c>
      <c r="AC118" s="163">
        <v>1434</v>
      </c>
      <c r="AD118" s="163">
        <v>1351</v>
      </c>
      <c r="AE118" s="163">
        <v>1509</v>
      </c>
      <c r="AF118" s="163">
        <v>1518</v>
      </c>
      <c r="AG118" s="163">
        <v>1527</v>
      </c>
      <c r="AH118" s="163">
        <v>1452</v>
      </c>
      <c r="AI118" s="163">
        <v>1369</v>
      </c>
      <c r="AJ118" s="163">
        <v>1527</v>
      </c>
      <c r="AK118" s="163">
        <v>1536</v>
      </c>
      <c r="AL118" s="163">
        <v>1545</v>
      </c>
      <c r="AM118" s="163">
        <v>1456</v>
      </c>
      <c r="AN118" s="163">
        <v>1372</v>
      </c>
      <c r="AO118" s="163">
        <v>1530</v>
      </c>
      <c r="AP118" s="163">
        <v>1540</v>
      </c>
      <c r="AQ118" s="163">
        <v>1549</v>
      </c>
      <c r="AR118" s="8"/>
      <c r="AT118" s="105"/>
      <c r="AU118" s="137"/>
    </row>
    <row r="119" spans="2:48">
      <c r="B119" s="5"/>
      <c r="E119" s="115">
        <f t="shared" si="32"/>
        <v>4</v>
      </c>
      <c r="F119" s="45" t="str">
        <f t="shared" si="29"/>
        <v>Marica</v>
      </c>
      <c r="H119" s="162">
        <f t="shared" si="31"/>
        <v>41847</v>
      </c>
      <c r="I119" s="163">
        <v>0</v>
      </c>
      <c r="J119" s="163">
        <v>591</v>
      </c>
      <c r="K119" s="163">
        <v>591</v>
      </c>
      <c r="L119" s="163">
        <v>591</v>
      </c>
      <c r="M119" s="163">
        <v>591</v>
      </c>
      <c r="N119" s="163">
        <v>591</v>
      </c>
      <c r="O119" s="163">
        <v>654</v>
      </c>
      <c r="P119" s="163">
        <v>970</v>
      </c>
      <c r="Q119" s="163">
        <v>983</v>
      </c>
      <c r="R119" s="163">
        <v>996</v>
      </c>
      <c r="S119" s="163">
        <v>1113</v>
      </c>
      <c r="T119" s="163">
        <v>1023</v>
      </c>
      <c r="U119" s="163">
        <v>1254</v>
      </c>
      <c r="V119" s="163">
        <v>1200</v>
      </c>
      <c r="W119" s="163">
        <v>1155</v>
      </c>
      <c r="X119" s="163">
        <v>1254</v>
      </c>
      <c r="Y119" s="163">
        <v>1450</v>
      </c>
      <c r="Z119" s="163">
        <v>1692</v>
      </c>
      <c r="AA119" s="163">
        <v>1318</v>
      </c>
      <c r="AB119" s="163">
        <v>1645</v>
      </c>
      <c r="AC119" s="163">
        <v>1277</v>
      </c>
      <c r="AD119" s="163">
        <v>1452</v>
      </c>
      <c r="AE119" s="163">
        <v>1695</v>
      </c>
      <c r="AF119" s="163">
        <v>1321</v>
      </c>
      <c r="AG119" s="163">
        <v>1648</v>
      </c>
      <c r="AH119" s="163">
        <v>1280</v>
      </c>
      <c r="AI119" s="163">
        <v>1452</v>
      </c>
      <c r="AJ119" s="163">
        <v>1695</v>
      </c>
      <c r="AK119" s="163">
        <v>1321</v>
      </c>
      <c r="AL119" s="163">
        <v>1648</v>
      </c>
      <c r="AM119" s="163">
        <v>1280</v>
      </c>
      <c r="AN119" s="163">
        <v>1452</v>
      </c>
      <c r="AO119" s="163">
        <v>1695</v>
      </c>
      <c r="AP119" s="163">
        <v>1321</v>
      </c>
      <c r="AQ119" s="163">
        <v>1648</v>
      </c>
      <c r="AR119" s="8"/>
      <c r="AT119" s="105"/>
      <c r="AU119" s="137"/>
    </row>
    <row r="120" spans="2:48">
      <c r="B120" s="5"/>
      <c r="E120" s="115">
        <f t="shared" si="32"/>
        <v>5</v>
      </c>
      <c r="F120" s="45" t="str">
        <f t="shared" si="29"/>
        <v>Rio Bonito</v>
      </c>
      <c r="H120" s="162">
        <f t="shared" si="31"/>
        <v>14379</v>
      </c>
      <c r="I120" s="163">
        <v>0</v>
      </c>
      <c r="J120" s="163">
        <v>324</v>
      </c>
      <c r="K120" s="163">
        <v>324</v>
      </c>
      <c r="L120" s="163">
        <v>324</v>
      </c>
      <c r="M120" s="163">
        <v>324</v>
      </c>
      <c r="N120" s="163">
        <v>324</v>
      </c>
      <c r="O120" s="163">
        <v>366</v>
      </c>
      <c r="P120" s="163">
        <v>375</v>
      </c>
      <c r="Q120" s="163">
        <v>375</v>
      </c>
      <c r="R120" s="163">
        <v>376</v>
      </c>
      <c r="S120" s="163">
        <v>368</v>
      </c>
      <c r="T120" s="163">
        <v>411</v>
      </c>
      <c r="U120" s="163">
        <v>420</v>
      </c>
      <c r="V120" s="163">
        <v>421</v>
      </c>
      <c r="W120" s="163">
        <v>421</v>
      </c>
      <c r="X120" s="163">
        <v>406</v>
      </c>
      <c r="Y120" s="163">
        <v>448</v>
      </c>
      <c r="Z120" s="163">
        <v>457</v>
      </c>
      <c r="AA120" s="163">
        <v>448</v>
      </c>
      <c r="AB120" s="163">
        <v>449</v>
      </c>
      <c r="AC120" s="163">
        <v>424</v>
      </c>
      <c r="AD120" s="163">
        <v>466</v>
      </c>
      <c r="AE120" s="163">
        <v>475</v>
      </c>
      <c r="AF120" s="163">
        <v>466</v>
      </c>
      <c r="AG120" s="163">
        <v>467</v>
      </c>
      <c r="AH120" s="163">
        <v>434</v>
      </c>
      <c r="AI120" s="163">
        <v>477</v>
      </c>
      <c r="AJ120" s="163">
        <v>486</v>
      </c>
      <c r="AK120" s="163">
        <v>476</v>
      </c>
      <c r="AL120" s="163">
        <v>477</v>
      </c>
      <c r="AM120" s="163">
        <v>438</v>
      </c>
      <c r="AN120" s="163">
        <v>481</v>
      </c>
      <c r="AO120" s="163">
        <v>490</v>
      </c>
      <c r="AP120" s="163">
        <v>480</v>
      </c>
      <c r="AQ120" s="163">
        <v>481</v>
      </c>
      <c r="AR120" s="8"/>
      <c r="AT120" s="105"/>
      <c r="AU120" s="137"/>
    </row>
    <row r="121" spans="2:48">
      <c r="B121" s="5"/>
      <c r="E121" s="115">
        <f t="shared" si="32"/>
        <v>6</v>
      </c>
      <c r="F121" s="45" t="str">
        <f t="shared" si="29"/>
        <v>Sao Goncalo</v>
      </c>
      <c r="H121" s="162">
        <f t="shared" si="31"/>
        <v>252185</v>
      </c>
      <c r="I121" s="163">
        <v>0</v>
      </c>
      <c r="J121" s="163">
        <v>5576</v>
      </c>
      <c r="K121" s="163">
        <v>5576</v>
      </c>
      <c r="L121" s="163">
        <v>5576</v>
      </c>
      <c r="M121" s="163">
        <v>5576</v>
      </c>
      <c r="N121" s="163">
        <v>5576</v>
      </c>
      <c r="O121" s="163">
        <v>6022</v>
      </c>
      <c r="P121" s="163">
        <v>6718</v>
      </c>
      <c r="Q121" s="163">
        <v>6739</v>
      </c>
      <c r="R121" s="163">
        <v>6761</v>
      </c>
      <c r="S121" s="163">
        <v>6665</v>
      </c>
      <c r="T121" s="163">
        <v>7127</v>
      </c>
      <c r="U121" s="163">
        <v>7839</v>
      </c>
      <c r="V121" s="163">
        <v>7877</v>
      </c>
      <c r="W121" s="163">
        <v>7915</v>
      </c>
      <c r="X121" s="163">
        <v>7692</v>
      </c>
      <c r="Y121" s="163">
        <v>7396</v>
      </c>
      <c r="Z121" s="163">
        <v>8108</v>
      </c>
      <c r="AA121" s="163">
        <v>8146</v>
      </c>
      <c r="AB121" s="163">
        <v>8184</v>
      </c>
      <c r="AC121" s="163">
        <v>7835</v>
      </c>
      <c r="AD121" s="163">
        <v>7538</v>
      </c>
      <c r="AE121" s="163">
        <v>8251</v>
      </c>
      <c r="AF121" s="163">
        <v>8288</v>
      </c>
      <c r="AG121" s="163">
        <v>8326</v>
      </c>
      <c r="AH121" s="163">
        <v>7875</v>
      </c>
      <c r="AI121" s="163">
        <v>7578</v>
      </c>
      <c r="AJ121" s="163">
        <v>8291</v>
      </c>
      <c r="AK121" s="163">
        <v>8329</v>
      </c>
      <c r="AL121" s="163">
        <v>8366</v>
      </c>
      <c r="AM121" s="163">
        <v>7875</v>
      </c>
      <c r="AN121" s="163">
        <v>7578</v>
      </c>
      <c r="AO121" s="163">
        <v>8291</v>
      </c>
      <c r="AP121" s="163">
        <v>8329</v>
      </c>
      <c r="AQ121" s="163">
        <v>8366</v>
      </c>
      <c r="AR121" s="8"/>
      <c r="AT121" s="105"/>
      <c r="AU121" s="137"/>
    </row>
    <row r="122" spans="2:48">
      <c r="B122" s="5"/>
      <c r="E122" s="115">
        <f t="shared" si="32"/>
        <v>7</v>
      </c>
      <c r="F122" s="45" t="str">
        <f t="shared" si="29"/>
        <v>Saquarema</v>
      </c>
      <c r="H122" s="162">
        <f t="shared" si="31"/>
        <v>4019</v>
      </c>
      <c r="I122" s="163">
        <v>0</v>
      </c>
      <c r="J122" s="163">
        <v>50</v>
      </c>
      <c r="K122" s="163">
        <v>50</v>
      </c>
      <c r="L122" s="163">
        <v>50</v>
      </c>
      <c r="M122" s="163">
        <v>50</v>
      </c>
      <c r="N122" s="163">
        <v>50</v>
      </c>
      <c r="O122" s="163">
        <v>58</v>
      </c>
      <c r="P122" s="163">
        <v>81</v>
      </c>
      <c r="Q122" s="163">
        <v>83</v>
      </c>
      <c r="R122" s="163">
        <v>84</v>
      </c>
      <c r="S122" s="163">
        <v>85</v>
      </c>
      <c r="T122" s="163">
        <v>94</v>
      </c>
      <c r="U122" s="163">
        <v>119</v>
      </c>
      <c r="V122" s="163">
        <v>122</v>
      </c>
      <c r="W122" s="163">
        <v>125</v>
      </c>
      <c r="X122" s="163">
        <v>123</v>
      </c>
      <c r="Y122" s="163">
        <v>133</v>
      </c>
      <c r="Z122" s="163">
        <v>159</v>
      </c>
      <c r="AA122" s="163">
        <v>133</v>
      </c>
      <c r="AB122" s="163">
        <v>135</v>
      </c>
      <c r="AC122" s="163">
        <v>132</v>
      </c>
      <c r="AD122" s="163">
        <v>142</v>
      </c>
      <c r="AE122" s="163">
        <v>168</v>
      </c>
      <c r="AF122" s="163">
        <v>141</v>
      </c>
      <c r="AG122" s="163">
        <v>144</v>
      </c>
      <c r="AH122" s="163">
        <v>136</v>
      </c>
      <c r="AI122" s="163">
        <v>147</v>
      </c>
      <c r="AJ122" s="163">
        <v>172</v>
      </c>
      <c r="AK122" s="163">
        <v>146</v>
      </c>
      <c r="AL122" s="163">
        <v>149</v>
      </c>
      <c r="AM122" s="163">
        <v>138</v>
      </c>
      <c r="AN122" s="163">
        <v>148</v>
      </c>
      <c r="AO122" s="163">
        <v>174</v>
      </c>
      <c r="AP122" s="163">
        <v>148</v>
      </c>
      <c r="AQ122" s="163">
        <v>150</v>
      </c>
      <c r="AR122" s="8"/>
      <c r="AT122" s="105"/>
      <c r="AU122" s="137"/>
    </row>
    <row r="123" spans="2:48">
      <c r="B123" s="5"/>
      <c r="E123" s="115">
        <f t="shared" si="32"/>
        <v>8</v>
      </c>
      <c r="F123" s="45" t="str">
        <f t="shared" si="29"/>
        <v>Tangua</v>
      </c>
      <c r="H123" s="162">
        <f t="shared" si="31"/>
        <v>6546</v>
      </c>
      <c r="I123" s="163">
        <v>0</v>
      </c>
      <c r="J123" s="163">
        <v>61</v>
      </c>
      <c r="K123" s="163">
        <v>61</v>
      </c>
      <c r="L123" s="163">
        <v>61</v>
      </c>
      <c r="M123" s="163">
        <v>61</v>
      </c>
      <c r="N123" s="163">
        <v>61</v>
      </c>
      <c r="O123" s="163">
        <v>308</v>
      </c>
      <c r="P123" s="163">
        <v>110</v>
      </c>
      <c r="Q123" s="163">
        <v>111</v>
      </c>
      <c r="R123" s="163">
        <v>113</v>
      </c>
      <c r="S123" s="163">
        <v>111</v>
      </c>
      <c r="T123" s="163">
        <v>359</v>
      </c>
      <c r="U123" s="163">
        <v>161</v>
      </c>
      <c r="V123" s="163">
        <v>164</v>
      </c>
      <c r="W123" s="163">
        <v>167</v>
      </c>
      <c r="X123" s="163">
        <v>161</v>
      </c>
      <c r="Y123" s="163">
        <v>410</v>
      </c>
      <c r="Z123" s="163">
        <v>213</v>
      </c>
      <c r="AA123" s="163">
        <v>174</v>
      </c>
      <c r="AB123" s="163">
        <v>177</v>
      </c>
      <c r="AC123" s="163">
        <v>166</v>
      </c>
      <c r="AD123" s="163">
        <v>415</v>
      </c>
      <c r="AE123" s="163">
        <v>219</v>
      </c>
      <c r="AF123" s="163">
        <v>180</v>
      </c>
      <c r="AG123" s="163">
        <v>182</v>
      </c>
      <c r="AH123" s="163">
        <v>168</v>
      </c>
      <c r="AI123" s="163">
        <v>417</v>
      </c>
      <c r="AJ123" s="163">
        <v>220</v>
      </c>
      <c r="AK123" s="163">
        <v>181</v>
      </c>
      <c r="AL123" s="163">
        <v>184</v>
      </c>
      <c r="AM123" s="163">
        <v>168</v>
      </c>
      <c r="AN123" s="163">
        <v>417</v>
      </c>
      <c r="AO123" s="163">
        <v>220</v>
      </c>
      <c r="AP123" s="163">
        <v>181</v>
      </c>
      <c r="AQ123" s="163">
        <v>184</v>
      </c>
      <c r="AR123" s="8"/>
      <c r="AT123" s="105"/>
      <c r="AU123" s="137"/>
    </row>
    <row r="124" spans="2:48">
      <c r="B124" s="5"/>
      <c r="E124" s="115">
        <f t="shared" si="32"/>
        <v>9</v>
      </c>
      <c r="F124" s="45" t="str">
        <f t="shared" si="29"/>
        <v>Casimiro de Abreu</v>
      </c>
      <c r="H124" s="162">
        <f t="shared" si="31"/>
        <v>4725</v>
      </c>
      <c r="I124" s="163">
        <v>0</v>
      </c>
      <c r="J124" s="163">
        <v>80</v>
      </c>
      <c r="K124" s="163">
        <v>80</v>
      </c>
      <c r="L124" s="163">
        <v>80</v>
      </c>
      <c r="M124" s="163">
        <v>80</v>
      </c>
      <c r="N124" s="163">
        <v>80</v>
      </c>
      <c r="O124" s="163">
        <v>90</v>
      </c>
      <c r="P124" s="163">
        <v>110</v>
      </c>
      <c r="Q124" s="163">
        <v>111</v>
      </c>
      <c r="R124" s="163">
        <v>112</v>
      </c>
      <c r="S124" s="163">
        <v>110</v>
      </c>
      <c r="T124" s="163">
        <v>121</v>
      </c>
      <c r="U124" s="163">
        <v>142</v>
      </c>
      <c r="V124" s="163">
        <v>143</v>
      </c>
      <c r="W124" s="163">
        <v>145</v>
      </c>
      <c r="X124" s="163">
        <v>138</v>
      </c>
      <c r="Y124" s="163">
        <v>149</v>
      </c>
      <c r="Z124" s="163">
        <v>170</v>
      </c>
      <c r="AA124" s="163">
        <v>149</v>
      </c>
      <c r="AB124" s="163">
        <v>151</v>
      </c>
      <c r="AC124" s="163">
        <v>148</v>
      </c>
      <c r="AD124" s="163">
        <v>159</v>
      </c>
      <c r="AE124" s="163">
        <v>180</v>
      </c>
      <c r="AF124" s="163">
        <v>159</v>
      </c>
      <c r="AG124" s="163">
        <v>161</v>
      </c>
      <c r="AH124" s="163">
        <v>153</v>
      </c>
      <c r="AI124" s="163">
        <v>164</v>
      </c>
      <c r="AJ124" s="163">
        <v>185</v>
      </c>
      <c r="AK124" s="163">
        <v>164</v>
      </c>
      <c r="AL124" s="163">
        <v>165</v>
      </c>
      <c r="AM124" s="163">
        <v>156</v>
      </c>
      <c r="AN124" s="163">
        <v>167</v>
      </c>
      <c r="AO124" s="163">
        <v>188</v>
      </c>
      <c r="AP124" s="163">
        <v>167</v>
      </c>
      <c r="AQ124" s="163">
        <v>168</v>
      </c>
      <c r="AR124" s="8"/>
      <c r="AT124" s="105"/>
      <c r="AU124" s="137"/>
    </row>
    <row r="125" spans="2:48" s="135" customFormat="1">
      <c r="B125" s="148"/>
      <c r="E125" s="115">
        <f t="shared" si="32"/>
        <v>10</v>
      </c>
      <c r="F125" s="45" t="s">
        <v>139</v>
      </c>
      <c r="H125" s="162">
        <f t="shared" si="31"/>
        <v>4099</v>
      </c>
      <c r="I125" s="163">
        <v>0</v>
      </c>
      <c r="J125" s="163">
        <v>88</v>
      </c>
      <c r="K125" s="163">
        <v>88</v>
      </c>
      <c r="L125" s="163">
        <v>88</v>
      </c>
      <c r="M125" s="163">
        <v>88</v>
      </c>
      <c r="N125" s="163">
        <v>88</v>
      </c>
      <c r="O125" s="163">
        <v>100</v>
      </c>
      <c r="P125" s="163">
        <v>104</v>
      </c>
      <c r="Q125" s="163">
        <v>104</v>
      </c>
      <c r="R125" s="163">
        <v>104</v>
      </c>
      <c r="S125" s="163">
        <v>103</v>
      </c>
      <c r="T125" s="163">
        <v>116</v>
      </c>
      <c r="U125" s="163">
        <v>119</v>
      </c>
      <c r="V125" s="163">
        <v>120</v>
      </c>
      <c r="W125" s="163">
        <v>120</v>
      </c>
      <c r="X125" s="163">
        <v>116</v>
      </c>
      <c r="Y125" s="163">
        <v>129</v>
      </c>
      <c r="Z125" s="163">
        <v>133</v>
      </c>
      <c r="AA125" s="163">
        <v>129</v>
      </c>
      <c r="AB125" s="163">
        <v>129</v>
      </c>
      <c r="AC125" s="163">
        <v>122</v>
      </c>
      <c r="AD125" s="163">
        <v>135</v>
      </c>
      <c r="AE125" s="163">
        <v>139</v>
      </c>
      <c r="AF125" s="163">
        <v>135</v>
      </c>
      <c r="AG125" s="163">
        <v>135</v>
      </c>
      <c r="AH125" s="163">
        <v>125</v>
      </c>
      <c r="AI125" s="163">
        <v>138</v>
      </c>
      <c r="AJ125" s="163">
        <v>142</v>
      </c>
      <c r="AK125" s="163">
        <v>138</v>
      </c>
      <c r="AL125" s="163">
        <v>138</v>
      </c>
      <c r="AM125" s="163">
        <v>126</v>
      </c>
      <c r="AN125" s="163">
        <v>139</v>
      </c>
      <c r="AO125" s="163">
        <v>143</v>
      </c>
      <c r="AP125" s="163">
        <v>139</v>
      </c>
      <c r="AQ125" s="163">
        <v>139</v>
      </c>
      <c r="AR125" s="149"/>
      <c r="AT125" s="137"/>
      <c r="AU125" s="137"/>
      <c r="AV125" s="137"/>
    </row>
    <row r="126" spans="2:48">
      <c r="B126" s="5"/>
      <c r="E126" s="115">
        <f t="shared" si="32"/>
        <v>11</v>
      </c>
      <c r="F126" s="45" t="str">
        <f t="shared" ref="F126:F134" si="33">F105</f>
        <v>Cambuci</v>
      </c>
      <c r="H126" s="162">
        <f t="shared" si="31"/>
        <v>4393</v>
      </c>
      <c r="I126" s="163">
        <v>0</v>
      </c>
      <c r="J126" s="163">
        <v>107</v>
      </c>
      <c r="K126" s="163">
        <v>107</v>
      </c>
      <c r="L126" s="163">
        <v>107</v>
      </c>
      <c r="M126" s="163">
        <v>107</v>
      </c>
      <c r="N126" s="163">
        <v>107</v>
      </c>
      <c r="O126" s="163">
        <v>115</v>
      </c>
      <c r="P126" s="163">
        <v>121</v>
      </c>
      <c r="Q126" s="163">
        <v>121</v>
      </c>
      <c r="R126" s="163">
        <v>121</v>
      </c>
      <c r="S126" s="163">
        <v>119</v>
      </c>
      <c r="T126" s="163">
        <v>126</v>
      </c>
      <c r="U126" s="163">
        <v>133</v>
      </c>
      <c r="V126" s="163">
        <v>133</v>
      </c>
      <c r="W126" s="163">
        <v>133</v>
      </c>
      <c r="X126" s="163">
        <v>128</v>
      </c>
      <c r="Y126" s="163">
        <v>136</v>
      </c>
      <c r="Z126" s="163">
        <v>142</v>
      </c>
      <c r="AA126" s="163">
        <v>136</v>
      </c>
      <c r="AB126" s="163">
        <v>136</v>
      </c>
      <c r="AC126" s="163">
        <v>130</v>
      </c>
      <c r="AD126" s="163">
        <v>137</v>
      </c>
      <c r="AE126" s="163">
        <v>143</v>
      </c>
      <c r="AF126" s="163">
        <v>137</v>
      </c>
      <c r="AG126" s="163">
        <v>137</v>
      </c>
      <c r="AH126" s="163">
        <v>130</v>
      </c>
      <c r="AI126" s="163">
        <v>138</v>
      </c>
      <c r="AJ126" s="163">
        <v>144</v>
      </c>
      <c r="AK126" s="163">
        <v>137</v>
      </c>
      <c r="AL126" s="163">
        <v>138</v>
      </c>
      <c r="AM126" s="163">
        <v>130</v>
      </c>
      <c r="AN126" s="163">
        <v>138</v>
      </c>
      <c r="AO126" s="163">
        <v>144</v>
      </c>
      <c r="AP126" s="163">
        <v>137</v>
      </c>
      <c r="AQ126" s="163">
        <v>138</v>
      </c>
      <c r="AR126" s="8"/>
      <c r="AT126" s="105"/>
      <c r="AU126" s="137"/>
    </row>
    <row r="127" spans="2:48">
      <c r="B127" s="5"/>
      <c r="E127" s="115">
        <f t="shared" si="32"/>
        <v>12</v>
      </c>
      <c r="F127" s="45" t="str">
        <f t="shared" si="33"/>
        <v>Itaocara</v>
      </c>
      <c r="H127" s="162">
        <f t="shared" si="31"/>
        <v>5806</v>
      </c>
      <c r="I127" s="163">
        <v>0</v>
      </c>
      <c r="J127" s="163">
        <v>163</v>
      </c>
      <c r="K127" s="163">
        <v>163</v>
      </c>
      <c r="L127" s="163">
        <v>163</v>
      </c>
      <c r="M127" s="163">
        <v>163</v>
      </c>
      <c r="N127" s="163">
        <v>163</v>
      </c>
      <c r="O127" s="163">
        <v>169</v>
      </c>
      <c r="P127" s="163">
        <v>169</v>
      </c>
      <c r="Q127" s="163">
        <v>169</v>
      </c>
      <c r="R127" s="163">
        <v>170</v>
      </c>
      <c r="S127" s="163">
        <v>166</v>
      </c>
      <c r="T127" s="163">
        <v>172</v>
      </c>
      <c r="U127" s="163">
        <v>173</v>
      </c>
      <c r="V127" s="163">
        <v>173</v>
      </c>
      <c r="W127" s="163">
        <v>173</v>
      </c>
      <c r="X127" s="163">
        <v>167</v>
      </c>
      <c r="Y127" s="163">
        <v>173</v>
      </c>
      <c r="Z127" s="163">
        <v>174</v>
      </c>
      <c r="AA127" s="163">
        <v>174</v>
      </c>
      <c r="AB127" s="163">
        <v>174</v>
      </c>
      <c r="AC127" s="163">
        <v>168</v>
      </c>
      <c r="AD127" s="163">
        <v>174</v>
      </c>
      <c r="AE127" s="163">
        <v>175</v>
      </c>
      <c r="AF127" s="163">
        <v>174</v>
      </c>
      <c r="AG127" s="163">
        <v>174</v>
      </c>
      <c r="AH127" s="163">
        <v>168</v>
      </c>
      <c r="AI127" s="163">
        <v>174</v>
      </c>
      <c r="AJ127" s="163">
        <v>175</v>
      </c>
      <c r="AK127" s="163">
        <v>174</v>
      </c>
      <c r="AL127" s="163">
        <v>174</v>
      </c>
      <c r="AM127" s="163">
        <v>168</v>
      </c>
      <c r="AN127" s="163">
        <v>174</v>
      </c>
      <c r="AO127" s="163">
        <v>175</v>
      </c>
      <c r="AP127" s="163">
        <v>174</v>
      </c>
      <c r="AQ127" s="163">
        <v>174</v>
      </c>
      <c r="AR127" s="8"/>
      <c r="AT127" s="105"/>
      <c r="AU127" s="137"/>
    </row>
    <row r="128" spans="2:48">
      <c r="B128" s="5"/>
      <c r="E128" s="115">
        <f t="shared" si="32"/>
        <v>13</v>
      </c>
      <c r="F128" s="45" t="str">
        <f t="shared" si="33"/>
        <v>Miracema</v>
      </c>
      <c r="H128" s="162">
        <f t="shared" si="31"/>
        <v>7674</v>
      </c>
      <c r="I128" s="163">
        <v>0</v>
      </c>
      <c r="J128" s="163">
        <v>204</v>
      </c>
      <c r="K128" s="163">
        <v>204</v>
      </c>
      <c r="L128" s="163">
        <v>204</v>
      </c>
      <c r="M128" s="163">
        <v>204</v>
      </c>
      <c r="N128" s="163">
        <v>204</v>
      </c>
      <c r="O128" s="163">
        <v>218</v>
      </c>
      <c r="P128" s="163">
        <v>219</v>
      </c>
      <c r="Q128" s="163">
        <v>219</v>
      </c>
      <c r="R128" s="163">
        <v>219</v>
      </c>
      <c r="S128" s="163">
        <v>214</v>
      </c>
      <c r="T128" s="163">
        <v>227</v>
      </c>
      <c r="U128" s="163">
        <v>228</v>
      </c>
      <c r="V128" s="163">
        <v>228</v>
      </c>
      <c r="W128" s="163">
        <v>228</v>
      </c>
      <c r="X128" s="163">
        <v>220</v>
      </c>
      <c r="Y128" s="163">
        <v>233</v>
      </c>
      <c r="Z128" s="163">
        <v>234</v>
      </c>
      <c r="AA128" s="163">
        <v>233</v>
      </c>
      <c r="AB128" s="163">
        <v>233</v>
      </c>
      <c r="AC128" s="163">
        <v>222</v>
      </c>
      <c r="AD128" s="163">
        <v>235</v>
      </c>
      <c r="AE128" s="163">
        <v>237</v>
      </c>
      <c r="AF128" s="163">
        <v>235</v>
      </c>
      <c r="AG128" s="163">
        <v>235</v>
      </c>
      <c r="AH128" s="163">
        <v>223</v>
      </c>
      <c r="AI128" s="163">
        <v>236</v>
      </c>
      <c r="AJ128" s="163">
        <v>237</v>
      </c>
      <c r="AK128" s="163">
        <v>236</v>
      </c>
      <c r="AL128" s="163">
        <v>236</v>
      </c>
      <c r="AM128" s="163">
        <v>223</v>
      </c>
      <c r="AN128" s="163">
        <v>236</v>
      </c>
      <c r="AO128" s="163">
        <v>238</v>
      </c>
      <c r="AP128" s="163">
        <v>236</v>
      </c>
      <c r="AQ128" s="163">
        <v>236</v>
      </c>
      <c r="AR128" s="8"/>
      <c r="AT128" s="105"/>
      <c r="AU128" s="137"/>
    </row>
    <row r="129" spans="2:48">
      <c r="B129" s="5"/>
      <c r="E129" s="115">
        <f t="shared" si="32"/>
        <v>14</v>
      </c>
      <c r="F129" s="45" t="str">
        <f t="shared" si="33"/>
        <v>Sao Francisco de Itabapoana</v>
      </c>
      <c r="H129" s="162">
        <f t="shared" si="31"/>
        <v>7745</v>
      </c>
      <c r="I129" s="163">
        <v>0</v>
      </c>
      <c r="J129" s="163">
        <v>161</v>
      </c>
      <c r="K129" s="163">
        <v>161</v>
      </c>
      <c r="L129" s="163">
        <v>161</v>
      </c>
      <c r="M129" s="163">
        <v>161</v>
      </c>
      <c r="N129" s="163">
        <v>161</v>
      </c>
      <c r="O129" s="163">
        <v>180</v>
      </c>
      <c r="P129" s="163">
        <v>195</v>
      </c>
      <c r="Q129" s="163">
        <v>196</v>
      </c>
      <c r="R129" s="163">
        <v>197</v>
      </c>
      <c r="S129" s="163">
        <v>195</v>
      </c>
      <c r="T129" s="163">
        <v>214</v>
      </c>
      <c r="U129" s="163">
        <v>230</v>
      </c>
      <c r="V129" s="163">
        <v>231</v>
      </c>
      <c r="W129" s="163">
        <v>233</v>
      </c>
      <c r="X129" s="163">
        <v>226</v>
      </c>
      <c r="Y129" s="163">
        <v>246</v>
      </c>
      <c r="Z129" s="163">
        <v>262</v>
      </c>
      <c r="AA129" s="163">
        <v>246</v>
      </c>
      <c r="AB129" s="163">
        <v>247</v>
      </c>
      <c r="AC129" s="163">
        <v>234</v>
      </c>
      <c r="AD129" s="163">
        <v>254</v>
      </c>
      <c r="AE129" s="163">
        <v>270</v>
      </c>
      <c r="AF129" s="163">
        <v>254</v>
      </c>
      <c r="AG129" s="163">
        <v>255</v>
      </c>
      <c r="AH129" s="163">
        <v>237</v>
      </c>
      <c r="AI129" s="163">
        <v>257</v>
      </c>
      <c r="AJ129" s="163">
        <v>274</v>
      </c>
      <c r="AK129" s="163">
        <v>257</v>
      </c>
      <c r="AL129" s="163">
        <v>258</v>
      </c>
      <c r="AM129" s="163">
        <v>239</v>
      </c>
      <c r="AN129" s="163">
        <v>259</v>
      </c>
      <c r="AO129" s="163">
        <v>275</v>
      </c>
      <c r="AP129" s="163">
        <v>259</v>
      </c>
      <c r="AQ129" s="163">
        <v>260</v>
      </c>
      <c r="AR129" s="8"/>
      <c r="AT129" s="105"/>
      <c r="AU129" s="137"/>
    </row>
    <row r="130" spans="2:48">
      <c r="B130" s="5"/>
      <c r="E130" s="115">
        <f t="shared" si="32"/>
        <v>15</v>
      </c>
      <c r="F130" s="45" t="str">
        <f t="shared" si="33"/>
        <v>Cantagalo</v>
      </c>
      <c r="H130" s="162">
        <f t="shared" si="31"/>
        <v>4848</v>
      </c>
      <c r="I130" s="163">
        <v>0</v>
      </c>
      <c r="J130" s="163">
        <v>119</v>
      </c>
      <c r="K130" s="163">
        <v>119</v>
      </c>
      <c r="L130" s="163">
        <v>119</v>
      </c>
      <c r="M130" s="163">
        <v>119</v>
      </c>
      <c r="N130" s="163">
        <v>119</v>
      </c>
      <c r="O130" s="163">
        <v>131</v>
      </c>
      <c r="P130" s="163">
        <v>131</v>
      </c>
      <c r="Q130" s="163">
        <v>131</v>
      </c>
      <c r="R130" s="163">
        <v>131</v>
      </c>
      <c r="S130" s="163">
        <v>130</v>
      </c>
      <c r="T130" s="163">
        <v>142</v>
      </c>
      <c r="U130" s="163">
        <v>142</v>
      </c>
      <c r="V130" s="163">
        <v>142</v>
      </c>
      <c r="W130" s="163">
        <v>142</v>
      </c>
      <c r="X130" s="163">
        <v>138</v>
      </c>
      <c r="Y130" s="163">
        <v>150</v>
      </c>
      <c r="Z130" s="163">
        <v>150</v>
      </c>
      <c r="AA130" s="163">
        <v>150</v>
      </c>
      <c r="AB130" s="163">
        <v>150</v>
      </c>
      <c r="AC130" s="163">
        <v>142</v>
      </c>
      <c r="AD130" s="163">
        <v>154</v>
      </c>
      <c r="AE130" s="163">
        <v>154</v>
      </c>
      <c r="AF130" s="163">
        <v>154</v>
      </c>
      <c r="AG130" s="163">
        <v>154</v>
      </c>
      <c r="AH130" s="163">
        <v>143</v>
      </c>
      <c r="AI130" s="163">
        <v>156</v>
      </c>
      <c r="AJ130" s="163">
        <v>156</v>
      </c>
      <c r="AK130" s="163">
        <v>156</v>
      </c>
      <c r="AL130" s="163">
        <v>156</v>
      </c>
      <c r="AM130" s="163">
        <v>144</v>
      </c>
      <c r="AN130" s="163">
        <v>156</v>
      </c>
      <c r="AO130" s="163">
        <v>156</v>
      </c>
      <c r="AP130" s="163">
        <v>156</v>
      </c>
      <c r="AQ130" s="163">
        <v>156</v>
      </c>
      <c r="AR130" s="8"/>
      <c r="AT130" s="105"/>
      <c r="AU130" s="137"/>
    </row>
    <row r="131" spans="2:48">
      <c r="B131" s="5"/>
      <c r="E131" s="115">
        <f t="shared" si="32"/>
        <v>16</v>
      </c>
      <c r="F131" s="45" t="str">
        <f t="shared" si="33"/>
        <v>Cordeiro</v>
      </c>
      <c r="H131" s="162">
        <f t="shared" si="31"/>
        <v>6707</v>
      </c>
      <c r="I131" s="163">
        <v>0</v>
      </c>
      <c r="J131" s="163">
        <v>161</v>
      </c>
      <c r="K131" s="163">
        <v>161</v>
      </c>
      <c r="L131" s="163">
        <v>161</v>
      </c>
      <c r="M131" s="163">
        <v>161</v>
      </c>
      <c r="N131" s="163">
        <v>161</v>
      </c>
      <c r="O131" s="163">
        <v>179</v>
      </c>
      <c r="P131" s="163">
        <v>180</v>
      </c>
      <c r="Q131" s="163">
        <v>180</v>
      </c>
      <c r="R131" s="163">
        <v>180</v>
      </c>
      <c r="S131" s="163">
        <v>177</v>
      </c>
      <c r="T131" s="163">
        <v>195</v>
      </c>
      <c r="U131" s="163">
        <v>196</v>
      </c>
      <c r="V131" s="163">
        <v>196</v>
      </c>
      <c r="W131" s="163">
        <v>196</v>
      </c>
      <c r="X131" s="163">
        <v>189</v>
      </c>
      <c r="Y131" s="163">
        <v>207</v>
      </c>
      <c r="Z131" s="163">
        <v>208</v>
      </c>
      <c r="AA131" s="163">
        <v>207</v>
      </c>
      <c r="AB131" s="163">
        <v>207</v>
      </c>
      <c r="AC131" s="163">
        <v>196</v>
      </c>
      <c r="AD131" s="163">
        <v>214</v>
      </c>
      <c r="AE131" s="163">
        <v>215</v>
      </c>
      <c r="AF131" s="163">
        <v>214</v>
      </c>
      <c r="AG131" s="163">
        <v>214</v>
      </c>
      <c r="AH131" s="163">
        <v>200</v>
      </c>
      <c r="AI131" s="163">
        <v>218</v>
      </c>
      <c r="AJ131" s="163">
        <v>219</v>
      </c>
      <c r="AK131" s="163">
        <v>218</v>
      </c>
      <c r="AL131" s="163">
        <v>218</v>
      </c>
      <c r="AM131" s="163">
        <v>202</v>
      </c>
      <c r="AN131" s="163">
        <v>219</v>
      </c>
      <c r="AO131" s="163">
        <v>220</v>
      </c>
      <c r="AP131" s="163">
        <v>219</v>
      </c>
      <c r="AQ131" s="163">
        <v>219</v>
      </c>
      <c r="AR131" s="8"/>
      <c r="AT131" s="105"/>
      <c r="AU131" s="137"/>
    </row>
    <row r="132" spans="2:48">
      <c r="B132" s="5"/>
      <c r="E132" s="115">
        <f t="shared" si="32"/>
        <v>17</v>
      </c>
      <c r="F132" s="45" t="str">
        <f t="shared" si="33"/>
        <v>Duas Barras</v>
      </c>
      <c r="H132" s="162">
        <f t="shared" si="31"/>
        <v>3355</v>
      </c>
      <c r="I132" s="163">
        <v>0</v>
      </c>
      <c r="J132" s="163">
        <v>70</v>
      </c>
      <c r="K132" s="163">
        <v>70</v>
      </c>
      <c r="L132" s="163">
        <v>70</v>
      </c>
      <c r="M132" s="163">
        <v>70</v>
      </c>
      <c r="N132" s="163">
        <v>70</v>
      </c>
      <c r="O132" s="163">
        <v>77</v>
      </c>
      <c r="P132" s="163">
        <v>85</v>
      </c>
      <c r="Q132" s="163">
        <v>86</v>
      </c>
      <c r="R132" s="163">
        <v>86</v>
      </c>
      <c r="S132" s="163">
        <v>85</v>
      </c>
      <c r="T132" s="163">
        <v>92</v>
      </c>
      <c r="U132" s="163">
        <v>100</v>
      </c>
      <c r="V132" s="163">
        <v>101</v>
      </c>
      <c r="W132" s="163">
        <v>102</v>
      </c>
      <c r="X132" s="163">
        <v>98</v>
      </c>
      <c r="Y132" s="163">
        <v>106</v>
      </c>
      <c r="Z132" s="163">
        <v>115</v>
      </c>
      <c r="AA132" s="163">
        <v>106</v>
      </c>
      <c r="AB132" s="163">
        <v>107</v>
      </c>
      <c r="AC132" s="163">
        <v>102</v>
      </c>
      <c r="AD132" s="163">
        <v>109</v>
      </c>
      <c r="AE132" s="163">
        <v>118</v>
      </c>
      <c r="AF132" s="163">
        <v>109</v>
      </c>
      <c r="AG132" s="163">
        <v>110</v>
      </c>
      <c r="AH132" s="163">
        <v>103</v>
      </c>
      <c r="AI132" s="163">
        <v>111</v>
      </c>
      <c r="AJ132" s="163">
        <v>119</v>
      </c>
      <c r="AK132" s="163">
        <v>111</v>
      </c>
      <c r="AL132" s="163">
        <v>111</v>
      </c>
      <c r="AM132" s="163">
        <v>103</v>
      </c>
      <c r="AN132" s="163">
        <v>111</v>
      </c>
      <c r="AO132" s="163">
        <v>119</v>
      </c>
      <c r="AP132" s="163">
        <v>111</v>
      </c>
      <c r="AQ132" s="163">
        <v>112</v>
      </c>
      <c r="AR132" s="8"/>
      <c r="AT132" s="105"/>
      <c r="AU132" s="137"/>
    </row>
    <row r="133" spans="2:48">
      <c r="B133" s="5"/>
      <c r="E133" s="115">
        <f t="shared" si="32"/>
        <v>18</v>
      </c>
      <c r="F133" s="45" t="str">
        <f t="shared" si="33"/>
        <v>Sao Sebastiao do Alto</v>
      </c>
      <c r="H133" s="162">
        <f t="shared" si="31"/>
        <v>1916</v>
      </c>
      <c r="I133" s="163">
        <v>0</v>
      </c>
      <c r="J133" s="163">
        <v>35</v>
      </c>
      <c r="K133" s="163">
        <v>35</v>
      </c>
      <c r="L133" s="163">
        <v>35</v>
      </c>
      <c r="M133" s="163">
        <v>35</v>
      </c>
      <c r="N133" s="163">
        <v>35</v>
      </c>
      <c r="O133" s="163">
        <v>41</v>
      </c>
      <c r="P133" s="163">
        <v>46</v>
      </c>
      <c r="Q133" s="163">
        <v>46</v>
      </c>
      <c r="R133" s="163">
        <v>46</v>
      </c>
      <c r="S133" s="163">
        <v>46</v>
      </c>
      <c r="T133" s="163">
        <v>51</v>
      </c>
      <c r="U133" s="163">
        <v>57</v>
      </c>
      <c r="V133" s="163">
        <v>57</v>
      </c>
      <c r="W133" s="163">
        <v>58</v>
      </c>
      <c r="X133" s="163">
        <v>56</v>
      </c>
      <c r="Y133" s="163">
        <v>62</v>
      </c>
      <c r="Z133" s="163">
        <v>67</v>
      </c>
      <c r="AA133" s="163">
        <v>61</v>
      </c>
      <c r="AB133" s="163">
        <v>62</v>
      </c>
      <c r="AC133" s="163">
        <v>59</v>
      </c>
      <c r="AD133" s="163">
        <v>64</v>
      </c>
      <c r="AE133" s="163">
        <v>70</v>
      </c>
      <c r="AF133" s="163">
        <v>64</v>
      </c>
      <c r="AG133" s="163">
        <v>65</v>
      </c>
      <c r="AH133" s="163">
        <v>60</v>
      </c>
      <c r="AI133" s="163">
        <v>66</v>
      </c>
      <c r="AJ133" s="163">
        <v>72</v>
      </c>
      <c r="AK133" s="163">
        <v>66</v>
      </c>
      <c r="AL133" s="163">
        <v>66</v>
      </c>
      <c r="AM133" s="163">
        <v>61</v>
      </c>
      <c r="AN133" s="163">
        <v>67</v>
      </c>
      <c r="AO133" s="163">
        <v>72</v>
      </c>
      <c r="AP133" s="163">
        <v>66</v>
      </c>
      <c r="AQ133" s="163">
        <v>67</v>
      </c>
      <c r="AR133" s="8"/>
      <c r="AT133" s="105"/>
      <c r="AU133" s="137"/>
    </row>
    <row r="134" spans="2:48">
      <c r="B134" s="5"/>
      <c r="E134" s="115">
        <f t="shared" si="32"/>
        <v>19</v>
      </c>
      <c r="F134" s="45" t="str">
        <f t="shared" si="33"/>
        <v>Rio de Janeiro - AP 2.1</v>
      </c>
      <c r="H134" s="162">
        <f t="shared" si="31"/>
        <v>85275</v>
      </c>
      <c r="I134" s="163">
        <v>0</v>
      </c>
      <c r="J134" s="163">
        <v>2221</v>
      </c>
      <c r="K134" s="163">
        <v>2221</v>
      </c>
      <c r="L134" s="163">
        <v>2221</v>
      </c>
      <c r="M134" s="163">
        <v>2221</v>
      </c>
      <c r="N134" s="163">
        <v>2221</v>
      </c>
      <c r="O134" s="163">
        <v>2354</v>
      </c>
      <c r="P134" s="163">
        <v>2422</v>
      </c>
      <c r="Q134" s="163">
        <v>2424</v>
      </c>
      <c r="R134" s="163">
        <v>2426</v>
      </c>
      <c r="S134" s="163">
        <v>2387</v>
      </c>
      <c r="T134" s="163">
        <v>2521</v>
      </c>
      <c r="U134" s="163">
        <v>2591</v>
      </c>
      <c r="V134" s="163">
        <v>2593</v>
      </c>
      <c r="W134" s="163">
        <v>2523</v>
      </c>
      <c r="X134" s="163">
        <v>2444</v>
      </c>
      <c r="Y134" s="163">
        <v>2578</v>
      </c>
      <c r="Z134" s="163">
        <v>2647</v>
      </c>
      <c r="AA134" s="163">
        <v>2650</v>
      </c>
      <c r="AB134" s="163">
        <v>2580</v>
      </c>
      <c r="AC134" s="163">
        <v>2466</v>
      </c>
      <c r="AD134" s="163">
        <v>2600</v>
      </c>
      <c r="AE134" s="163">
        <v>2670</v>
      </c>
      <c r="AF134" s="163">
        <v>2672</v>
      </c>
      <c r="AG134" s="163">
        <v>2602</v>
      </c>
      <c r="AH134" s="163">
        <v>2466</v>
      </c>
      <c r="AI134" s="163">
        <v>2600</v>
      </c>
      <c r="AJ134" s="163">
        <v>2670</v>
      </c>
      <c r="AK134" s="163">
        <v>2672</v>
      </c>
      <c r="AL134" s="163">
        <v>2602</v>
      </c>
      <c r="AM134" s="163">
        <v>2466</v>
      </c>
      <c r="AN134" s="163">
        <v>2600</v>
      </c>
      <c r="AO134" s="163">
        <v>2670</v>
      </c>
      <c r="AP134" s="163">
        <v>2672</v>
      </c>
      <c r="AQ134" s="163">
        <v>2602</v>
      </c>
      <c r="AR134" s="8"/>
      <c r="AT134" s="105"/>
      <c r="AU134" s="137"/>
    </row>
    <row r="135" spans="2:48">
      <c r="B135" s="5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8"/>
    </row>
    <row r="136" spans="2:48" ht="25.5">
      <c r="B136" s="5"/>
      <c r="G136" s="36" t="s">
        <v>8</v>
      </c>
      <c r="H136" s="37" t="s">
        <v>7</v>
      </c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8"/>
    </row>
    <row r="137" spans="2:48" s="20" customFormat="1">
      <c r="B137" s="26"/>
      <c r="F137" s="20" t="s">
        <v>6</v>
      </c>
      <c r="G137" s="68">
        <f t="shared" ref="G137" si="34">$H$137/H137</f>
        <v>1</v>
      </c>
      <c r="H137" s="164">
        <f t="shared" ref="H137:H143" si="35">SUM(I137:AQ137)</f>
        <v>3410153</v>
      </c>
      <c r="I137" s="162">
        <f>SUM(I138:I143)</f>
        <v>0</v>
      </c>
      <c r="J137" s="162">
        <f t="shared" ref="J137:AK137" si="36">SUM(J138:J143)</f>
        <v>76914</v>
      </c>
      <c r="K137" s="162">
        <f t="shared" si="36"/>
        <v>454867</v>
      </c>
      <c r="L137" s="162">
        <f t="shared" si="36"/>
        <v>239986</v>
      </c>
      <c r="M137" s="162">
        <f t="shared" si="36"/>
        <v>270978</v>
      </c>
      <c r="N137" s="162">
        <f t="shared" si="36"/>
        <v>244233</v>
      </c>
      <c r="O137" s="162">
        <f t="shared" si="36"/>
        <v>285226</v>
      </c>
      <c r="P137" s="162">
        <f t="shared" si="36"/>
        <v>231278</v>
      </c>
      <c r="Q137" s="162">
        <f t="shared" si="36"/>
        <v>222453</v>
      </c>
      <c r="R137" s="162">
        <f t="shared" si="36"/>
        <v>207855</v>
      </c>
      <c r="S137" s="162">
        <f t="shared" si="36"/>
        <v>193223</v>
      </c>
      <c r="T137" s="162">
        <f t="shared" si="36"/>
        <v>157742</v>
      </c>
      <c r="U137" s="162">
        <f t="shared" si="36"/>
        <v>71472</v>
      </c>
      <c r="V137" s="162">
        <f t="shared" si="36"/>
        <v>48523</v>
      </c>
      <c r="W137" s="162">
        <f t="shared" si="36"/>
        <v>54587</v>
      </c>
      <c r="X137" s="162">
        <f t="shared" si="36"/>
        <v>38995</v>
      </c>
      <c r="Y137" s="162">
        <f t="shared" si="36"/>
        <v>39002</v>
      </c>
      <c r="Z137" s="162">
        <f t="shared" si="36"/>
        <v>39803</v>
      </c>
      <c r="AA137" s="162">
        <f t="shared" si="36"/>
        <v>39305</v>
      </c>
      <c r="AB137" s="162">
        <f t="shared" si="36"/>
        <v>39347</v>
      </c>
      <c r="AC137" s="162">
        <f t="shared" si="36"/>
        <v>31568</v>
      </c>
      <c r="AD137" s="162">
        <f t="shared" si="36"/>
        <v>31625</v>
      </c>
      <c r="AE137" s="162">
        <f t="shared" si="36"/>
        <v>32951</v>
      </c>
      <c r="AF137" s="162">
        <f t="shared" si="36"/>
        <v>32410</v>
      </c>
      <c r="AG137" s="162">
        <f t="shared" si="36"/>
        <v>32740</v>
      </c>
      <c r="AH137" s="162">
        <f t="shared" si="36"/>
        <v>28658</v>
      </c>
      <c r="AI137" s="162">
        <f t="shared" si="36"/>
        <v>28875</v>
      </c>
      <c r="AJ137" s="162">
        <f t="shared" si="36"/>
        <v>30199</v>
      </c>
      <c r="AK137" s="162">
        <f t="shared" si="36"/>
        <v>29745</v>
      </c>
      <c r="AL137" s="162">
        <f t="shared" ref="AL137:AQ137" si="37">SUM(AL138:AL143)</f>
        <v>30073</v>
      </c>
      <c r="AM137" s="162">
        <f t="shared" si="37"/>
        <v>28276</v>
      </c>
      <c r="AN137" s="162">
        <f t="shared" si="37"/>
        <v>28489</v>
      </c>
      <c r="AO137" s="162">
        <f t="shared" si="37"/>
        <v>29813</v>
      </c>
      <c r="AP137" s="162">
        <f t="shared" si="37"/>
        <v>29360</v>
      </c>
      <c r="AQ137" s="162">
        <f t="shared" si="37"/>
        <v>29582</v>
      </c>
      <c r="AR137" s="13"/>
      <c r="AT137" s="67"/>
      <c r="AU137" s="67"/>
      <c r="AV137" s="67"/>
    </row>
    <row r="138" spans="2:48">
      <c r="B138" s="5"/>
      <c r="F138" s="21" t="str">
        <f>F10</f>
        <v>Obras Civis - Produção de Água</v>
      </c>
      <c r="G138" s="38">
        <f>H138/$H$137</f>
        <v>0.32934592670768731</v>
      </c>
      <c r="H138" s="164">
        <f t="shared" si="35"/>
        <v>1123120</v>
      </c>
      <c r="I138" s="163">
        <f t="shared" ref="I138:AQ138" si="38">I10</f>
        <v>0</v>
      </c>
      <c r="J138" s="163">
        <f t="shared" si="38"/>
        <v>10340</v>
      </c>
      <c r="K138" s="163">
        <f t="shared" si="38"/>
        <v>275144</v>
      </c>
      <c r="L138" s="163">
        <f t="shared" si="38"/>
        <v>88392</v>
      </c>
      <c r="M138" s="163">
        <f t="shared" si="38"/>
        <v>116148</v>
      </c>
      <c r="N138" s="163">
        <f t="shared" si="38"/>
        <v>93208</v>
      </c>
      <c r="O138" s="163">
        <f t="shared" si="38"/>
        <v>126061</v>
      </c>
      <c r="P138" s="163">
        <f t="shared" si="38"/>
        <v>84359</v>
      </c>
      <c r="Q138" s="163">
        <f t="shared" si="38"/>
        <v>87340</v>
      </c>
      <c r="R138" s="163">
        <f t="shared" si="38"/>
        <v>80203</v>
      </c>
      <c r="S138" s="163">
        <f t="shared" si="38"/>
        <v>80119</v>
      </c>
      <c r="T138" s="163">
        <f t="shared" si="38"/>
        <v>77898</v>
      </c>
      <c r="U138" s="163">
        <f t="shared" si="38"/>
        <v>985</v>
      </c>
      <c r="V138" s="163">
        <f t="shared" si="38"/>
        <v>304</v>
      </c>
      <c r="W138" s="163">
        <f t="shared" si="38"/>
        <v>360</v>
      </c>
      <c r="X138" s="163">
        <f t="shared" si="38"/>
        <v>296</v>
      </c>
      <c r="Y138" s="163">
        <f t="shared" si="38"/>
        <v>290</v>
      </c>
      <c r="Z138" s="163">
        <f t="shared" si="38"/>
        <v>289</v>
      </c>
      <c r="AA138" s="163">
        <f t="shared" si="38"/>
        <v>141</v>
      </c>
      <c r="AB138" s="163">
        <f t="shared" si="38"/>
        <v>136</v>
      </c>
      <c r="AC138" s="163">
        <f t="shared" si="38"/>
        <v>89</v>
      </c>
      <c r="AD138" s="163">
        <f t="shared" si="38"/>
        <v>88</v>
      </c>
      <c r="AE138" s="163">
        <f t="shared" si="38"/>
        <v>88</v>
      </c>
      <c r="AF138" s="163">
        <f t="shared" si="38"/>
        <v>86</v>
      </c>
      <c r="AG138" s="163">
        <f t="shared" si="38"/>
        <v>86</v>
      </c>
      <c r="AH138" s="163">
        <f t="shared" si="38"/>
        <v>68</v>
      </c>
      <c r="AI138" s="163">
        <f t="shared" si="38"/>
        <v>68</v>
      </c>
      <c r="AJ138" s="163">
        <f t="shared" si="38"/>
        <v>68</v>
      </c>
      <c r="AK138" s="163">
        <f t="shared" si="38"/>
        <v>68</v>
      </c>
      <c r="AL138" s="163">
        <f t="shared" si="38"/>
        <v>68</v>
      </c>
      <c r="AM138" s="163">
        <f t="shared" si="38"/>
        <v>66</v>
      </c>
      <c r="AN138" s="163">
        <f t="shared" si="38"/>
        <v>66</v>
      </c>
      <c r="AO138" s="163">
        <f t="shared" si="38"/>
        <v>66</v>
      </c>
      <c r="AP138" s="163">
        <f t="shared" si="38"/>
        <v>66</v>
      </c>
      <c r="AQ138" s="163">
        <f t="shared" si="38"/>
        <v>66</v>
      </c>
      <c r="AR138" s="8"/>
    </row>
    <row r="139" spans="2:48">
      <c r="B139" s="5"/>
      <c r="F139" s="21" t="str">
        <f>F31</f>
        <v>Obras Civis - Distribuição</v>
      </c>
      <c r="G139" s="38">
        <f t="shared" ref="G139:G143" si="39">H139/$H$137</f>
        <v>0.34504434258521538</v>
      </c>
      <c r="H139" s="164">
        <f t="shared" si="35"/>
        <v>1176654</v>
      </c>
      <c r="I139" s="163">
        <f t="shared" ref="I139:AQ139" si="40">I31</f>
        <v>0</v>
      </c>
      <c r="J139" s="163">
        <f t="shared" si="40"/>
        <v>43089</v>
      </c>
      <c r="K139" s="163">
        <f t="shared" si="40"/>
        <v>102121</v>
      </c>
      <c r="L139" s="163">
        <f t="shared" si="40"/>
        <v>115570</v>
      </c>
      <c r="M139" s="163">
        <f t="shared" si="40"/>
        <v>121784</v>
      </c>
      <c r="N139" s="163">
        <f t="shared" si="40"/>
        <v>122949</v>
      </c>
      <c r="O139" s="163">
        <f t="shared" si="40"/>
        <v>121452</v>
      </c>
      <c r="P139" s="163">
        <f t="shared" si="40"/>
        <v>103647</v>
      </c>
      <c r="Q139" s="163">
        <f t="shared" si="40"/>
        <v>92411</v>
      </c>
      <c r="R139" s="163">
        <f t="shared" si="40"/>
        <v>86090</v>
      </c>
      <c r="S139" s="163">
        <f t="shared" si="40"/>
        <v>72545</v>
      </c>
      <c r="T139" s="163">
        <f t="shared" si="40"/>
        <v>40028</v>
      </c>
      <c r="U139" s="163">
        <f t="shared" si="40"/>
        <v>41007</v>
      </c>
      <c r="V139" s="163">
        <f t="shared" si="40"/>
        <v>19211</v>
      </c>
      <c r="W139" s="163">
        <f t="shared" si="40"/>
        <v>25003</v>
      </c>
      <c r="X139" s="163">
        <f t="shared" si="40"/>
        <v>10574</v>
      </c>
      <c r="Y139" s="163">
        <f t="shared" si="40"/>
        <v>10353</v>
      </c>
      <c r="Z139" s="163">
        <f t="shared" si="40"/>
        <v>9879</v>
      </c>
      <c r="AA139" s="163">
        <f t="shared" si="40"/>
        <v>9975</v>
      </c>
      <c r="AB139" s="163">
        <f t="shared" si="40"/>
        <v>9716</v>
      </c>
      <c r="AC139" s="163">
        <f t="shared" si="40"/>
        <v>3371</v>
      </c>
      <c r="AD139" s="163">
        <f t="shared" si="40"/>
        <v>3225</v>
      </c>
      <c r="AE139" s="163">
        <f t="shared" si="40"/>
        <v>3225</v>
      </c>
      <c r="AF139" s="163">
        <f t="shared" si="40"/>
        <v>3148</v>
      </c>
      <c r="AG139" s="163">
        <f t="shared" si="40"/>
        <v>3148</v>
      </c>
      <c r="AH139" s="163">
        <f t="shared" si="40"/>
        <v>514</v>
      </c>
      <c r="AI139" s="163">
        <f t="shared" si="40"/>
        <v>514</v>
      </c>
      <c r="AJ139" s="163">
        <f t="shared" si="40"/>
        <v>514</v>
      </c>
      <c r="AK139" s="163">
        <f t="shared" si="40"/>
        <v>514</v>
      </c>
      <c r="AL139" s="163">
        <f t="shared" si="40"/>
        <v>514</v>
      </c>
      <c r="AM139" s="163">
        <f t="shared" si="40"/>
        <v>133</v>
      </c>
      <c r="AN139" s="163">
        <f t="shared" si="40"/>
        <v>133</v>
      </c>
      <c r="AO139" s="163">
        <f t="shared" si="40"/>
        <v>133</v>
      </c>
      <c r="AP139" s="163">
        <f t="shared" si="40"/>
        <v>133</v>
      </c>
      <c r="AQ139" s="163">
        <f t="shared" si="40"/>
        <v>31</v>
      </c>
      <c r="AR139" s="8"/>
    </row>
    <row r="140" spans="2:48">
      <c r="B140" s="5"/>
      <c r="F140" s="21" t="str">
        <f>F52</f>
        <v>Sistemas - Produção de Água</v>
      </c>
      <c r="G140" s="38">
        <f t="shared" si="39"/>
        <v>4.6565359384168392E-2</v>
      </c>
      <c r="H140" s="164">
        <f t="shared" si="35"/>
        <v>158795</v>
      </c>
      <c r="I140" s="163">
        <f t="shared" ref="I140:AQ140" si="41">I52</f>
        <v>0</v>
      </c>
      <c r="J140" s="163">
        <f t="shared" si="41"/>
        <v>500</v>
      </c>
      <c r="K140" s="163">
        <f t="shared" si="41"/>
        <v>29654</v>
      </c>
      <c r="L140" s="163">
        <f t="shared" si="41"/>
        <v>5535</v>
      </c>
      <c r="M140" s="163">
        <f t="shared" si="41"/>
        <v>6364</v>
      </c>
      <c r="N140" s="163">
        <f t="shared" si="41"/>
        <v>4806</v>
      </c>
      <c r="O140" s="163">
        <f t="shared" si="41"/>
        <v>10452</v>
      </c>
      <c r="P140" s="163">
        <f t="shared" si="41"/>
        <v>10339</v>
      </c>
      <c r="Q140" s="163">
        <f t="shared" si="41"/>
        <v>10554</v>
      </c>
      <c r="R140" s="163">
        <f t="shared" si="41"/>
        <v>10139</v>
      </c>
      <c r="S140" s="163">
        <f t="shared" si="41"/>
        <v>10139</v>
      </c>
      <c r="T140" s="163">
        <f t="shared" si="41"/>
        <v>10031</v>
      </c>
      <c r="U140" s="163">
        <f t="shared" si="41"/>
        <v>2239</v>
      </c>
      <c r="V140" s="163">
        <f t="shared" si="41"/>
        <v>2191</v>
      </c>
      <c r="W140" s="163">
        <f t="shared" si="41"/>
        <v>2191</v>
      </c>
      <c r="X140" s="163">
        <f t="shared" si="41"/>
        <v>2189</v>
      </c>
      <c r="Y140" s="163">
        <f t="shared" si="41"/>
        <v>2189</v>
      </c>
      <c r="Z140" s="163">
        <f t="shared" si="41"/>
        <v>2189</v>
      </c>
      <c r="AA140" s="163">
        <f t="shared" si="41"/>
        <v>2182</v>
      </c>
      <c r="AB140" s="163">
        <f t="shared" si="41"/>
        <v>2182</v>
      </c>
      <c r="AC140" s="163">
        <f t="shared" si="41"/>
        <v>2182</v>
      </c>
      <c r="AD140" s="163">
        <f t="shared" si="41"/>
        <v>2182</v>
      </c>
      <c r="AE140" s="163">
        <f t="shared" si="41"/>
        <v>2182</v>
      </c>
      <c r="AF140" s="163">
        <f t="shared" si="41"/>
        <v>2182</v>
      </c>
      <c r="AG140" s="163">
        <f t="shared" si="41"/>
        <v>2182</v>
      </c>
      <c r="AH140" s="163">
        <f t="shared" si="41"/>
        <v>2182</v>
      </c>
      <c r="AI140" s="163">
        <f t="shared" si="41"/>
        <v>2182</v>
      </c>
      <c r="AJ140" s="163">
        <f t="shared" si="41"/>
        <v>2182</v>
      </c>
      <c r="AK140" s="163">
        <f t="shared" si="41"/>
        <v>2182</v>
      </c>
      <c r="AL140" s="163">
        <f t="shared" si="41"/>
        <v>2182</v>
      </c>
      <c r="AM140" s="163">
        <f t="shared" si="41"/>
        <v>2182</v>
      </c>
      <c r="AN140" s="163">
        <f t="shared" si="41"/>
        <v>2182</v>
      </c>
      <c r="AO140" s="163">
        <f t="shared" si="41"/>
        <v>2182</v>
      </c>
      <c r="AP140" s="163">
        <f t="shared" si="41"/>
        <v>2182</v>
      </c>
      <c r="AQ140" s="163">
        <f t="shared" si="41"/>
        <v>2182</v>
      </c>
      <c r="AR140" s="8"/>
    </row>
    <row r="141" spans="2:48">
      <c r="B141" s="5"/>
      <c r="F141" s="21" t="str">
        <f>F73</f>
        <v>Sistemas - Distribuição de Água</v>
      </c>
      <c r="G141" s="38">
        <f t="shared" si="39"/>
        <v>1.9023486629485539E-2</v>
      </c>
      <c r="H141" s="164">
        <f t="shared" si="35"/>
        <v>64873</v>
      </c>
      <c r="I141" s="163">
        <f t="shared" ref="I141:AQ141" si="42">I73</f>
        <v>0</v>
      </c>
      <c r="J141" s="163">
        <f t="shared" si="42"/>
        <v>1399</v>
      </c>
      <c r="K141" s="163">
        <f t="shared" si="42"/>
        <v>4120</v>
      </c>
      <c r="L141" s="163">
        <f t="shared" si="42"/>
        <v>5296</v>
      </c>
      <c r="M141" s="163">
        <f t="shared" si="42"/>
        <v>5838</v>
      </c>
      <c r="N141" s="163">
        <f t="shared" si="42"/>
        <v>6197</v>
      </c>
      <c r="O141" s="163">
        <f t="shared" si="42"/>
        <v>6154</v>
      </c>
      <c r="P141" s="163">
        <f t="shared" si="42"/>
        <v>5752</v>
      </c>
      <c r="Q141" s="163">
        <f t="shared" si="42"/>
        <v>4668</v>
      </c>
      <c r="R141" s="163">
        <f t="shared" si="42"/>
        <v>4127</v>
      </c>
      <c r="S141" s="163">
        <f t="shared" si="42"/>
        <v>3208</v>
      </c>
      <c r="T141" s="163">
        <f t="shared" si="42"/>
        <v>1687</v>
      </c>
      <c r="U141" s="163">
        <f t="shared" si="42"/>
        <v>1742</v>
      </c>
      <c r="V141" s="163">
        <f t="shared" si="42"/>
        <v>1315</v>
      </c>
      <c r="W141" s="163">
        <f t="shared" si="42"/>
        <v>1573</v>
      </c>
      <c r="X141" s="163">
        <f t="shared" si="42"/>
        <v>944</v>
      </c>
      <c r="Y141" s="163">
        <f t="shared" si="42"/>
        <v>939</v>
      </c>
      <c r="Z141" s="163">
        <f t="shared" si="42"/>
        <v>896</v>
      </c>
      <c r="AA141" s="163">
        <f t="shared" si="42"/>
        <v>904</v>
      </c>
      <c r="AB141" s="163">
        <f t="shared" si="42"/>
        <v>880</v>
      </c>
      <c r="AC141" s="163">
        <f t="shared" si="42"/>
        <v>586</v>
      </c>
      <c r="AD141" s="163">
        <f t="shared" si="42"/>
        <v>576</v>
      </c>
      <c r="AE141" s="163">
        <f t="shared" si="42"/>
        <v>576</v>
      </c>
      <c r="AF141" s="163">
        <f t="shared" si="42"/>
        <v>568</v>
      </c>
      <c r="AG141" s="163">
        <f t="shared" si="42"/>
        <v>568</v>
      </c>
      <c r="AH141" s="163">
        <f t="shared" si="42"/>
        <v>446</v>
      </c>
      <c r="AI141" s="163">
        <f t="shared" si="42"/>
        <v>446</v>
      </c>
      <c r="AJ141" s="163">
        <f t="shared" si="42"/>
        <v>446</v>
      </c>
      <c r="AK141" s="163">
        <f t="shared" si="42"/>
        <v>446</v>
      </c>
      <c r="AL141" s="163">
        <f t="shared" si="42"/>
        <v>446</v>
      </c>
      <c r="AM141" s="163">
        <f t="shared" si="42"/>
        <v>427</v>
      </c>
      <c r="AN141" s="163">
        <f t="shared" si="42"/>
        <v>427</v>
      </c>
      <c r="AO141" s="163">
        <f t="shared" si="42"/>
        <v>427</v>
      </c>
      <c r="AP141" s="163">
        <f t="shared" si="42"/>
        <v>427</v>
      </c>
      <c r="AQ141" s="163">
        <f t="shared" si="42"/>
        <v>422</v>
      </c>
      <c r="AR141" s="8"/>
    </row>
    <row r="142" spans="2:48">
      <c r="B142" s="5"/>
      <c r="F142" s="21" t="str">
        <f>F94</f>
        <v>Equipamentos - Produção de Água</v>
      </c>
      <c r="G142" s="38">
        <f t="shared" si="39"/>
        <v>9.4943247414412194E-2</v>
      </c>
      <c r="H142" s="164">
        <f t="shared" si="35"/>
        <v>323771</v>
      </c>
      <c r="I142" s="163">
        <f t="shared" ref="I142:AQ142" si="43">I94</f>
        <v>0</v>
      </c>
      <c r="J142" s="163">
        <f t="shared" si="43"/>
        <v>9386</v>
      </c>
      <c r="K142" s="163">
        <f t="shared" si="43"/>
        <v>31628</v>
      </c>
      <c r="L142" s="163">
        <f t="shared" si="43"/>
        <v>12993</v>
      </c>
      <c r="M142" s="163">
        <f t="shared" si="43"/>
        <v>8644</v>
      </c>
      <c r="N142" s="163">
        <f t="shared" si="43"/>
        <v>4873</v>
      </c>
      <c r="O142" s="163">
        <f t="shared" si="43"/>
        <v>7656</v>
      </c>
      <c r="P142" s="163">
        <f t="shared" si="43"/>
        <v>12371</v>
      </c>
      <c r="Q142" s="163">
        <f t="shared" si="43"/>
        <v>12614</v>
      </c>
      <c r="R142" s="163">
        <f t="shared" si="43"/>
        <v>12373</v>
      </c>
      <c r="S142" s="163">
        <f t="shared" si="43"/>
        <v>12373</v>
      </c>
      <c r="T142" s="163">
        <f t="shared" si="43"/>
        <v>12130</v>
      </c>
      <c r="U142" s="163">
        <f t="shared" si="43"/>
        <v>8222</v>
      </c>
      <c r="V142" s="163">
        <f t="shared" si="43"/>
        <v>8204</v>
      </c>
      <c r="W142" s="163">
        <f t="shared" si="43"/>
        <v>8204</v>
      </c>
      <c r="X142" s="163">
        <f t="shared" si="43"/>
        <v>8105</v>
      </c>
      <c r="Y142" s="163">
        <f t="shared" si="43"/>
        <v>8105</v>
      </c>
      <c r="Z142" s="163">
        <f t="shared" si="43"/>
        <v>8105</v>
      </c>
      <c r="AA142" s="163">
        <f t="shared" si="43"/>
        <v>8105</v>
      </c>
      <c r="AB142" s="163">
        <f t="shared" si="43"/>
        <v>8105</v>
      </c>
      <c r="AC142" s="163">
        <f t="shared" si="43"/>
        <v>8105</v>
      </c>
      <c r="AD142" s="163">
        <f t="shared" si="43"/>
        <v>8105</v>
      </c>
      <c r="AE142" s="163">
        <f t="shared" si="43"/>
        <v>8105</v>
      </c>
      <c r="AF142" s="163">
        <f t="shared" si="43"/>
        <v>8105</v>
      </c>
      <c r="AG142" s="163">
        <f t="shared" si="43"/>
        <v>8105</v>
      </c>
      <c r="AH142" s="163">
        <f t="shared" si="43"/>
        <v>8105</v>
      </c>
      <c r="AI142" s="163">
        <f t="shared" si="43"/>
        <v>8105</v>
      </c>
      <c r="AJ142" s="163">
        <f t="shared" si="43"/>
        <v>8105</v>
      </c>
      <c r="AK142" s="163">
        <f t="shared" si="43"/>
        <v>8105</v>
      </c>
      <c r="AL142" s="163">
        <f t="shared" si="43"/>
        <v>8105</v>
      </c>
      <c r="AM142" s="163">
        <f t="shared" si="43"/>
        <v>8105</v>
      </c>
      <c r="AN142" s="163">
        <f t="shared" si="43"/>
        <v>8105</v>
      </c>
      <c r="AO142" s="163">
        <f t="shared" si="43"/>
        <v>8105</v>
      </c>
      <c r="AP142" s="163">
        <f t="shared" si="43"/>
        <v>8105</v>
      </c>
      <c r="AQ142" s="163">
        <f t="shared" si="43"/>
        <v>8105</v>
      </c>
      <c r="AR142" s="8"/>
    </row>
    <row r="143" spans="2:48">
      <c r="B143" s="5"/>
      <c r="F143" s="21" t="str">
        <f>F115</f>
        <v>Equipamentos - Distribuição de Água</v>
      </c>
      <c r="G143" s="38">
        <f t="shared" si="39"/>
        <v>0.16507763727903119</v>
      </c>
      <c r="H143" s="164">
        <f t="shared" si="35"/>
        <v>562940</v>
      </c>
      <c r="I143" s="163">
        <f t="shared" ref="I143:AQ143" si="44">I115</f>
        <v>0</v>
      </c>
      <c r="J143" s="163">
        <f t="shared" si="44"/>
        <v>12200</v>
      </c>
      <c r="K143" s="163">
        <f t="shared" si="44"/>
        <v>12200</v>
      </c>
      <c r="L143" s="163">
        <f t="shared" si="44"/>
        <v>12200</v>
      </c>
      <c r="M143" s="163">
        <f t="shared" si="44"/>
        <v>12200</v>
      </c>
      <c r="N143" s="163">
        <f t="shared" si="44"/>
        <v>12200</v>
      </c>
      <c r="O143" s="163">
        <f t="shared" si="44"/>
        <v>13451</v>
      </c>
      <c r="P143" s="163">
        <f t="shared" si="44"/>
        <v>14810</v>
      </c>
      <c r="Q143" s="163">
        <f t="shared" si="44"/>
        <v>14866</v>
      </c>
      <c r="R143" s="163">
        <f t="shared" si="44"/>
        <v>14923</v>
      </c>
      <c r="S143" s="163">
        <f t="shared" si="44"/>
        <v>14839</v>
      </c>
      <c r="T143" s="163">
        <f t="shared" si="44"/>
        <v>15968</v>
      </c>
      <c r="U143" s="163">
        <f t="shared" si="44"/>
        <v>17277</v>
      </c>
      <c r="V143" s="163">
        <f t="shared" si="44"/>
        <v>17298</v>
      </c>
      <c r="W143" s="163">
        <f t="shared" si="44"/>
        <v>17256</v>
      </c>
      <c r="X143" s="163">
        <f t="shared" si="44"/>
        <v>16887</v>
      </c>
      <c r="Y143" s="163">
        <f t="shared" si="44"/>
        <v>17126</v>
      </c>
      <c r="Z143" s="163">
        <f t="shared" si="44"/>
        <v>18445</v>
      </c>
      <c r="AA143" s="163">
        <f t="shared" si="44"/>
        <v>17998</v>
      </c>
      <c r="AB143" s="163">
        <f t="shared" si="44"/>
        <v>18328</v>
      </c>
      <c r="AC143" s="163">
        <f t="shared" si="44"/>
        <v>17235</v>
      </c>
      <c r="AD143" s="163">
        <f t="shared" si="44"/>
        <v>17449</v>
      </c>
      <c r="AE143" s="163">
        <f t="shared" si="44"/>
        <v>18775</v>
      </c>
      <c r="AF143" s="163">
        <f t="shared" si="44"/>
        <v>18321</v>
      </c>
      <c r="AG143" s="163">
        <f t="shared" si="44"/>
        <v>18651</v>
      </c>
      <c r="AH143" s="163">
        <f t="shared" si="44"/>
        <v>17343</v>
      </c>
      <c r="AI143" s="163">
        <f t="shared" si="44"/>
        <v>17560</v>
      </c>
      <c r="AJ143" s="163">
        <f t="shared" si="44"/>
        <v>18884</v>
      </c>
      <c r="AK143" s="163">
        <f t="shared" si="44"/>
        <v>18430</v>
      </c>
      <c r="AL143" s="163">
        <f t="shared" si="44"/>
        <v>18758</v>
      </c>
      <c r="AM143" s="163">
        <f t="shared" si="44"/>
        <v>17363</v>
      </c>
      <c r="AN143" s="163">
        <f t="shared" si="44"/>
        <v>17576</v>
      </c>
      <c r="AO143" s="163">
        <f t="shared" si="44"/>
        <v>18900</v>
      </c>
      <c r="AP143" s="163">
        <f t="shared" si="44"/>
        <v>18447</v>
      </c>
      <c r="AQ143" s="163">
        <f t="shared" si="44"/>
        <v>18776</v>
      </c>
      <c r="AR143" s="8"/>
    </row>
    <row r="144" spans="2:48">
      <c r="B144" s="5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8"/>
    </row>
    <row r="145" spans="2:48" ht="13.5" thickBot="1">
      <c r="B145" s="5"/>
      <c r="C145" s="9"/>
      <c r="D145" s="14" t="s">
        <v>34</v>
      </c>
      <c r="E145" s="14"/>
      <c r="F145" s="14"/>
      <c r="G145" s="14"/>
      <c r="H145" s="19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8"/>
    </row>
    <row r="146" spans="2:48" ht="13.5" thickTop="1">
      <c r="B146" s="5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8"/>
    </row>
    <row r="147" spans="2:48" s="20" customFormat="1">
      <c r="B147" s="26"/>
      <c r="F147" s="10" t="s">
        <v>41</v>
      </c>
      <c r="H147" s="162">
        <f>SUM(I147:AQ147)</f>
        <v>3718509</v>
      </c>
      <c r="I147" s="162">
        <f t="shared" ref="I147:AQ147" si="45">SUM(I148:I166)</f>
        <v>0</v>
      </c>
      <c r="J147" s="162">
        <f t="shared" si="45"/>
        <v>161792</v>
      </c>
      <c r="K147" s="162">
        <f t="shared" si="45"/>
        <v>240858</v>
      </c>
      <c r="L147" s="162">
        <f t="shared" si="45"/>
        <v>288844</v>
      </c>
      <c r="M147" s="162">
        <f t="shared" si="45"/>
        <v>334624</v>
      </c>
      <c r="N147" s="162">
        <f t="shared" si="45"/>
        <v>380993</v>
      </c>
      <c r="O147" s="162">
        <f t="shared" si="45"/>
        <v>342263</v>
      </c>
      <c r="P147" s="162">
        <f t="shared" si="45"/>
        <v>343648</v>
      </c>
      <c r="Q147" s="162">
        <f t="shared" si="45"/>
        <v>297961</v>
      </c>
      <c r="R147" s="162">
        <f t="shared" si="45"/>
        <v>302050</v>
      </c>
      <c r="S147" s="162">
        <f t="shared" si="45"/>
        <v>289707</v>
      </c>
      <c r="T147" s="162">
        <f t="shared" si="45"/>
        <v>291814</v>
      </c>
      <c r="U147" s="162">
        <f t="shared" si="45"/>
        <v>293602</v>
      </c>
      <c r="V147" s="162">
        <f t="shared" si="45"/>
        <v>24328</v>
      </c>
      <c r="W147" s="162">
        <f t="shared" si="45"/>
        <v>24330</v>
      </c>
      <c r="X147" s="162">
        <f t="shared" si="45"/>
        <v>13951</v>
      </c>
      <c r="Y147" s="162">
        <f t="shared" si="45"/>
        <v>13991</v>
      </c>
      <c r="Z147" s="162">
        <f t="shared" si="45"/>
        <v>13965</v>
      </c>
      <c r="AA147" s="162">
        <f t="shared" si="45"/>
        <v>13974</v>
      </c>
      <c r="AB147" s="162">
        <f t="shared" si="45"/>
        <v>13988</v>
      </c>
      <c r="AC147" s="162">
        <f t="shared" si="45"/>
        <v>5063</v>
      </c>
      <c r="AD147" s="162">
        <f t="shared" si="45"/>
        <v>5052</v>
      </c>
      <c r="AE147" s="162">
        <f t="shared" si="45"/>
        <v>5059</v>
      </c>
      <c r="AF147" s="162">
        <f t="shared" si="45"/>
        <v>5063</v>
      </c>
      <c r="AG147" s="162">
        <f t="shared" si="45"/>
        <v>5046</v>
      </c>
      <c r="AH147" s="162">
        <f t="shared" si="45"/>
        <v>1071</v>
      </c>
      <c r="AI147" s="162">
        <f t="shared" si="45"/>
        <v>1052</v>
      </c>
      <c r="AJ147" s="162">
        <f t="shared" si="45"/>
        <v>1060</v>
      </c>
      <c r="AK147" s="162">
        <f t="shared" si="45"/>
        <v>1062</v>
      </c>
      <c r="AL147" s="162">
        <f t="shared" si="45"/>
        <v>1069</v>
      </c>
      <c r="AM147" s="162">
        <f t="shared" si="45"/>
        <v>239</v>
      </c>
      <c r="AN147" s="162">
        <f t="shared" si="45"/>
        <v>243</v>
      </c>
      <c r="AO147" s="162">
        <f t="shared" si="45"/>
        <v>260</v>
      </c>
      <c r="AP147" s="162">
        <f t="shared" si="45"/>
        <v>248</v>
      </c>
      <c r="AQ147" s="162">
        <f t="shared" si="45"/>
        <v>239</v>
      </c>
      <c r="AR147" s="13"/>
      <c r="AT147" s="24"/>
      <c r="AU147" s="24"/>
      <c r="AV147" s="24"/>
    </row>
    <row r="148" spans="2:48">
      <c r="B148" s="5"/>
      <c r="E148" s="115">
        <v>1</v>
      </c>
      <c r="F148" s="45" t="str">
        <f t="shared" ref="F148:F156" si="46">F116</f>
        <v>Cachoeiras de Macacu</v>
      </c>
      <c r="H148" s="162">
        <f t="shared" ref="H148" si="47">SUM(I148:AQ148)</f>
        <v>45480</v>
      </c>
      <c r="I148" s="163">
        <v>0</v>
      </c>
      <c r="J148" s="163">
        <v>2155</v>
      </c>
      <c r="K148" s="163">
        <v>4294</v>
      </c>
      <c r="L148" s="163">
        <v>5355</v>
      </c>
      <c r="M148" s="163">
        <v>4267</v>
      </c>
      <c r="N148" s="163">
        <v>2885</v>
      </c>
      <c r="O148" s="163">
        <v>2931</v>
      </c>
      <c r="P148" s="163">
        <v>2970</v>
      </c>
      <c r="Q148" s="163">
        <v>3009</v>
      </c>
      <c r="R148" s="163">
        <v>3056</v>
      </c>
      <c r="S148" s="163">
        <v>3001</v>
      </c>
      <c r="T148" s="163">
        <v>3032</v>
      </c>
      <c r="U148" s="163">
        <v>3063</v>
      </c>
      <c r="V148" s="163">
        <v>706</v>
      </c>
      <c r="W148" s="163">
        <v>703</v>
      </c>
      <c r="X148" s="163">
        <v>467</v>
      </c>
      <c r="Y148" s="163">
        <v>467</v>
      </c>
      <c r="Z148" s="163">
        <v>464</v>
      </c>
      <c r="AA148" s="163">
        <v>467</v>
      </c>
      <c r="AB148" s="163">
        <v>467</v>
      </c>
      <c r="AC148" s="163">
        <v>260</v>
      </c>
      <c r="AD148" s="163">
        <v>258</v>
      </c>
      <c r="AE148" s="163">
        <v>260</v>
      </c>
      <c r="AF148" s="163">
        <v>260</v>
      </c>
      <c r="AG148" s="163">
        <v>258</v>
      </c>
      <c r="AH148" s="163">
        <v>88</v>
      </c>
      <c r="AI148" s="163">
        <v>83</v>
      </c>
      <c r="AJ148" s="163">
        <v>83</v>
      </c>
      <c r="AK148" s="163">
        <v>88</v>
      </c>
      <c r="AL148" s="163">
        <v>83</v>
      </c>
      <c r="AM148" s="163">
        <v>0</v>
      </c>
      <c r="AN148" s="163">
        <v>0</v>
      </c>
      <c r="AO148" s="163">
        <v>0</v>
      </c>
      <c r="AP148" s="163">
        <v>0</v>
      </c>
      <c r="AQ148" s="163">
        <v>0</v>
      </c>
      <c r="AR148" s="8"/>
      <c r="AU148" s="107"/>
    </row>
    <row r="149" spans="2:48">
      <c r="B149" s="5"/>
      <c r="E149" s="115">
        <f>E148+1</f>
        <v>2</v>
      </c>
      <c r="F149" s="45" t="str">
        <f t="shared" si="46"/>
        <v>Itaborai</v>
      </c>
      <c r="H149" s="162">
        <f t="shared" ref="H149:H166" si="48">SUM(I149:AQ149)</f>
        <v>477970</v>
      </c>
      <c r="I149" s="163">
        <v>0</v>
      </c>
      <c r="J149" s="163">
        <v>26389</v>
      </c>
      <c r="K149" s="163">
        <v>25636</v>
      </c>
      <c r="L149" s="163">
        <v>30330</v>
      </c>
      <c r="M149" s="163">
        <v>36510</v>
      </c>
      <c r="N149" s="163">
        <v>42575</v>
      </c>
      <c r="O149" s="163">
        <v>39437</v>
      </c>
      <c r="P149" s="163">
        <v>40264</v>
      </c>
      <c r="Q149" s="163">
        <v>49594</v>
      </c>
      <c r="R149" s="163">
        <v>50925</v>
      </c>
      <c r="S149" s="163">
        <v>40524</v>
      </c>
      <c r="T149" s="163">
        <v>40819</v>
      </c>
      <c r="U149" s="163">
        <v>41112</v>
      </c>
      <c r="V149" s="163">
        <v>2556</v>
      </c>
      <c r="W149" s="163">
        <v>2551</v>
      </c>
      <c r="X149" s="163">
        <v>1341</v>
      </c>
      <c r="Y149" s="163">
        <v>1346</v>
      </c>
      <c r="Z149" s="163">
        <v>1341</v>
      </c>
      <c r="AA149" s="163">
        <v>1343</v>
      </c>
      <c r="AB149" s="163">
        <v>1343</v>
      </c>
      <c r="AC149" s="163">
        <v>400</v>
      </c>
      <c r="AD149" s="163">
        <v>402</v>
      </c>
      <c r="AE149" s="163">
        <v>397</v>
      </c>
      <c r="AF149" s="163">
        <v>400</v>
      </c>
      <c r="AG149" s="163">
        <v>397</v>
      </c>
      <c r="AH149" s="163">
        <v>8</v>
      </c>
      <c r="AI149" s="163">
        <v>6</v>
      </c>
      <c r="AJ149" s="163">
        <v>8</v>
      </c>
      <c r="AK149" s="163">
        <v>6</v>
      </c>
      <c r="AL149" s="163">
        <v>8</v>
      </c>
      <c r="AM149" s="163">
        <v>0</v>
      </c>
      <c r="AN149" s="163">
        <v>0</v>
      </c>
      <c r="AO149" s="163">
        <v>2</v>
      </c>
      <c r="AP149" s="163">
        <v>0</v>
      </c>
      <c r="AQ149" s="163">
        <v>0</v>
      </c>
      <c r="AR149" s="8"/>
      <c r="AT149" s="106"/>
      <c r="AU149" s="106"/>
    </row>
    <row r="150" spans="2:48">
      <c r="B150" s="5"/>
      <c r="E150" s="115">
        <f t="shared" ref="E150:E166" si="49">E149+1</f>
        <v>3</v>
      </c>
      <c r="F150" s="45" t="str">
        <f t="shared" si="46"/>
        <v>Mage</v>
      </c>
      <c r="H150" s="162">
        <f t="shared" si="48"/>
        <v>320686</v>
      </c>
      <c r="I150" s="163">
        <v>0</v>
      </c>
      <c r="J150" s="163">
        <v>9942</v>
      </c>
      <c r="K150" s="163">
        <v>37514</v>
      </c>
      <c r="L150" s="163">
        <v>22468</v>
      </c>
      <c r="M150" s="163">
        <v>22669</v>
      </c>
      <c r="N150" s="163">
        <v>28559</v>
      </c>
      <c r="O150" s="163">
        <v>28645</v>
      </c>
      <c r="P150" s="163">
        <v>29393</v>
      </c>
      <c r="Q150" s="163">
        <v>23135</v>
      </c>
      <c r="R150" s="163">
        <v>23297</v>
      </c>
      <c r="S150" s="163">
        <v>23063</v>
      </c>
      <c r="T150" s="163">
        <v>23176</v>
      </c>
      <c r="U150" s="163">
        <v>23297</v>
      </c>
      <c r="V150" s="163">
        <v>3562</v>
      </c>
      <c r="W150" s="163">
        <v>3562</v>
      </c>
      <c r="X150" s="163">
        <v>2297</v>
      </c>
      <c r="Y150" s="163">
        <v>2300</v>
      </c>
      <c r="Z150" s="163">
        <v>2300</v>
      </c>
      <c r="AA150" s="163">
        <v>2297</v>
      </c>
      <c r="AB150" s="163">
        <v>2300</v>
      </c>
      <c r="AC150" s="163">
        <v>1101</v>
      </c>
      <c r="AD150" s="163">
        <v>1098</v>
      </c>
      <c r="AE150" s="163">
        <v>1103</v>
      </c>
      <c r="AF150" s="163">
        <v>1095</v>
      </c>
      <c r="AG150" s="163">
        <v>1098</v>
      </c>
      <c r="AH150" s="163">
        <v>258</v>
      </c>
      <c r="AI150" s="163">
        <v>258</v>
      </c>
      <c r="AJ150" s="163">
        <v>255</v>
      </c>
      <c r="AK150" s="163">
        <v>258</v>
      </c>
      <c r="AL150" s="163">
        <v>255</v>
      </c>
      <c r="AM150" s="163">
        <v>27</v>
      </c>
      <c r="AN150" s="163">
        <v>25</v>
      </c>
      <c r="AO150" s="163">
        <v>27</v>
      </c>
      <c r="AP150" s="163">
        <v>25</v>
      </c>
      <c r="AQ150" s="163">
        <v>27</v>
      </c>
      <c r="AR150" s="8"/>
      <c r="AT150" s="106"/>
      <c r="AU150" s="137"/>
    </row>
    <row r="151" spans="2:48">
      <c r="B151" s="5"/>
      <c r="E151" s="115">
        <f t="shared" si="49"/>
        <v>4</v>
      </c>
      <c r="F151" s="45" t="str">
        <f t="shared" si="46"/>
        <v>Marica</v>
      </c>
      <c r="H151" s="162">
        <f t="shared" si="48"/>
        <v>0</v>
      </c>
      <c r="I151" s="163">
        <v>0</v>
      </c>
      <c r="J151" s="163">
        <v>0</v>
      </c>
      <c r="K151" s="163">
        <v>0</v>
      </c>
      <c r="L151" s="163">
        <v>0</v>
      </c>
      <c r="M151" s="163">
        <v>0</v>
      </c>
      <c r="N151" s="163">
        <v>0</v>
      </c>
      <c r="O151" s="163">
        <v>0</v>
      </c>
      <c r="P151" s="163">
        <v>0</v>
      </c>
      <c r="Q151" s="163">
        <v>0</v>
      </c>
      <c r="R151" s="163">
        <v>0</v>
      </c>
      <c r="S151" s="163">
        <v>0</v>
      </c>
      <c r="T151" s="163">
        <v>0</v>
      </c>
      <c r="U151" s="163">
        <v>0</v>
      </c>
      <c r="V151" s="163">
        <v>0</v>
      </c>
      <c r="W151" s="163">
        <v>0</v>
      </c>
      <c r="X151" s="163">
        <v>0</v>
      </c>
      <c r="Y151" s="163">
        <v>0</v>
      </c>
      <c r="Z151" s="163">
        <v>0</v>
      </c>
      <c r="AA151" s="163">
        <v>0</v>
      </c>
      <c r="AB151" s="163">
        <v>0</v>
      </c>
      <c r="AC151" s="163">
        <v>0</v>
      </c>
      <c r="AD151" s="163">
        <v>0</v>
      </c>
      <c r="AE151" s="163">
        <v>0</v>
      </c>
      <c r="AF151" s="163">
        <v>0</v>
      </c>
      <c r="AG151" s="163">
        <v>0</v>
      </c>
      <c r="AH151" s="163">
        <v>0</v>
      </c>
      <c r="AI151" s="163">
        <v>0</v>
      </c>
      <c r="AJ151" s="163">
        <v>0</v>
      </c>
      <c r="AK151" s="163">
        <v>0</v>
      </c>
      <c r="AL151" s="163">
        <v>0</v>
      </c>
      <c r="AM151" s="163">
        <v>0</v>
      </c>
      <c r="AN151" s="163">
        <v>0</v>
      </c>
      <c r="AO151" s="163">
        <v>0</v>
      </c>
      <c r="AP151" s="163">
        <v>0</v>
      </c>
      <c r="AQ151" s="163">
        <v>0</v>
      </c>
      <c r="AR151" s="8"/>
      <c r="AT151" s="106"/>
      <c r="AU151" s="137"/>
    </row>
    <row r="152" spans="2:48">
      <c r="B152" s="5"/>
      <c r="E152" s="115">
        <f t="shared" si="49"/>
        <v>5</v>
      </c>
      <c r="F152" s="45" t="str">
        <f t="shared" si="46"/>
        <v>Rio Bonito</v>
      </c>
      <c r="H152" s="162">
        <f t="shared" si="48"/>
        <v>67561</v>
      </c>
      <c r="I152" s="163">
        <v>0</v>
      </c>
      <c r="J152" s="163">
        <v>2507</v>
      </c>
      <c r="K152" s="163">
        <v>4105</v>
      </c>
      <c r="L152" s="163">
        <v>4177</v>
      </c>
      <c r="M152" s="163">
        <v>4243</v>
      </c>
      <c r="N152" s="163">
        <v>9050</v>
      </c>
      <c r="O152" s="163">
        <v>6398</v>
      </c>
      <c r="P152" s="163">
        <v>5419</v>
      </c>
      <c r="Q152" s="163">
        <v>4383</v>
      </c>
      <c r="R152" s="163">
        <v>4444</v>
      </c>
      <c r="S152" s="163">
        <v>4346</v>
      </c>
      <c r="T152" s="163">
        <v>4389</v>
      </c>
      <c r="U152" s="163">
        <v>4429</v>
      </c>
      <c r="V152" s="163">
        <v>1173</v>
      </c>
      <c r="W152" s="163">
        <v>1176</v>
      </c>
      <c r="X152" s="163">
        <v>790</v>
      </c>
      <c r="Y152" s="163">
        <v>793</v>
      </c>
      <c r="Z152" s="163">
        <v>788</v>
      </c>
      <c r="AA152" s="163">
        <v>793</v>
      </c>
      <c r="AB152" s="163">
        <v>793</v>
      </c>
      <c r="AC152" s="163">
        <v>457</v>
      </c>
      <c r="AD152" s="163">
        <v>457</v>
      </c>
      <c r="AE152" s="163">
        <v>462</v>
      </c>
      <c r="AF152" s="163">
        <v>457</v>
      </c>
      <c r="AG152" s="163">
        <v>455</v>
      </c>
      <c r="AH152" s="163">
        <v>177</v>
      </c>
      <c r="AI152" s="163">
        <v>169</v>
      </c>
      <c r="AJ152" s="163">
        <v>174</v>
      </c>
      <c r="AK152" s="163">
        <v>177</v>
      </c>
      <c r="AL152" s="163">
        <v>174</v>
      </c>
      <c r="AM152" s="163">
        <v>40</v>
      </c>
      <c r="AN152" s="163">
        <v>43</v>
      </c>
      <c r="AO152" s="163">
        <v>40</v>
      </c>
      <c r="AP152" s="163">
        <v>43</v>
      </c>
      <c r="AQ152" s="163">
        <v>40</v>
      </c>
      <c r="AR152" s="8"/>
      <c r="AT152" s="106"/>
      <c r="AU152" s="137"/>
    </row>
    <row r="153" spans="2:48">
      <c r="B153" s="5"/>
      <c r="E153" s="115">
        <f t="shared" si="49"/>
        <v>6</v>
      </c>
      <c r="F153" s="45" t="str">
        <f t="shared" si="46"/>
        <v>Sao Goncalo</v>
      </c>
      <c r="H153" s="162">
        <f t="shared" si="48"/>
        <v>1753483</v>
      </c>
      <c r="I153" s="163">
        <v>0</v>
      </c>
      <c r="J153" s="163">
        <v>66158</v>
      </c>
      <c r="K153" s="163">
        <v>94244</v>
      </c>
      <c r="L153" s="163">
        <v>134022</v>
      </c>
      <c r="M153" s="163">
        <v>174475</v>
      </c>
      <c r="N153" s="163">
        <v>191914</v>
      </c>
      <c r="O153" s="163">
        <v>149607</v>
      </c>
      <c r="P153" s="163">
        <v>151578</v>
      </c>
      <c r="Q153" s="163">
        <v>146272</v>
      </c>
      <c r="R153" s="163">
        <v>148482</v>
      </c>
      <c r="S153" s="163">
        <v>148380</v>
      </c>
      <c r="T153" s="163">
        <v>149833</v>
      </c>
      <c r="U153" s="163">
        <v>151295</v>
      </c>
      <c r="V153" s="163">
        <v>8760</v>
      </c>
      <c r="W153" s="163">
        <v>8760</v>
      </c>
      <c r="X153" s="163">
        <v>4621</v>
      </c>
      <c r="Y153" s="163">
        <v>4626</v>
      </c>
      <c r="Z153" s="163">
        <v>4629</v>
      </c>
      <c r="AA153" s="163">
        <v>4624</v>
      </c>
      <c r="AB153" s="163">
        <v>4626</v>
      </c>
      <c r="AC153" s="163">
        <v>1316</v>
      </c>
      <c r="AD153" s="163">
        <v>1316</v>
      </c>
      <c r="AE153" s="163">
        <v>1313</v>
      </c>
      <c r="AF153" s="163">
        <v>1319</v>
      </c>
      <c r="AG153" s="163">
        <v>1313</v>
      </c>
      <c r="AH153" s="163">
        <v>0</v>
      </c>
      <c r="AI153" s="163">
        <v>0</v>
      </c>
      <c r="AJ153" s="163">
        <v>0</v>
      </c>
      <c r="AK153" s="163">
        <v>0</v>
      </c>
      <c r="AL153" s="163">
        <v>0</v>
      </c>
      <c r="AM153" s="163">
        <v>0</v>
      </c>
      <c r="AN153" s="163">
        <v>0</v>
      </c>
      <c r="AO153" s="163">
        <v>0</v>
      </c>
      <c r="AP153" s="163">
        <v>0</v>
      </c>
      <c r="AQ153" s="163">
        <v>0</v>
      </c>
      <c r="AR153" s="8"/>
      <c r="AT153" s="106"/>
      <c r="AU153" s="137"/>
    </row>
    <row r="154" spans="2:48">
      <c r="B154" s="5"/>
      <c r="E154" s="115">
        <f t="shared" si="49"/>
        <v>7</v>
      </c>
      <c r="F154" s="45" t="str">
        <f t="shared" si="46"/>
        <v>Saquarema</v>
      </c>
      <c r="H154" s="162">
        <f t="shared" si="48"/>
        <v>25921</v>
      </c>
      <c r="I154" s="163">
        <v>0</v>
      </c>
      <c r="J154" s="163">
        <v>0</v>
      </c>
      <c r="K154" s="163">
        <v>1704</v>
      </c>
      <c r="L154" s="163">
        <v>3716</v>
      </c>
      <c r="M154" s="163">
        <v>1783</v>
      </c>
      <c r="N154" s="163">
        <v>1817</v>
      </c>
      <c r="O154" s="163">
        <v>1853</v>
      </c>
      <c r="P154" s="163">
        <v>1889</v>
      </c>
      <c r="Q154" s="163">
        <v>1928</v>
      </c>
      <c r="R154" s="163">
        <v>1962</v>
      </c>
      <c r="S154" s="163">
        <v>1957</v>
      </c>
      <c r="T154" s="163">
        <v>1983</v>
      </c>
      <c r="U154" s="163">
        <v>2010</v>
      </c>
      <c r="V154" s="163">
        <v>364</v>
      </c>
      <c r="W154" s="163">
        <v>364</v>
      </c>
      <c r="X154" s="163">
        <v>305</v>
      </c>
      <c r="Y154" s="163">
        <v>305</v>
      </c>
      <c r="Z154" s="163">
        <v>302</v>
      </c>
      <c r="AA154" s="163">
        <v>305</v>
      </c>
      <c r="AB154" s="163">
        <v>305</v>
      </c>
      <c r="AC154" s="163">
        <v>155</v>
      </c>
      <c r="AD154" s="163">
        <v>155</v>
      </c>
      <c r="AE154" s="163">
        <v>155</v>
      </c>
      <c r="AF154" s="163">
        <v>155</v>
      </c>
      <c r="AG154" s="163">
        <v>155</v>
      </c>
      <c r="AH154" s="163">
        <v>57</v>
      </c>
      <c r="AI154" s="163">
        <v>60</v>
      </c>
      <c r="AJ154" s="163">
        <v>60</v>
      </c>
      <c r="AK154" s="163">
        <v>57</v>
      </c>
      <c r="AL154" s="163">
        <v>60</v>
      </c>
      <c r="AM154" s="163">
        <v>0</v>
      </c>
      <c r="AN154" s="163">
        <v>0</v>
      </c>
      <c r="AO154" s="163">
        <v>0</v>
      </c>
      <c r="AP154" s="163">
        <v>0</v>
      </c>
      <c r="AQ154" s="163">
        <v>0</v>
      </c>
      <c r="AR154" s="8"/>
      <c r="AT154" s="106"/>
      <c r="AU154" s="137"/>
    </row>
    <row r="155" spans="2:48">
      <c r="B155" s="5"/>
      <c r="E155" s="115">
        <f t="shared" si="49"/>
        <v>8</v>
      </c>
      <c r="F155" s="45" t="str">
        <f t="shared" si="46"/>
        <v>Tangua</v>
      </c>
      <c r="H155" s="162">
        <f t="shared" si="48"/>
        <v>51690</v>
      </c>
      <c r="I155" s="163">
        <v>0</v>
      </c>
      <c r="J155" s="163">
        <v>3052</v>
      </c>
      <c r="K155" s="163">
        <v>4043</v>
      </c>
      <c r="L155" s="163">
        <v>4085</v>
      </c>
      <c r="M155" s="163">
        <v>4129</v>
      </c>
      <c r="N155" s="163">
        <v>4124</v>
      </c>
      <c r="O155" s="163">
        <v>4153</v>
      </c>
      <c r="P155" s="163">
        <v>4186</v>
      </c>
      <c r="Q155" s="163">
        <v>4220</v>
      </c>
      <c r="R155" s="163">
        <v>4251</v>
      </c>
      <c r="S155" s="163">
        <v>4203</v>
      </c>
      <c r="T155" s="163">
        <v>4222</v>
      </c>
      <c r="U155" s="163">
        <v>4246</v>
      </c>
      <c r="V155" s="163">
        <v>509</v>
      </c>
      <c r="W155" s="163">
        <v>511</v>
      </c>
      <c r="X155" s="163">
        <v>273</v>
      </c>
      <c r="Y155" s="163">
        <v>273</v>
      </c>
      <c r="Z155" s="163">
        <v>275</v>
      </c>
      <c r="AA155" s="163">
        <v>273</v>
      </c>
      <c r="AB155" s="163">
        <v>273</v>
      </c>
      <c r="AC155" s="163">
        <v>77</v>
      </c>
      <c r="AD155" s="163">
        <v>79</v>
      </c>
      <c r="AE155" s="163">
        <v>77</v>
      </c>
      <c r="AF155" s="163">
        <v>77</v>
      </c>
      <c r="AG155" s="163">
        <v>79</v>
      </c>
      <c r="AH155" s="163">
        <v>0</v>
      </c>
      <c r="AI155" s="163">
        <v>0</v>
      </c>
      <c r="AJ155" s="163">
        <v>0</v>
      </c>
      <c r="AK155" s="163">
        <v>0</v>
      </c>
      <c r="AL155" s="163">
        <v>0</v>
      </c>
      <c r="AM155" s="163">
        <v>0</v>
      </c>
      <c r="AN155" s="163">
        <v>0</v>
      </c>
      <c r="AO155" s="163">
        <v>0</v>
      </c>
      <c r="AP155" s="163">
        <v>0</v>
      </c>
      <c r="AQ155" s="163">
        <v>0</v>
      </c>
      <c r="AR155" s="8"/>
      <c r="AT155" s="106"/>
      <c r="AU155" s="137"/>
    </row>
    <row r="156" spans="2:48">
      <c r="B156" s="5"/>
      <c r="E156" s="115">
        <f t="shared" si="49"/>
        <v>9</v>
      </c>
      <c r="F156" s="45" t="str">
        <f t="shared" si="46"/>
        <v>Casimiro de Abreu</v>
      </c>
      <c r="H156" s="162">
        <f t="shared" si="48"/>
        <v>26160</v>
      </c>
      <c r="I156" s="163">
        <v>0</v>
      </c>
      <c r="J156" s="163">
        <v>1632</v>
      </c>
      <c r="K156" s="163">
        <v>1644</v>
      </c>
      <c r="L156" s="163">
        <v>1670</v>
      </c>
      <c r="M156" s="163">
        <v>1689</v>
      </c>
      <c r="N156" s="163">
        <v>1651</v>
      </c>
      <c r="O156" s="163">
        <v>1663</v>
      </c>
      <c r="P156" s="163">
        <v>1682</v>
      </c>
      <c r="Q156" s="163">
        <v>1698</v>
      </c>
      <c r="R156" s="163">
        <v>1717</v>
      </c>
      <c r="S156" s="163">
        <v>1603</v>
      </c>
      <c r="T156" s="163">
        <v>1613</v>
      </c>
      <c r="U156" s="163">
        <v>1619</v>
      </c>
      <c r="V156" s="163">
        <v>335</v>
      </c>
      <c r="W156" s="163">
        <v>339</v>
      </c>
      <c r="X156" s="163">
        <v>581</v>
      </c>
      <c r="Y156" s="163">
        <v>578</v>
      </c>
      <c r="Z156" s="163">
        <v>581</v>
      </c>
      <c r="AA156" s="163">
        <v>581</v>
      </c>
      <c r="AB156" s="163">
        <v>581</v>
      </c>
      <c r="AC156" s="163">
        <v>270</v>
      </c>
      <c r="AD156" s="163">
        <v>273</v>
      </c>
      <c r="AE156" s="163">
        <v>270</v>
      </c>
      <c r="AF156" s="163">
        <v>273</v>
      </c>
      <c r="AG156" s="163">
        <v>270</v>
      </c>
      <c r="AH156" s="163">
        <v>180</v>
      </c>
      <c r="AI156" s="163">
        <v>177</v>
      </c>
      <c r="AJ156" s="163">
        <v>180</v>
      </c>
      <c r="AK156" s="163">
        <v>177</v>
      </c>
      <c r="AL156" s="163">
        <v>180</v>
      </c>
      <c r="AM156" s="163">
        <v>90</v>
      </c>
      <c r="AN156" s="163">
        <v>90</v>
      </c>
      <c r="AO156" s="163">
        <v>93</v>
      </c>
      <c r="AP156" s="163">
        <v>90</v>
      </c>
      <c r="AQ156" s="163">
        <v>90</v>
      </c>
      <c r="AR156" s="8"/>
      <c r="AT156" s="106"/>
      <c r="AU156" s="137"/>
    </row>
    <row r="157" spans="2:48" s="135" customFormat="1">
      <c r="B157" s="148"/>
      <c r="E157" s="115">
        <f t="shared" si="49"/>
        <v>10</v>
      </c>
      <c r="F157" s="45" t="s">
        <v>139</v>
      </c>
      <c r="H157" s="162">
        <f t="shared" si="48"/>
        <v>14551</v>
      </c>
      <c r="I157" s="163">
        <v>0</v>
      </c>
      <c r="J157" s="163">
        <v>2493</v>
      </c>
      <c r="K157" s="163">
        <v>857</v>
      </c>
      <c r="L157" s="163">
        <v>866</v>
      </c>
      <c r="M157" s="163">
        <v>869</v>
      </c>
      <c r="N157" s="163">
        <v>848</v>
      </c>
      <c r="O157" s="163">
        <v>851</v>
      </c>
      <c r="P157" s="163">
        <v>857</v>
      </c>
      <c r="Q157" s="163">
        <v>863</v>
      </c>
      <c r="R157" s="163">
        <v>869</v>
      </c>
      <c r="S157" s="163">
        <v>813</v>
      </c>
      <c r="T157" s="163">
        <v>813</v>
      </c>
      <c r="U157" s="163">
        <v>471</v>
      </c>
      <c r="V157" s="163">
        <v>427</v>
      </c>
      <c r="W157" s="163">
        <v>430</v>
      </c>
      <c r="X157" s="163">
        <v>278</v>
      </c>
      <c r="Y157" s="163">
        <v>280</v>
      </c>
      <c r="Z157" s="163">
        <v>280</v>
      </c>
      <c r="AA157" s="163">
        <v>278</v>
      </c>
      <c r="AB157" s="163">
        <v>280</v>
      </c>
      <c r="AC157" s="163">
        <v>140</v>
      </c>
      <c r="AD157" s="163">
        <v>140</v>
      </c>
      <c r="AE157" s="163">
        <v>140</v>
      </c>
      <c r="AF157" s="163">
        <v>140</v>
      </c>
      <c r="AG157" s="163">
        <v>140</v>
      </c>
      <c r="AH157" s="163">
        <v>25</v>
      </c>
      <c r="AI157" s="163">
        <v>28</v>
      </c>
      <c r="AJ157" s="163">
        <v>25</v>
      </c>
      <c r="AK157" s="163">
        <v>25</v>
      </c>
      <c r="AL157" s="163">
        <v>25</v>
      </c>
      <c r="AM157" s="163">
        <v>0</v>
      </c>
      <c r="AN157" s="163">
        <v>0</v>
      </c>
      <c r="AO157" s="163">
        <v>0</v>
      </c>
      <c r="AP157" s="163">
        <v>0</v>
      </c>
      <c r="AQ157" s="163">
        <v>0</v>
      </c>
      <c r="AR157" s="149"/>
      <c r="AT157" s="137"/>
      <c r="AU157" s="137"/>
      <c r="AV157" s="137"/>
    </row>
    <row r="158" spans="2:48">
      <c r="B158" s="5"/>
      <c r="E158" s="115">
        <f t="shared" si="49"/>
        <v>11</v>
      </c>
      <c r="F158" s="45" t="str">
        <f t="shared" ref="F158:F166" si="50">F126</f>
        <v>Cambuci</v>
      </c>
      <c r="H158" s="162">
        <f t="shared" si="48"/>
        <v>17510</v>
      </c>
      <c r="I158" s="163">
        <v>0</v>
      </c>
      <c r="J158" s="163">
        <v>1924</v>
      </c>
      <c r="K158" s="163">
        <v>1374</v>
      </c>
      <c r="L158" s="163">
        <v>1381</v>
      </c>
      <c r="M158" s="163">
        <v>1397</v>
      </c>
      <c r="N158" s="163">
        <v>1355</v>
      </c>
      <c r="O158" s="163">
        <v>1362</v>
      </c>
      <c r="P158" s="163">
        <v>1365</v>
      </c>
      <c r="Q158" s="163">
        <v>1374</v>
      </c>
      <c r="R158" s="163">
        <v>1381</v>
      </c>
      <c r="S158" s="163">
        <v>1340</v>
      </c>
      <c r="T158" s="163">
        <v>1336</v>
      </c>
      <c r="U158" s="163">
        <v>1343</v>
      </c>
      <c r="V158" s="163">
        <v>125</v>
      </c>
      <c r="W158" s="163">
        <v>122</v>
      </c>
      <c r="X158" s="163">
        <v>53</v>
      </c>
      <c r="Y158" s="163">
        <v>53</v>
      </c>
      <c r="Z158" s="163">
        <v>53</v>
      </c>
      <c r="AA158" s="163">
        <v>56</v>
      </c>
      <c r="AB158" s="163">
        <v>53</v>
      </c>
      <c r="AC158" s="163">
        <v>12</v>
      </c>
      <c r="AD158" s="163">
        <v>12</v>
      </c>
      <c r="AE158" s="163">
        <v>15</v>
      </c>
      <c r="AF158" s="163">
        <v>12</v>
      </c>
      <c r="AG158" s="163">
        <v>12</v>
      </c>
      <c r="AH158" s="163">
        <v>0</v>
      </c>
      <c r="AI158" s="163">
        <v>0</v>
      </c>
      <c r="AJ158" s="163">
        <v>0</v>
      </c>
      <c r="AK158" s="163">
        <v>0</v>
      </c>
      <c r="AL158" s="163">
        <v>0</v>
      </c>
      <c r="AM158" s="163">
        <v>0</v>
      </c>
      <c r="AN158" s="163">
        <v>0</v>
      </c>
      <c r="AO158" s="163">
        <v>0</v>
      </c>
      <c r="AP158" s="163">
        <v>0</v>
      </c>
      <c r="AQ158" s="163">
        <v>0</v>
      </c>
      <c r="AR158" s="8"/>
      <c r="AT158" s="106"/>
      <c r="AU158" s="137"/>
    </row>
    <row r="159" spans="2:48">
      <c r="B159" s="5"/>
      <c r="E159" s="115">
        <f t="shared" si="49"/>
        <v>12</v>
      </c>
      <c r="F159" s="45" t="str">
        <f t="shared" si="50"/>
        <v>Itaocara</v>
      </c>
      <c r="H159" s="162">
        <f t="shared" si="48"/>
        <v>16396</v>
      </c>
      <c r="I159" s="163">
        <v>0</v>
      </c>
      <c r="J159" s="163">
        <v>4720</v>
      </c>
      <c r="K159" s="163">
        <v>1087</v>
      </c>
      <c r="L159" s="163">
        <v>1090</v>
      </c>
      <c r="M159" s="163">
        <v>1093</v>
      </c>
      <c r="N159" s="163">
        <v>1020</v>
      </c>
      <c r="O159" s="163">
        <v>1020</v>
      </c>
      <c r="P159" s="163">
        <v>1023</v>
      </c>
      <c r="Q159" s="163">
        <v>1023</v>
      </c>
      <c r="R159" s="163">
        <v>1027</v>
      </c>
      <c r="S159" s="163">
        <v>993</v>
      </c>
      <c r="T159" s="163">
        <v>989</v>
      </c>
      <c r="U159" s="163">
        <v>996</v>
      </c>
      <c r="V159" s="163">
        <v>75</v>
      </c>
      <c r="W159" s="163">
        <v>72</v>
      </c>
      <c r="X159" s="163">
        <v>28</v>
      </c>
      <c r="Y159" s="163">
        <v>25</v>
      </c>
      <c r="Z159" s="163">
        <v>25</v>
      </c>
      <c r="AA159" s="163">
        <v>28</v>
      </c>
      <c r="AB159" s="163">
        <v>25</v>
      </c>
      <c r="AC159" s="163">
        <v>8</v>
      </c>
      <c r="AD159" s="163">
        <v>5</v>
      </c>
      <c r="AE159" s="163">
        <v>8</v>
      </c>
      <c r="AF159" s="163">
        <v>8</v>
      </c>
      <c r="AG159" s="163">
        <v>8</v>
      </c>
      <c r="AH159" s="163">
        <v>0</v>
      </c>
      <c r="AI159" s="163">
        <v>0</v>
      </c>
      <c r="AJ159" s="163">
        <v>0</v>
      </c>
      <c r="AK159" s="163">
        <v>0</v>
      </c>
      <c r="AL159" s="163">
        <v>0</v>
      </c>
      <c r="AM159" s="163">
        <v>0</v>
      </c>
      <c r="AN159" s="163">
        <v>0</v>
      </c>
      <c r="AO159" s="163">
        <v>0</v>
      </c>
      <c r="AP159" s="163">
        <v>0</v>
      </c>
      <c r="AQ159" s="163">
        <v>0</v>
      </c>
      <c r="AR159" s="8"/>
      <c r="AT159" s="106"/>
      <c r="AU159" s="137"/>
    </row>
    <row r="160" spans="2:48">
      <c r="B160" s="5"/>
      <c r="E160" s="115">
        <f t="shared" si="49"/>
        <v>13</v>
      </c>
      <c r="F160" s="45" t="str">
        <f t="shared" si="50"/>
        <v>Miracema</v>
      </c>
      <c r="H160" s="162">
        <f t="shared" si="48"/>
        <v>42153</v>
      </c>
      <c r="I160" s="163">
        <v>0</v>
      </c>
      <c r="J160" s="163">
        <v>4931</v>
      </c>
      <c r="K160" s="163">
        <v>3189</v>
      </c>
      <c r="L160" s="163">
        <v>3222</v>
      </c>
      <c r="M160" s="163">
        <v>3266</v>
      </c>
      <c r="N160" s="163">
        <v>3222</v>
      </c>
      <c r="O160" s="163">
        <v>3249</v>
      </c>
      <c r="P160" s="163">
        <v>3266</v>
      </c>
      <c r="Q160" s="163">
        <v>3289</v>
      </c>
      <c r="R160" s="163">
        <v>3313</v>
      </c>
      <c r="S160" s="163">
        <v>3256</v>
      </c>
      <c r="T160" s="163">
        <v>3273</v>
      </c>
      <c r="U160" s="163">
        <v>3286</v>
      </c>
      <c r="V160" s="163">
        <v>237</v>
      </c>
      <c r="W160" s="163">
        <v>241</v>
      </c>
      <c r="X160" s="163">
        <v>112</v>
      </c>
      <c r="Y160" s="163">
        <v>120</v>
      </c>
      <c r="Z160" s="163">
        <v>120</v>
      </c>
      <c r="AA160" s="163">
        <v>124</v>
      </c>
      <c r="AB160" s="163">
        <v>124</v>
      </c>
      <c r="AC160" s="163">
        <v>51</v>
      </c>
      <c r="AD160" s="163">
        <v>48</v>
      </c>
      <c r="AE160" s="163">
        <v>51</v>
      </c>
      <c r="AF160" s="163">
        <v>48</v>
      </c>
      <c r="AG160" s="163">
        <v>51</v>
      </c>
      <c r="AH160" s="163">
        <v>15</v>
      </c>
      <c r="AI160" s="163">
        <v>7</v>
      </c>
      <c r="AJ160" s="163">
        <v>12</v>
      </c>
      <c r="AK160" s="163">
        <v>7</v>
      </c>
      <c r="AL160" s="163">
        <v>15</v>
      </c>
      <c r="AM160" s="163">
        <v>0</v>
      </c>
      <c r="AN160" s="163">
        <v>0</v>
      </c>
      <c r="AO160" s="163">
        <v>8</v>
      </c>
      <c r="AP160" s="163">
        <v>0</v>
      </c>
      <c r="AQ160" s="163">
        <v>0</v>
      </c>
      <c r="AR160" s="8"/>
      <c r="AT160" s="106"/>
      <c r="AU160" s="137"/>
    </row>
    <row r="161" spans="2:48">
      <c r="B161" s="5"/>
      <c r="E161" s="115">
        <f t="shared" si="49"/>
        <v>14</v>
      </c>
      <c r="F161" s="45" t="str">
        <f t="shared" si="50"/>
        <v>Sao Francisco de Itabapoana</v>
      </c>
      <c r="H161" s="162">
        <f t="shared" si="48"/>
        <v>105677</v>
      </c>
      <c r="I161" s="163">
        <v>0</v>
      </c>
      <c r="J161" s="163">
        <v>4446</v>
      </c>
      <c r="K161" s="163">
        <v>8165</v>
      </c>
      <c r="L161" s="163">
        <v>8246</v>
      </c>
      <c r="M161" s="163">
        <v>8312</v>
      </c>
      <c r="N161" s="163">
        <v>8374</v>
      </c>
      <c r="O161" s="163">
        <v>8437</v>
      </c>
      <c r="P161" s="163">
        <v>8500</v>
      </c>
      <c r="Q161" s="163">
        <v>8566</v>
      </c>
      <c r="R161" s="163">
        <v>8634</v>
      </c>
      <c r="S161" s="163">
        <v>8613</v>
      </c>
      <c r="T161" s="163">
        <v>8660</v>
      </c>
      <c r="U161" s="163">
        <v>8704</v>
      </c>
      <c r="V161" s="163">
        <v>1334</v>
      </c>
      <c r="W161" s="163">
        <v>1334</v>
      </c>
      <c r="X161" s="163">
        <v>743</v>
      </c>
      <c r="Y161" s="163">
        <v>746</v>
      </c>
      <c r="Z161" s="163">
        <v>743</v>
      </c>
      <c r="AA161" s="163">
        <v>746</v>
      </c>
      <c r="AB161" s="163">
        <v>746</v>
      </c>
      <c r="AC161" s="163">
        <v>221</v>
      </c>
      <c r="AD161" s="163">
        <v>223</v>
      </c>
      <c r="AE161" s="163">
        <v>221</v>
      </c>
      <c r="AF161" s="163">
        <v>226</v>
      </c>
      <c r="AG161" s="163">
        <v>221</v>
      </c>
      <c r="AH161" s="163">
        <v>60</v>
      </c>
      <c r="AI161" s="163">
        <v>58</v>
      </c>
      <c r="AJ161" s="163">
        <v>60</v>
      </c>
      <c r="AK161" s="163">
        <v>60</v>
      </c>
      <c r="AL161" s="163">
        <v>60</v>
      </c>
      <c r="AM161" s="163">
        <v>43</v>
      </c>
      <c r="AN161" s="163">
        <v>43</v>
      </c>
      <c r="AO161" s="163">
        <v>46</v>
      </c>
      <c r="AP161" s="163">
        <v>43</v>
      </c>
      <c r="AQ161" s="163">
        <v>43</v>
      </c>
      <c r="AR161" s="8"/>
      <c r="AT161" s="106"/>
      <c r="AU161" s="137"/>
    </row>
    <row r="162" spans="2:48">
      <c r="B162" s="5"/>
      <c r="E162" s="115">
        <f t="shared" si="49"/>
        <v>15</v>
      </c>
      <c r="F162" s="45" t="str">
        <f t="shared" si="50"/>
        <v>Cantagalo</v>
      </c>
      <c r="H162" s="162">
        <f t="shared" si="48"/>
        <v>22306</v>
      </c>
      <c r="I162" s="163">
        <v>0</v>
      </c>
      <c r="J162" s="163">
        <v>2408</v>
      </c>
      <c r="K162" s="163">
        <v>1517</v>
      </c>
      <c r="L162" s="163">
        <v>1517</v>
      </c>
      <c r="M162" s="163">
        <v>1523</v>
      </c>
      <c r="N162" s="163">
        <v>1490</v>
      </c>
      <c r="O162" s="163">
        <v>1486</v>
      </c>
      <c r="P162" s="163">
        <v>1493</v>
      </c>
      <c r="Q162" s="163">
        <v>1489</v>
      </c>
      <c r="R162" s="163">
        <v>1496</v>
      </c>
      <c r="S162" s="163">
        <v>1420</v>
      </c>
      <c r="T162" s="163">
        <v>1423</v>
      </c>
      <c r="U162" s="163">
        <v>1423</v>
      </c>
      <c r="V162" s="163">
        <v>511</v>
      </c>
      <c r="W162" s="163">
        <v>508</v>
      </c>
      <c r="X162" s="163">
        <v>285</v>
      </c>
      <c r="Y162" s="163">
        <v>285</v>
      </c>
      <c r="Z162" s="163">
        <v>282</v>
      </c>
      <c r="AA162" s="163">
        <v>282</v>
      </c>
      <c r="AB162" s="163">
        <v>289</v>
      </c>
      <c r="AC162" s="163">
        <v>131</v>
      </c>
      <c r="AD162" s="163">
        <v>130</v>
      </c>
      <c r="AE162" s="163">
        <v>130</v>
      </c>
      <c r="AF162" s="163">
        <v>127</v>
      </c>
      <c r="AG162" s="163">
        <v>136</v>
      </c>
      <c r="AH162" s="163">
        <v>63</v>
      </c>
      <c r="AI162" s="163">
        <v>69</v>
      </c>
      <c r="AJ162" s="163">
        <v>63</v>
      </c>
      <c r="AK162" s="163">
        <v>63</v>
      </c>
      <c r="AL162" s="163">
        <v>69</v>
      </c>
      <c r="AM162" s="163">
        <v>39</v>
      </c>
      <c r="AN162" s="163">
        <v>39</v>
      </c>
      <c r="AO162" s="163">
        <v>39</v>
      </c>
      <c r="AP162" s="163">
        <v>42</v>
      </c>
      <c r="AQ162" s="163">
        <v>39</v>
      </c>
      <c r="AR162" s="8"/>
      <c r="AT162" s="106"/>
      <c r="AU162" s="137"/>
    </row>
    <row r="163" spans="2:48">
      <c r="B163" s="5"/>
      <c r="E163" s="115">
        <f t="shared" si="49"/>
        <v>16</v>
      </c>
      <c r="F163" s="45" t="str">
        <f t="shared" si="50"/>
        <v>Cordeiro</v>
      </c>
      <c r="H163" s="162">
        <f t="shared" si="48"/>
        <v>77533</v>
      </c>
      <c r="I163" s="163">
        <v>0</v>
      </c>
      <c r="J163" s="163">
        <v>2740</v>
      </c>
      <c r="K163" s="163">
        <v>6003</v>
      </c>
      <c r="L163" s="163">
        <v>6044</v>
      </c>
      <c r="M163" s="163">
        <v>6082</v>
      </c>
      <c r="N163" s="163">
        <v>6082</v>
      </c>
      <c r="O163" s="163">
        <v>6114</v>
      </c>
      <c r="P163" s="163">
        <v>6149</v>
      </c>
      <c r="Q163" s="163">
        <v>6183</v>
      </c>
      <c r="R163" s="163">
        <v>6215</v>
      </c>
      <c r="S163" s="163">
        <v>6168</v>
      </c>
      <c r="T163" s="163">
        <v>6193</v>
      </c>
      <c r="U163" s="163">
        <v>6218</v>
      </c>
      <c r="V163" s="163">
        <v>963</v>
      </c>
      <c r="W163" s="163">
        <v>960</v>
      </c>
      <c r="X163" s="163">
        <v>626</v>
      </c>
      <c r="Y163" s="163">
        <v>629</v>
      </c>
      <c r="Z163" s="163">
        <v>626</v>
      </c>
      <c r="AA163" s="163">
        <v>626</v>
      </c>
      <c r="AB163" s="163">
        <v>626</v>
      </c>
      <c r="AC163" s="163">
        <v>349</v>
      </c>
      <c r="AD163" s="163">
        <v>349</v>
      </c>
      <c r="AE163" s="163">
        <v>346</v>
      </c>
      <c r="AF163" s="163">
        <v>349</v>
      </c>
      <c r="AG163" s="163">
        <v>349</v>
      </c>
      <c r="AH163" s="163">
        <v>108</v>
      </c>
      <c r="AI163" s="163">
        <v>108</v>
      </c>
      <c r="AJ163" s="163">
        <v>108</v>
      </c>
      <c r="AK163" s="163">
        <v>112</v>
      </c>
      <c r="AL163" s="163">
        <v>108</v>
      </c>
      <c r="AM163" s="163">
        <v>0</v>
      </c>
      <c r="AN163" s="163">
        <v>0</v>
      </c>
      <c r="AO163" s="163">
        <v>0</v>
      </c>
      <c r="AP163" s="163">
        <v>0</v>
      </c>
      <c r="AQ163" s="163">
        <v>0</v>
      </c>
      <c r="AR163" s="8"/>
      <c r="AT163" s="106"/>
      <c r="AU163" s="137"/>
    </row>
    <row r="164" spans="2:48">
      <c r="B164" s="5"/>
      <c r="E164" s="115">
        <f t="shared" si="49"/>
        <v>17</v>
      </c>
      <c r="F164" s="45" t="str">
        <f t="shared" si="50"/>
        <v>Duas Barras</v>
      </c>
      <c r="H164" s="162">
        <f t="shared" si="48"/>
        <v>20556</v>
      </c>
      <c r="I164" s="163">
        <v>0</v>
      </c>
      <c r="J164" s="163">
        <v>1261</v>
      </c>
      <c r="K164" s="163">
        <v>1542</v>
      </c>
      <c r="L164" s="163">
        <v>1571</v>
      </c>
      <c r="M164" s="163">
        <v>1599</v>
      </c>
      <c r="N164" s="163">
        <v>1612</v>
      </c>
      <c r="O164" s="163">
        <v>1631</v>
      </c>
      <c r="P164" s="163">
        <v>1659</v>
      </c>
      <c r="Q164" s="163">
        <v>1678</v>
      </c>
      <c r="R164" s="163">
        <v>1707</v>
      </c>
      <c r="S164" s="163">
        <v>1691</v>
      </c>
      <c r="T164" s="163">
        <v>1704</v>
      </c>
      <c r="U164" s="163">
        <v>1723</v>
      </c>
      <c r="V164" s="163">
        <v>169</v>
      </c>
      <c r="W164" s="163">
        <v>176</v>
      </c>
      <c r="X164" s="163">
        <v>106</v>
      </c>
      <c r="Y164" s="163">
        <v>112</v>
      </c>
      <c r="Z164" s="163">
        <v>106</v>
      </c>
      <c r="AA164" s="163">
        <v>112</v>
      </c>
      <c r="AB164" s="163">
        <v>106</v>
      </c>
      <c r="AC164" s="163">
        <v>55</v>
      </c>
      <c r="AD164" s="163">
        <v>52</v>
      </c>
      <c r="AE164" s="163">
        <v>49</v>
      </c>
      <c r="AF164" s="163">
        <v>52</v>
      </c>
      <c r="AG164" s="163">
        <v>49</v>
      </c>
      <c r="AH164" s="163">
        <v>8</v>
      </c>
      <c r="AI164" s="163">
        <v>5</v>
      </c>
      <c r="AJ164" s="163">
        <v>8</v>
      </c>
      <c r="AK164" s="163">
        <v>5</v>
      </c>
      <c r="AL164" s="163">
        <v>8</v>
      </c>
      <c r="AM164" s="163">
        <v>0</v>
      </c>
      <c r="AN164" s="163">
        <v>0</v>
      </c>
      <c r="AO164" s="163">
        <v>0</v>
      </c>
      <c r="AP164" s="163">
        <v>0</v>
      </c>
      <c r="AQ164" s="163">
        <v>0</v>
      </c>
      <c r="AR164" s="8"/>
      <c r="AT164" s="106"/>
      <c r="AU164" s="137"/>
    </row>
    <row r="165" spans="2:48">
      <c r="B165" s="5"/>
      <c r="E165" s="115">
        <f t="shared" si="49"/>
        <v>18</v>
      </c>
      <c r="F165" s="45" t="str">
        <f t="shared" si="50"/>
        <v>Sao Sebastiao do Alto</v>
      </c>
      <c r="H165" s="162">
        <f t="shared" si="48"/>
        <v>12711</v>
      </c>
      <c r="I165" s="163">
        <v>0</v>
      </c>
      <c r="J165" s="163">
        <v>121</v>
      </c>
      <c r="K165" s="163">
        <v>919</v>
      </c>
      <c r="L165" s="163">
        <v>948</v>
      </c>
      <c r="M165" s="163">
        <v>966</v>
      </c>
      <c r="N165" s="163">
        <v>994</v>
      </c>
      <c r="O165" s="163">
        <v>1008</v>
      </c>
      <c r="P165" s="163">
        <v>1032</v>
      </c>
      <c r="Q165" s="163">
        <v>1057</v>
      </c>
      <c r="R165" s="163">
        <v>1077</v>
      </c>
      <c r="S165" s="163">
        <v>1071</v>
      </c>
      <c r="T165" s="163">
        <v>1088</v>
      </c>
      <c r="U165" s="163">
        <v>1102</v>
      </c>
      <c r="V165" s="163">
        <v>172</v>
      </c>
      <c r="W165" s="163">
        <v>168</v>
      </c>
      <c r="X165" s="163">
        <v>110</v>
      </c>
      <c r="Y165" s="163">
        <v>114</v>
      </c>
      <c r="Z165" s="163">
        <v>115</v>
      </c>
      <c r="AA165" s="163">
        <v>104</v>
      </c>
      <c r="AB165" s="163">
        <v>112</v>
      </c>
      <c r="AC165" s="163">
        <v>60</v>
      </c>
      <c r="AD165" s="163">
        <v>55</v>
      </c>
      <c r="AE165" s="163">
        <v>62</v>
      </c>
      <c r="AF165" s="163">
        <v>65</v>
      </c>
      <c r="AG165" s="163">
        <v>55</v>
      </c>
      <c r="AH165" s="163">
        <v>24</v>
      </c>
      <c r="AI165" s="163">
        <v>24</v>
      </c>
      <c r="AJ165" s="163">
        <v>24</v>
      </c>
      <c r="AK165" s="163">
        <v>27</v>
      </c>
      <c r="AL165" s="163">
        <v>24</v>
      </c>
      <c r="AM165" s="163">
        <v>0</v>
      </c>
      <c r="AN165" s="163">
        <v>3</v>
      </c>
      <c r="AO165" s="163">
        <v>5</v>
      </c>
      <c r="AP165" s="163">
        <v>5</v>
      </c>
      <c r="AQ165" s="163">
        <v>0</v>
      </c>
      <c r="AR165" s="8"/>
      <c r="AT165" s="106"/>
      <c r="AU165" s="137"/>
    </row>
    <row r="166" spans="2:48">
      <c r="B166" s="5"/>
      <c r="E166" s="115">
        <f t="shared" si="49"/>
        <v>19</v>
      </c>
      <c r="F166" s="45" t="str">
        <f t="shared" si="50"/>
        <v>Rio de Janeiro - AP 2.1</v>
      </c>
      <c r="H166" s="162">
        <f t="shared" si="48"/>
        <v>620165</v>
      </c>
      <c r="I166" s="163">
        <v>0</v>
      </c>
      <c r="J166" s="163">
        <v>24913</v>
      </c>
      <c r="K166" s="163">
        <v>43021</v>
      </c>
      <c r="L166" s="163">
        <v>58136</v>
      </c>
      <c r="M166" s="163">
        <v>59752</v>
      </c>
      <c r="N166" s="163">
        <v>73421</v>
      </c>
      <c r="O166" s="163">
        <v>82418</v>
      </c>
      <c r="P166" s="163">
        <v>80923</v>
      </c>
      <c r="Q166" s="163">
        <v>38200</v>
      </c>
      <c r="R166" s="163">
        <v>38197</v>
      </c>
      <c r="S166" s="163">
        <v>37265</v>
      </c>
      <c r="T166" s="163">
        <v>37268</v>
      </c>
      <c r="U166" s="163">
        <v>37265</v>
      </c>
      <c r="V166" s="163">
        <v>2350</v>
      </c>
      <c r="W166" s="163">
        <v>2353</v>
      </c>
      <c r="X166" s="163">
        <v>935</v>
      </c>
      <c r="Y166" s="163">
        <v>939</v>
      </c>
      <c r="Z166" s="163">
        <v>935</v>
      </c>
      <c r="AA166" s="163">
        <v>935</v>
      </c>
      <c r="AB166" s="163">
        <v>939</v>
      </c>
      <c r="AC166" s="163">
        <v>0</v>
      </c>
      <c r="AD166" s="163">
        <v>0</v>
      </c>
      <c r="AE166" s="163">
        <v>0</v>
      </c>
      <c r="AF166" s="163">
        <v>0</v>
      </c>
      <c r="AG166" s="163">
        <v>0</v>
      </c>
      <c r="AH166" s="163">
        <v>0</v>
      </c>
      <c r="AI166" s="163">
        <v>0</v>
      </c>
      <c r="AJ166" s="163">
        <v>0</v>
      </c>
      <c r="AK166" s="163">
        <v>0</v>
      </c>
      <c r="AL166" s="163">
        <v>0</v>
      </c>
      <c r="AM166" s="163">
        <v>0</v>
      </c>
      <c r="AN166" s="163">
        <v>0</v>
      </c>
      <c r="AO166" s="163">
        <v>0</v>
      </c>
      <c r="AP166" s="163">
        <v>0</v>
      </c>
      <c r="AQ166" s="163">
        <v>0</v>
      </c>
      <c r="AR166" s="8"/>
      <c r="AT166" s="106"/>
      <c r="AU166" s="137"/>
    </row>
    <row r="167" spans="2:48">
      <c r="B167" s="5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8"/>
    </row>
    <row r="168" spans="2:48" s="20" customFormat="1">
      <c r="B168" s="26"/>
      <c r="F168" s="10" t="s">
        <v>44</v>
      </c>
      <c r="H168" s="162">
        <f>SUM(I168:AQ168)</f>
        <v>347578</v>
      </c>
      <c r="I168" s="162">
        <f t="shared" ref="I168:AQ168" si="51">SUM(I169:I187)</f>
        <v>0</v>
      </c>
      <c r="J168" s="162">
        <f t="shared" si="51"/>
        <v>24678</v>
      </c>
      <c r="K168" s="162">
        <f t="shared" si="51"/>
        <v>55529</v>
      </c>
      <c r="L168" s="162">
        <f t="shared" si="51"/>
        <v>71495</v>
      </c>
      <c r="M168" s="162">
        <f t="shared" si="51"/>
        <v>60855</v>
      </c>
      <c r="N168" s="162">
        <f t="shared" si="51"/>
        <v>39704</v>
      </c>
      <c r="O168" s="162">
        <f t="shared" si="51"/>
        <v>28391</v>
      </c>
      <c r="P168" s="162">
        <f t="shared" si="51"/>
        <v>15645</v>
      </c>
      <c r="Q168" s="162">
        <f t="shared" si="51"/>
        <v>7387</v>
      </c>
      <c r="R168" s="162">
        <f t="shared" si="51"/>
        <v>7133</v>
      </c>
      <c r="S168" s="162">
        <f t="shared" si="51"/>
        <v>5174</v>
      </c>
      <c r="T168" s="162">
        <f t="shared" si="51"/>
        <v>2903</v>
      </c>
      <c r="U168" s="162">
        <f t="shared" si="51"/>
        <v>2632</v>
      </c>
      <c r="V168" s="162">
        <f t="shared" si="51"/>
        <v>2836</v>
      </c>
      <c r="W168" s="162">
        <f t="shared" si="51"/>
        <v>2836</v>
      </c>
      <c r="X168" s="162">
        <f t="shared" si="51"/>
        <v>5213</v>
      </c>
      <c r="Y168" s="162">
        <f t="shared" si="51"/>
        <v>4996</v>
      </c>
      <c r="Z168" s="162">
        <f t="shared" si="51"/>
        <v>4711</v>
      </c>
      <c r="AA168" s="162">
        <f t="shared" si="51"/>
        <v>2218</v>
      </c>
      <c r="AB168" s="162">
        <f t="shared" si="51"/>
        <v>126</v>
      </c>
      <c r="AC168" s="162">
        <f t="shared" si="51"/>
        <v>64</v>
      </c>
      <c r="AD168" s="162">
        <f t="shared" si="51"/>
        <v>64</v>
      </c>
      <c r="AE168" s="162">
        <f t="shared" si="51"/>
        <v>63</v>
      </c>
      <c r="AF168" s="162">
        <f t="shared" si="51"/>
        <v>64</v>
      </c>
      <c r="AG168" s="162">
        <f t="shared" si="51"/>
        <v>899</v>
      </c>
      <c r="AH168" s="162">
        <f t="shared" si="51"/>
        <v>871</v>
      </c>
      <c r="AI168" s="162">
        <f t="shared" si="51"/>
        <v>871</v>
      </c>
      <c r="AJ168" s="162">
        <f t="shared" si="51"/>
        <v>35</v>
      </c>
      <c r="AK168" s="162">
        <f t="shared" si="51"/>
        <v>35</v>
      </c>
      <c r="AL168" s="162">
        <f t="shared" si="51"/>
        <v>35</v>
      </c>
      <c r="AM168" s="162">
        <f t="shared" si="51"/>
        <v>23</v>
      </c>
      <c r="AN168" s="162">
        <f t="shared" si="51"/>
        <v>23</v>
      </c>
      <c r="AO168" s="162">
        <f t="shared" si="51"/>
        <v>23</v>
      </c>
      <c r="AP168" s="162">
        <f t="shared" si="51"/>
        <v>23</v>
      </c>
      <c r="AQ168" s="162">
        <f t="shared" si="51"/>
        <v>23</v>
      </c>
      <c r="AR168" s="13"/>
      <c r="AT168" s="24"/>
      <c r="AU168" s="24"/>
      <c r="AV168" s="24"/>
    </row>
    <row r="169" spans="2:48">
      <c r="B169" s="5"/>
      <c r="E169" s="115">
        <v>1</v>
      </c>
      <c r="F169" s="45" t="str">
        <f t="shared" ref="F169:F177" si="52">F148</f>
        <v>Cachoeiras de Macacu</v>
      </c>
      <c r="H169" s="162">
        <f t="shared" ref="H169" si="53">SUM(I169:AQ169)</f>
        <v>26397</v>
      </c>
      <c r="I169" s="163">
        <v>0</v>
      </c>
      <c r="J169" s="163">
        <v>2818</v>
      </c>
      <c r="K169" s="163">
        <v>417</v>
      </c>
      <c r="L169" s="163">
        <v>488</v>
      </c>
      <c r="M169" s="163">
        <v>475</v>
      </c>
      <c r="N169" s="163">
        <v>4269</v>
      </c>
      <c r="O169" s="163">
        <v>5810</v>
      </c>
      <c r="P169" s="163">
        <v>4257</v>
      </c>
      <c r="Q169" s="163">
        <v>1815</v>
      </c>
      <c r="R169" s="163">
        <v>2308</v>
      </c>
      <c r="S169" s="163">
        <v>1816</v>
      </c>
      <c r="T169" s="163">
        <v>471</v>
      </c>
      <c r="U169" s="163">
        <v>479</v>
      </c>
      <c r="V169" s="163">
        <v>85</v>
      </c>
      <c r="W169" s="163">
        <v>85</v>
      </c>
      <c r="X169" s="163">
        <v>64</v>
      </c>
      <c r="Y169" s="163">
        <v>64</v>
      </c>
      <c r="Z169" s="163">
        <v>63</v>
      </c>
      <c r="AA169" s="163">
        <v>64</v>
      </c>
      <c r="AB169" s="163">
        <v>64</v>
      </c>
      <c r="AC169" s="163">
        <v>45</v>
      </c>
      <c r="AD169" s="163">
        <v>45</v>
      </c>
      <c r="AE169" s="163">
        <v>45</v>
      </c>
      <c r="AF169" s="163">
        <v>45</v>
      </c>
      <c r="AG169" s="163">
        <v>45</v>
      </c>
      <c r="AH169" s="163">
        <v>31</v>
      </c>
      <c r="AI169" s="163">
        <v>31</v>
      </c>
      <c r="AJ169" s="163">
        <v>31</v>
      </c>
      <c r="AK169" s="163">
        <v>31</v>
      </c>
      <c r="AL169" s="163">
        <v>31</v>
      </c>
      <c r="AM169" s="163">
        <v>21</v>
      </c>
      <c r="AN169" s="163">
        <v>21</v>
      </c>
      <c r="AO169" s="163">
        <v>21</v>
      </c>
      <c r="AP169" s="163">
        <v>21</v>
      </c>
      <c r="AQ169" s="163">
        <v>21</v>
      </c>
      <c r="AR169" s="8"/>
      <c r="AU169" s="108"/>
    </row>
    <row r="170" spans="2:48">
      <c r="B170" s="5"/>
      <c r="E170" s="115">
        <f>E169+1</f>
        <v>2</v>
      </c>
      <c r="F170" s="45" t="str">
        <f t="shared" si="52"/>
        <v>Itaborai</v>
      </c>
      <c r="H170" s="162">
        <f t="shared" ref="H170:H187" si="54">SUM(I170:AQ170)</f>
        <v>47355</v>
      </c>
      <c r="I170" s="163">
        <v>0</v>
      </c>
      <c r="J170" s="163">
        <v>0</v>
      </c>
      <c r="K170" s="163">
        <v>5875</v>
      </c>
      <c r="L170" s="163">
        <v>8138</v>
      </c>
      <c r="M170" s="163">
        <v>5887</v>
      </c>
      <c r="N170" s="163">
        <v>776</v>
      </c>
      <c r="O170" s="163">
        <v>1018</v>
      </c>
      <c r="P170" s="163">
        <v>1968</v>
      </c>
      <c r="Q170" s="163">
        <v>4129</v>
      </c>
      <c r="R170" s="163">
        <v>3366</v>
      </c>
      <c r="S170" s="163">
        <v>1479</v>
      </c>
      <c r="T170" s="163">
        <v>189</v>
      </c>
      <c r="U170" s="163">
        <v>260</v>
      </c>
      <c r="V170" s="163">
        <v>2640</v>
      </c>
      <c r="W170" s="163">
        <v>2640</v>
      </c>
      <c r="X170" s="163">
        <v>2634</v>
      </c>
      <c r="Y170" s="163">
        <v>2100</v>
      </c>
      <c r="Z170" s="163">
        <v>2133</v>
      </c>
      <c r="AA170" s="163">
        <v>2100</v>
      </c>
      <c r="AB170" s="163">
        <v>8</v>
      </c>
      <c r="AC170" s="163">
        <v>3</v>
      </c>
      <c r="AD170" s="163">
        <v>3</v>
      </c>
      <c r="AE170" s="163">
        <v>3</v>
      </c>
      <c r="AF170" s="163">
        <v>3</v>
      </c>
      <c r="AG170" s="163">
        <v>3</v>
      </c>
      <c r="AH170" s="163">
        <v>0</v>
      </c>
      <c r="AI170" s="163">
        <v>0</v>
      </c>
      <c r="AJ170" s="163">
        <v>0</v>
      </c>
      <c r="AK170" s="163">
        <v>0</v>
      </c>
      <c r="AL170" s="163">
        <v>0</v>
      </c>
      <c r="AM170" s="163">
        <v>0</v>
      </c>
      <c r="AN170" s="163">
        <v>0</v>
      </c>
      <c r="AO170" s="163">
        <v>0</v>
      </c>
      <c r="AP170" s="163">
        <v>0</v>
      </c>
      <c r="AQ170" s="163">
        <v>0</v>
      </c>
      <c r="AR170" s="8"/>
      <c r="AT170" s="107"/>
      <c r="AU170" s="107"/>
    </row>
    <row r="171" spans="2:48">
      <c r="B171" s="5"/>
      <c r="E171" s="115">
        <f t="shared" ref="E171:E187" si="55">E170+1</f>
        <v>3</v>
      </c>
      <c r="F171" s="45" t="str">
        <f t="shared" si="52"/>
        <v>Mage</v>
      </c>
      <c r="H171" s="162">
        <f t="shared" si="54"/>
        <v>60939</v>
      </c>
      <c r="I171" s="163">
        <v>0</v>
      </c>
      <c r="J171" s="163">
        <v>9347</v>
      </c>
      <c r="K171" s="163">
        <v>12890</v>
      </c>
      <c r="L171" s="163">
        <v>14970</v>
      </c>
      <c r="M171" s="163">
        <v>9304</v>
      </c>
      <c r="N171" s="163">
        <v>7781</v>
      </c>
      <c r="O171" s="163">
        <v>2676</v>
      </c>
      <c r="P171" s="163">
        <v>1796</v>
      </c>
      <c r="Q171" s="163">
        <v>86</v>
      </c>
      <c r="R171" s="163">
        <v>87</v>
      </c>
      <c r="S171" s="163">
        <v>531</v>
      </c>
      <c r="T171" s="163">
        <v>886</v>
      </c>
      <c r="U171" s="163">
        <v>533</v>
      </c>
      <c r="V171" s="163">
        <v>11</v>
      </c>
      <c r="W171" s="163">
        <v>11</v>
      </c>
      <c r="X171" s="163">
        <v>5</v>
      </c>
      <c r="Y171" s="163">
        <v>5</v>
      </c>
      <c r="Z171" s="163">
        <v>5</v>
      </c>
      <c r="AA171" s="163">
        <v>5</v>
      </c>
      <c r="AB171" s="163">
        <v>5</v>
      </c>
      <c r="AC171" s="163">
        <v>1</v>
      </c>
      <c r="AD171" s="163">
        <v>1</v>
      </c>
      <c r="AE171" s="163">
        <v>1</v>
      </c>
      <c r="AF171" s="163">
        <v>1</v>
      </c>
      <c r="AG171" s="163">
        <v>1</v>
      </c>
      <c r="AH171" s="163">
        <v>0</v>
      </c>
      <c r="AI171" s="163">
        <v>0</v>
      </c>
      <c r="AJ171" s="163">
        <v>0</v>
      </c>
      <c r="AK171" s="163">
        <v>0</v>
      </c>
      <c r="AL171" s="163">
        <v>0</v>
      </c>
      <c r="AM171" s="163">
        <v>0</v>
      </c>
      <c r="AN171" s="163">
        <v>0</v>
      </c>
      <c r="AO171" s="163">
        <v>0</v>
      </c>
      <c r="AP171" s="163">
        <v>0</v>
      </c>
      <c r="AQ171" s="163">
        <v>0</v>
      </c>
      <c r="AR171" s="8"/>
      <c r="AT171" s="107"/>
      <c r="AU171" s="137"/>
    </row>
    <row r="172" spans="2:48">
      <c r="B172" s="5"/>
      <c r="E172" s="115">
        <f t="shared" si="55"/>
        <v>4</v>
      </c>
      <c r="F172" s="45" t="str">
        <f t="shared" si="52"/>
        <v>Marica</v>
      </c>
      <c r="H172" s="162">
        <f t="shared" si="54"/>
        <v>0</v>
      </c>
      <c r="I172" s="163">
        <v>0</v>
      </c>
      <c r="J172" s="163">
        <v>0</v>
      </c>
      <c r="K172" s="163">
        <v>0</v>
      </c>
      <c r="L172" s="163">
        <v>0</v>
      </c>
      <c r="M172" s="163">
        <v>0</v>
      </c>
      <c r="N172" s="163">
        <v>0</v>
      </c>
      <c r="O172" s="163">
        <v>0</v>
      </c>
      <c r="P172" s="163">
        <v>0</v>
      </c>
      <c r="Q172" s="163">
        <v>0</v>
      </c>
      <c r="R172" s="163">
        <v>0</v>
      </c>
      <c r="S172" s="163">
        <v>0</v>
      </c>
      <c r="T172" s="163">
        <v>0</v>
      </c>
      <c r="U172" s="163">
        <v>0</v>
      </c>
      <c r="V172" s="163">
        <v>0</v>
      </c>
      <c r="W172" s="163">
        <v>0</v>
      </c>
      <c r="X172" s="163">
        <v>0</v>
      </c>
      <c r="Y172" s="163">
        <v>0</v>
      </c>
      <c r="Z172" s="163">
        <v>0</v>
      </c>
      <c r="AA172" s="163">
        <v>0</v>
      </c>
      <c r="AB172" s="163">
        <v>0</v>
      </c>
      <c r="AC172" s="163">
        <v>0</v>
      </c>
      <c r="AD172" s="163">
        <v>0</v>
      </c>
      <c r="AE172" s="163">
        <v>0</v>
      </c>
      <c r="AF172" s="163">
        <v>0</v>
      </c>
      <c r="AG172" s="163">
        <v>0</v>
      </c>
      <c r="AH172" s="163">
        <v>0</v>
      </c>
      <c r="AI172" s="163">
        <v>0</v>
      </c>
      <c r="AJ172" s="163">
        <v>0</v>
      </c>
      <c r="AK172" s="163">
        <v>0</v>
      </c>
      <c r="AL172" s="163">
        <v>0</v>
      </c>
      <c r="AM172" s="163">
        <v>0</v>
      </c>
      <c r="AN172" s="163">
        <v>0</v>
      </c>
      <c r="AO172" s="163">
        <v>0</v>
      </c>
      <c r="AP172" s="163">
        <v>0</v>
      </c>
      <c r="AQ172" s="163">
        <v>0</v>
      </c>
      <c r="AR172" s="8"/>
      <c r="AT172" s="107"/>
      <c r="AU172" s="137"/>
    </row>
    <row r="173" spans="2:48">
      <c r="B173" s="5"/>
      <c r="E173" s="115">
        <f t="shared" si="55"/>
        <v>5</v>
      </c>
      <c r="F173" s="45" t="str">
        <f t="shared" si="52"/>
        <v>Rio Bonito</v>
      </c>
      <c r="H173" s="162">
        <f t="shared" si="54"/>
        <v>16321</v>
      </c>
      <c r="I173" s="163">
        <v>0</v>
      </c>
      <c r="J173" s="163">
        <v>0</v>
      </c>
      <c r="K173" s="163">
        <v>50</v>
      </c>
      <c r="L173" s="163">
        <v>1214</v>
      </c>
      <c r="M173" s="163">
        <v>1582</v>
      </c>
      <c r="N173" s="163">
        <v>4780</v>
      </c>
      <c r="O173" s="163">
        <v>4967</v>
      </c>
      <c r="P173" s="163">
        <v>3561</v>
      </c>
      <c r="Q173" s="163">
        <v>24</v>
      </c>
      <c r="R173" s="163">
        <v>24</v>
      </c>
      <c r="S173" s="163">
        <v>24</v>
      </c>
      <c r="T173" s="163">
        <v>24</v>
      </c>
      <c r="U173" s="163">
        <v>24</v>
      </c>
      <c r="V173" s="163">
        <v>6</v>
      </c>
      <c r="W173" s="163">
        <v>6</v>
      </c>
      <c r="X173" s="163">
        <v>4</v>
      </c>
      <c r="Y173" s="163">
        <v>4</v>
      </c>
      <c r="Z173" s="163">
        <v>4</v>
      </c>
      <c r="AA173" s="163">
        <v>4</v>
      </c>
      <c r="AB173" s="163">
        <v>4</v>
      </c>
      <c r="AC173" s="163">
        <v>2</v>
      </c>
      <c r="AD173" s="163">
        <v>2</v>
      </c>
      <c r="AE173" s="163">
        <v>2</v>
      </c>
      <c r="AF173" s="163">
        <v>2</v>
      </c>
      <c r="AG173" s="163">
        <v>2</v>
      </c>
      <c r="AH173" s="163">
        <v>1</v>
      </c>
      <c r="AI173" s="163">
        <v>1</v>
      </c>
      <c r="AJ173" s="163">
        <v>1</v>
      </c>
      <c r="AK173" s="163">
        <v>1</v>
      </c>
      <c r="AL173" s="163">
        <v>1</v>
      </c>
      <c r="AM173" s="163">
        <v>0</v>
      </c>
      <c r="AN173" s="163">
        <v>0</v>
      </c>
      <c r="AO173" s="163">
        <v>0</v>
      </c>
      <c r="AP173" s="163">
        <v>0</v>
      </c>
      <c r="AQ173" s="163">
        <v>0</v>
      </c>
      <c r="AR173" s="8"/>
      <c r="AT173" s="107"/>
      <c r="AU173" s="137"/>
    </row>
    <row r="174" spans="2:48">
      <c r="B174" s="5"/>
      <c r="E174" s="115">
        <f t="shared" si="55"/>
        <v>6</v>
      </c>
      <c r="F174" s="45" t="str">
        <f t="shared" si="52"/>
        <v>Sao Goncalo</v>
      </c>
      <c r="H174" s="162">
        <f t="shared" si="54"/>
        <v>85322</v>
      </c>
      <c r="I174" s="163">
        <v>0</v>
      </c>
      <c r="J174" s="163">
        <v>3113</v>
      </c>
      <c r="K174" s="163">
        <v>20225</v>
      </c>
      <c r="L174" s="163">
        <v>18899</v>
      </c>
      <c r="M174" s="163">
        <v>17656</v>
      </c>
      <c r="N174" s="163">
        <v>4190</v>
      </c>
      <c r="O174" s="163">
        <v>5059</v>
      </c>
      <c r="P174" s="163">
        <v>1073</v>
      </c>
      <c r="Q174" s="163">
        <v>927</v>
      </c>
      <c r="R174" s="163">
        <v>938</v>
      </c>
      <c r="S174" s="163">
        <v>930</v>
      </c>
      <c r="T174" s="163">
        <v>936</v>
      </c>
      <c r="U174" s="163">
        <v>943</v>
      </c>
      <c r="V174" s="163">
        <v>50</v>
      </c>
      <c r="W174" s="163">
        <v>50</v>
      </c>
      <c r="X174" s="163">
        <v>2484</v>
      </c>
      <c r="Y174" s="163">
        <v>2801</v>
      </c>
      <c r="Z174" s="163">
        <v>2484</v>
      </c>
      <c r="AA174" s="163">
        <v>23</v>
      </c>
      <c r="AB174" s="163">
        <v>23</v>
      </c>
      <c r="AC174" s="163">
        <v>2</v>
      </c>
      <c r="AD174" s="163">
        <v>2</v>
      </c>
      <c r="AE174" s="163">
        <v>2</v>
      </c>
      <c r="AF174" s="163">
        <v>2</v>
      </c>
      <c r="AG174" s="163">
        <v>838</v>
      </c>
      <c r="AH174" s="163">
        <v>836</v>
      </c>
      <c r="AI174" s="163">
        <v>836</v>
      </c>
      <c r="AJ174" s="163">
        <v>0</v>
      </c>
      <c r="AK174" s="163">
        <v>0</v>
      </c>
      <c r="AL174" s="163">
        <v>0</v>
      </c>
      <c r="AM174" s="163">
        <v>0</v>
      </c>
      <c r="AN174" s="163">
        <v>0</v>
      </c>
      <c r="AO174" s="163">
        <v>0</v>
      </c>
      <c r="AP174" s="163">
        <v>0</v>
      </c>
      <c r="AQ174" s="163">
        <v>0</v>
      </c>
      <c r="AR174" s="8"/>
      <c r="AT174" s="107"/>
      <c r="AU174" s="137"/>
    </row>
    <row r="175" spans="2:48">
      <c r="B175" s="5"/>
      <c r="E175" s="115">
        <f t="shared" si="55"/>
        <v>7</v>
      </c>
      <c r="F175" s="45" t="str">
        <f t="shared" si="52"/>
        <v>Saquarema</v>
      </c>
      <c r="H175" s="162">
        <f t="shared" si="54"/>
        <v>162</v>
      </c>
      <c r="I175" s="163">
        <v>0</v>
      </c>
      <c r="J175" s="163">
        <v>0</v>
      </c>
      <c r="K175" s="163">
        <v>2</v>
      </c>
      <c r="L175" s="163">
        <v>154</v>
      </c>
      <c r="M175" s="163">
        <v>2</v>
      </c>
      <c r="N175" s="163">
        <v>2</v>
      </c>
      <c r="O175" s="163">
        <v>2</v>
      </c>
      <c r="P175" s="163">
        <v>0</v>
      </c>
      <c r="Q175" s="163">
        <v>0</v>
      </c>
      <c r="R175" s="163">
        <v>0</v>
      </c>
      <c r="S175" s="163">
        <v>0</v>
      </c>
      <c r="T175" s="163">
        <v>0</v>
      </c>
      <c r="U175" s="163">
        <v>0</v>
      </c>
      <c r="V175" s="163">
        <v>0</v>
      </c>
      <c r="W175" s="163">
        <v>0</v>
      </c>
      <c r="X175" s="163">
        <v>0</v>
      </c>
      <c r="Y175" s="163">
        <v>0</v>
      </c>
      <c r="Z175" s="163">
        <v>0</v>
      </c>
      <c r="AA175" s="163">
        <v>0</v>
      </c>
      <c r="AB175" s="163">
        <v>0</v>
      </c>
      <c r="AC175" s="163">
        <v>0</v>
      </c>
      <c r="AD175" s="163">
        <v>0</v>
      </c>
      <c r="AE175" s="163">
        <v>0</v>
      </c>
      <c r="AF175" s="163">
        <v>0</v>
      </c>
      <c r="AG175" s="163">
        <v>0</v>
      </c>
      <c r="AH175" s="163">
        <v>0</v>
      </c>
      <c r="AI175" s="163">
        <v>0</v>
      </c>
      <c r="AJ175" s="163">
        <v>0</v>
      </c>
      <c r="AK175" s="163">
        <v>0</v>
      </c>
      <c r="AL175" s="163">
        <v>0</v>
      </c>
      <c r="AM175" s="163">
        <v>0</v>
      </c>
      <c r="AN175" s="163">
        <v>0</v>
      </c>
      <c r="AO175" s="163">
        <v>0</v>
      </c>
      <c r="AP175" s="163">
        <v>0</v>
      </c>
      <c r="AQ175" s="163">
        <v>0</v>
      </c>
      <c r="AR175" s="8"/>
      <c r="AT175" s="107"/>
      <c r="AU175" s="137"/>
    </row>
    <row r="176" spans="2:48">
      <c r="B176" s="5"/>
      <c r="E176" s="115">
        <f t="shared" si="55"/>
        <v>8</v>
      </c>
      <c r="F176" s="45" t="str">
        <f t="shared" si="52"/>
        <v>Tangua</v>
      </c>
      <c r="H176" s="162">
        <f t="shared" si="54"/>
        <v>8707</v>
      </c>
      <c r="I176" s="163">
        <v>0</v>
      </c>
      <c r="J176" s="163">
        <v>0</v>
      </c>
      <c r="K176" s="163">
        <v>18</v>
      </c>
      <c r="L176" s="163">
        <v>2494</v>
      </c>
      <c r="M176" s="163">
        <v>3401</v>
      </c>
      <c r="N176" s="163">
        <v>2495</v>
      </c>
      <c r="O176" s="163">
        <v>54</v>
      </c>
      <c r="P176" s="163">
        <v>37</v>
      </c>
      <c r="Q176" s="163">
        <v>37</v>
      </c>
      <c r="R176" s="163">
        <v>37</v>
      </c>
      <c r="S176" s="163">
        <v>37</v>
      </c>
      <c r="T176" s="163">
        <v>37</v>
      </c>
      <c r="U176" s="163">
        <v>37</v>
      </c>
      <c r="V176" s="163">
        <v>4</v>
      </c>
      <c r="W176" s="163">
        <v>4</v>
      </c>
      <c r="X176" s="163">
        <v>2</v>
      </c>
      <c r="Y176" s="163">
        <v>2</v>
      </c>
      <c r="Z176" s="163">
        <v>2</v>
      </c>
      <c r="AA176" s="163">
        <v>2</v>
      </c>
      <c r="AB176" s="163">
        <v>2</v>
      </c>
      <c r="AC176" s="163">
        <v>1</v>
      </c>
      <c r="AD176" s="163">
        <v>1</v>
      </c>
      <c r="AE176" s="163">
        <v>1</v>
      </c>
      <c r="AF176" s="163">
        <v>1</v>
      </c>
      <c r="AG176" s="163">
        <v>1</v>
      </c>
      <c r="AH176" s="163">
        <v>0</v>
      </c>
      <c r="AI176" s="163">
        <v>0</v>
      </c>
      <c r="AJ176" s="163">
        <v>0</v>
      </c>
      <c r="AK176" s="163">
        <v>0</v>
      </c>
      <c r="AL176" s="163">
        <v>0</v>
      </c>
      <c r="AM176" s="163">
        <v>0</v>
      </c>
      <c r="AN176" s="163">
        <v>0</v>
      </c>
      <c r="AO176" s="163">
        <v>0</v>
      </c>
      <c r="AP176" s="163">
        <v>0</v>
      </c>
      <c r="AQ176" s="163">
        <v>0</v>
      </c>
      <c r="AR176" s="8"/>
      <c r="AT176" s="107"/>
      <c r="AU176" s="137"/>
    </row>
    <row r="177" spans="2:48">
      <c r="B177" s="5"/>
      <c r="E177" s="115">
        <f t="shared" si="55"/>
        <v>9</v>
      </c>
      <c r="F177" s="45" t="str">
        <f t="shared" si="52"/>
        <v>Casimiro de Abreu</v>
      </c>
      <c r="H177" s="162">
        <f t="shared" si="54"/>
        <v>5695</v>
      </c>
      <c r="I177" s="163">
        <v>0</v>
      </c>
      <c r="J177" s="163">
        <v>1625</v>
      </c>
      <c r="K177" s="163">
        <v>2405</v>
      </c>
      <c r="L177" s="163">
        <v>1635</v>
      </c>
      <c r="M177" s="163">
        <v>10</v>
      </c>
      <c r="N177" s="163">
        <v>10</v>
      </c>
      <c r="O177" s="163">
        <v>10</v>
      </c>
      <c r="P177" s="163">
        <v>0</v>
      </c>
      <c r="Q177" s="163">
        <v>0</v>
      </c>
      <c r="R177" s="163">
        <v>0</v>
      </c>
      <c r="S177" s="163">
        <v>0</v>
      </c>
      <c r="T177" s="163">
        <v>0</v>
      </c>
      <c r="U177" s="163">
        <v>0</v>
      </c>
      <c r="V177" s="163">
        <v>0</v>
      </c>
      <c r="W177" s="163">
        <v>0</v>
      </c>
      <c r="X177" s="163">
        <v>0</v>
      </c>
      <c r="Y177" s="163">
        <v>0</v>
      </c>
      <c r="Z177" s="163">
        <v>0</v>
      </c>
      <c r="AA177" s="163">
        <v>0</v>
      </c>
      <c r="AB177" s="163">
        <v>0</v>
      </c>
      <c r="AC177" s="163">
        <v>0</v>
      </c>
      <c r="AD177" s="163">
        <v>0</v>
      </c>
      <c r="AE177" s="163">
        <v>0</v>
      </c>
      <c r="AF177" s="163">
        <v>0</v>
      </c>
      <c r="AG177" s="163">
        <v>0</v>
      </c>
      <c r="AH177" s="163">
        <v>0</v>
      </c>
      <c r="AI177" s="163">
        <v>0</v>
      </c>
      <c r="AJ177" s="163">
        <v>0</v>
      </c>
      <c r="AK177" s="163">
        <v>0</v>
      </c>
      <c r="AL177" s="163">
        <v>0</v>
      </c>
      <c r="AM177" s="163">
        <v>0</v>
      </c>
      <c r="AN177" s="163">
        <v>0</v>
      </c>
      <c r="AO177" s="163">
        <v>0</v>
      </c>
      <c r="AP177" s="163">
        <v>0</v>
      </c>
      <c r="AQ177" s="163">
        <v>0</v>
      </c>
      <c r="AR177" s="8"/>
      <c r="AT177" s="107"/>
      <c r="AU177" s="137"/>
    </row>
    <row r="178" spans="2:48" s="135" customFormat="1">
      <c r="B178" s="148"/>
      <c r="E178" s="115">
        <f t="shared" si="55"/>
        <v>10</v>
      </c>
      <c r="F178" s="45" t="s">
        <v>139</v>
      </c>
      <c r="H178" s="162">
        <f t="shared" si="54"/>
        <v>2129</v>
      </c>
      <c r="I178" s="163">
        <v>0</v>
      </c>
      <c r="J178" s="163">
        <v>458</v>
      </c>
      <c r="K178" s="163">
        <v>1003</v>
      </c>
      <c r="L178" s="163">
        <v>487</v>
      </c>
      <c r="M178" s="163">
        <v>22</v>
      </c>
      <c r="N178" s="163">
        <v>21</v>
      </c>
      <c r="O178" s="163">
        <v>21</v>
      </c>
      <c r="P178" s="163">
        <v>13</v>
      </c>
      <c r="Q178" s="163">
        <v>13</v>
      </c>
      <c r="R178" s="163">
        <v>14</v>
      </c>
      <c r="S178" s="163">
        <v>13</v>
      </c>
      <c r="T178" s="163">
        <v>13</v>
      </c>
      <c r="U178" s="163">
        <v>7</v>
      </c>
      <c r="V178" s="163">
        <v>7</v>
      </c>
      <c r="W178" s="163">
        <v>7</v>
      </c>
      <c r="X178" s="163">
        <v>4</v>
      </c>
      <c r="Y178" s="163">
        <v>4</v>
      </c>
      <c r="Z178" s="163">
        <v>4</v>
      </c>
      <c r="AA178" s="163">
        <v>4</v>
      </c>
      <c r="AB178" s="163">
        <v>4</v>
      </c>
      <c r="AC178" s="163">
        <v>2</v>
      </c>
      <c r="AD178" s="163">
        <v>2</v>
      </c>
      <c r="AE178" s="163">
        <v>2</v>
      </c>
      <c r="AF178" s="163">
        <v>2</v>
      </c>
      <c r="AG178" s="163">
        <v>2</v>
      </c>
      <c r="AH178" s="163">
        <v>0</v>
      </c>
      <c r="AI178" s="163">
        <v>0</v>
      </c>
      <c r="AJ178" s="163">
        <v>0</v>
      </c>
      <c r="AK178" s="163">
        <v>0</v>
      </c>
      <c r="AL178" s="163">
        <v>0</v>
      </c>
      <c r="AM178" s="163">
        <v>0</v>
      </c>
      <c r="AN178" s="163">
        <v>0</v>
      </c>
      <c r="AO178" s="163">
        <v>0</v>
      </c>
      <c r="AP178" s="163">
        <v>0</v>
      </c>
      <c r="AQ178" s="163">
        <v>0</v>
      </c>
      <c r="AR178" s="149"/>
      <c r="AT178" s="137"/>
      <c r="AU178" s="137"/>
      <c r="AV178" s="137"/>
    </row>
    <row r="179" spans="2:48">
      <c r="B179" s="5"/>
      <c r="E179" s="115">
        <f t="shared" si="55"/>
        <v>11</v>
      </c>
      <c r="F179" s="45" t="str">
        <f t="shared" ref="F179:F187" si="56">F158</f>
        <v>Cambuci</v>
      </c>
      <c r="H179" s="162">
        <f t="shared" si="54"/>
        <v>13279</v>
      </c>
      <c r="I179" s="163">
        <v>0</v>
      </c>
      <c r="J179" s="163">
        <v>16</v>
      </c>
      <c r="K179" s="163">
        <v>160</v>
      </c>
      <c r="L179" s="163">
        <v>3884</v>
      </c>
      <c r="M179" s="163">
        <v>4812</v>
      </c>
      <c r="N179" s="163">
        <v>3512</v>
      </c>
      <c r="O179" s="163">
        <v>137</v>
      </c>
      <c r="P179" s="163">
        <v>120</v>
      </c>
      <c r="Q179" s="163">
        <v>121</v>
      </c>
      <c r="R179" s="163">
        <v>121</v>
      </c>
      <c r="S179" s="163">
        <v>116</v>
      </c>
      <c r="T179" s="163">
        <v>116</v>
      </c>
      <c r="U179" s="163">
        <v>117</v>
      </c>
      <c r="V179" s="163">
        <v>6</v>
      </c>
      <c r="W179" s="163">
        <v>6</v>
      </c>
      <c r="X179" s="163">
        <v>3</v>
      </c>
      <c r="Y179" s="163">
        <v>3</v>
      </c>
      <c r="Z179" s="163">
        <v>3</v>
      </c>
      <c r="AA179" s="163">
        <v>3</v>
      </c>
      <c r="AB179" s="163">
        <v>3</v>
      </c>
      <c r="AC179" s="163">
        <v>2</v>
      </c>
      <c r="AD179" s="163">
        <v>2</v>
      </c>
      <c r="AE179" s="163">
        <v>2</v>
      </c>
      <c r="AF179" s="163">
        <v>2</v>
      </c>
      <c r="AG179" s="163">
        <v>2</v>
      </c>
      <c r="AH179" s="163">
        <v>1</v>
      </c>
      <c r="AI179" s="163">
        <v>1</v>
      </c>
      <c r="AJ179" s="163">
        <v>1</v>
      </c>
      <c r="AK179" s="163">
        <v>1</v>
      </c>
      <c r="AL179" s="163">
        <v>1</v>
      </c>
      <c r="AM179" s="163">
        <v>1</v>
      </c>
      <c r="AN179" s="163">
        <v>1</v>
      </c>
      <c r="AO179" s="163">
        <v>1</v>
      </c>
      <c r="AP179" s="163">
        <v>1</v>
      </c>
      <c r="AQ179" s="163">
        <v>1</v>
      </c>
      <c r="AR179" s="8"/>
      <c r="AT179" s="107"/>
      <c r="AU179" s="137"/>
    </row>
    <row r="180" spans="2:48">
      <c r="B180" s="5"/>
      <c r="E180" s="115">
        <f t="shared" si="55"/>
        <v>12</v>
      </c>
      <c r="F180" s="45" t="str">
        <f t="shared" si="56"/>
        <v>Itaocara</v>
      </c>
      <c r="H180" s="162">
        <f t="shared" si="54"/>
        <v>11883</v>
      </c>
      <c r="I180" s="163">
        <v>0</v>
      </c>
      <c r="J180" s="163">
        <v>15</v>
      </c>
      <c r="K180" s="163">
        <v>74</v>
      </c>
      <c r="L180" s="163">
        <v>2585</v>
      </c>
      <c r="M180" s="163">
        <v>4142</v>
      </c>
      <c r="N180" s="163">
        <v>2671</v>
      </c>
      <c r="O180" s="163">
        <v>2120</v>
      </c>
      <c r="P180" s="163">
        <v>135</v>
      </c>
      <c r="Q180" s="163">
        <v>29</v>
      </c>
      <c r="R180" s="163">
        <v>29</v>
      </c>
      <c r="S180" s="163">
        <v>27</v>
      </c>
      <c r="T180" s="163">
        <v>27</v>
      </c>
      <c r="U180" s="163">
        <v>27</v>
      </c>
      <c r="V180" s="163">
        <v>1</v>
      </c>
      <c r="W180" s="163">
        <v>1</v>
      </c>
      <c r="X180" s="163">
        <v>0</v>
      </c>
      <c r="Y180" s="163">
        <v>0</v>
      </c>
      <c r="Z180" s="163">
        <v>0</v>
      </c>
      <c r="AA180" s="163">
        <v>0</v>
      </c>
      <c r="AB180" s="163">
        <v>0</v>
      </c>
      <c r="AC180" s="163">
        <v>0</v>
      </c>
      <c r="AD180" s="163">
        <v>0</v>
      </c>
      <c r="AE180" s="163">
        <v>0</v>
      </c>
      <c r="AF180" s="163">
        <v>0</v>
      </c>
      <c r="AG180" s="163">
        <v>0</v>
      </c>
      <c r="AH180" s="163">
        <v>0</v>
      </c>
      <c r="AI180" s="163">
        <v>0</v>
      </c>
      <c r="AJ180" s="163">
        <v>0</v>
      </c>
      <c r="AK180" s="163">
        <v>0</v>
      </c>
      <c r="AL180" s="163">
        <v>0</v>
      </c>
      <c r="AM180" s="163">
        <v>0</v>
      </c>
      <c r="AN180" s="163">
        <v>0</v>
      </c>
      <c r="AO180" s="163">
        <v>0</v>
      </c>
      <c r="AP180" s="163">
        <v>0</v>
      </c>
      <c r="AQ180" s="163">
        <v>0</v>
      </c>
      <c r="AR180" s="8"/>
      <c r="AT180" s="107"/>
      <c r="AU180" s="137"/>
    </row>
    <row r="181" spans="2:48">
      <c r="B181" s="5"/>
      <c r="E181" s="115">
        <f t="shared" si="55"/>
        <v>13</v>
      </c>
      <c r="F181" s="45" t="str">
        <f t="shared" si="56"/>
        <v>Miracema</v>
      </c>
      <c r="H181" s="162">
        <f t="shared" si="54"/>
        <v>9197</v>
      </c>
      <c r="I181" s="163">
        <v>0</v>
      </c>
      <c r="J181" s="163">
        <v>2052</v>
      </c>
      <c r="K181" s="163">
        <v>3724</v>
      </c>
      <c r="L181" s="163">
        <v>2190</v>
      </c>
      <c r="M181" s="163">
        <v>140</v>
      </c>
      <c r="N181" s="163">
        <v>136</v>
      </c>
      <c r="O181" s="163">
        <v>138</v>
      </c>
      <c r="P181" s="163">
        <v>121</v>
      </c>
      <c r="Q181" s="163">
        <v>123</v>
      </c>
      <c r="R181" s="163">
        <v>126</v>
      </c>
      <c r="S181" s="163">
        <v>120</v>
      </c>
      <c r="T181" s="163">
        <v>122</v>
      </c>
      <c r="U181" s="163">
        <v>123</v>
      </c>
      <c r="V181" s="163">
        <v>11</v>
      </c>
      <c r="W181" s="163">
        <v>11</v>
      </c>
      <c r="X181" s="163">
        <v>6</v>
      </c>
      <c r="Y181" s="163">
        <v>6</v>
      </c>
      <c r="Z181" s="163">
        <v>6</v>
      </c>
      <c r="AA181" s="163">
        <v>6</v>
      </c>
      <c r="AB181" s="163">
        <v>6</v>
      </c>
      <c r="AC181" s="163">
        <v>3</v>
      </c>
      <c r="AD181" s="163">
        <v>3</v>
      </c>
      <c r="AE181" s="163">
        <v>3</v>
      </c>
      <c r="AF181" s="163">
        <v>3</v>
      </c>
      <c r="AG181" s="163">
        <v>3</v>
      </c>
      <c r="AH181" s="163">
        <v>2</v>
      </c>
      <c r="AI181" s="163">
        <v>2</v>
      </c>
      <c r="AJ181" s="163">
        <v>2</v>
      </c>
      <c r="AK181" s="163">
        <v>2</v>
      </c>
      <c r="AL181" s="163">
        <v>2</v>
      </c>
      <c r="AM181" s="163">
        <v>1</v>
      </c>
      <c r="AN181" s="163">
        <v>1</v>
      </c>
      <c r="AO181" s="163">
        <v>1</v>
      </c>
      <c r="AP181" s="163">
        <v>1</v>
      </c>
      <c r="AQ181" s="163">
        <v>1</v>
      </c>
      <c r="AR181" s="8"/>
      <c r="AT181" s="107"/>
      <c r="AU181" s="137"/>
    </row>
    <row r="182" spans="2:48">
      <c r="B182" s="5"/>
      <c r="E182" s="115">
        <f t="shared" si="55"/>
        <v>14</v>
      </c>
      <c r="F182" s="45" t="str">
        <f t="shared" si="56"/>
        <v>Sao Francisco de Itabapoana</v>
      </c>
      <c r="H182" s="162">
        <f t="shared" si="54"/>
        <v>14955</v>
      </c>
      <c r="I182" s="163">
        <v>0</v>
      </c>
      <c r="J182" s="163">
        <v>0</v>
      </c>
      <c r="K182" s="163">
        <v>180</v>
      </c>
      <c r="L182" s="163">
        <v>1838</v>
      </c>
      <c r="M182" s="163">
        <v>2278</v>
      </c>
      <c r="N182" s="163">
        <v>2647</v>
      </c>
      <c r="O182" s="163">
        <v>5282</v>
      </c>
      <c r="P182" s="163">
        <v>2518</v>
      </c>
      <c r="Q182" s="163">
        <v>36</v>
      </c>
      <c r="R182" s="163">
        <v>36</v>
      </c>
      <c r="S182" s="163">
        <v>36</v>
      </c>
      <c r="T182" s="163">
        <v>36</v>
      </c>
      <c r="U182" s="163">
        <v>36</v>
      </c>
      <c r="V182" s="163">
        <v>6</v>
      </c>
      <c r="W182" s="163">
        <v>6</v>
      </c>
      <c r="X182" s="163">
        <v>3</v>
      </c>
      <c r="Y182" s="163">
        <v>3</v>
      </c>
      <c r="Z182" s="163">
        <v>3</v>
      </c>
      <c r="AA182" s="163">
        <v>3</v>
      </c>
      <c r="AB182" s="163">
        <v>3</v>
      </c>
      <c r="AC182" s="163">
        <v>1</v>
      </c>
      <c r="AD182" s="163">
        <v>1</v>
      </c>
      <c r="AE182" s="163">
        <v>1</v>
      </c>
      <c r="AF182" s="163">
        <v>1</v>
      </c>
      <c r="AG182" s="163">
        <v>1</v>
      </c>
      <c r="AH182" s="163">
        <v>0</v>
      </c>
      <c r="AI182" s="163">
        <v>0</v>
      </c>
      <c r="AJ182" s="163">
        <v>0</v>
      </c>
      <c r="AK182" s="163">
        <v>0</v>
      </c>
      <c r="AL182" s="163">
        <v>0</v>
      </c>
      <c r="AM182" s="163">
        <v>0</v>
      </c>
      <c r="AN182" s="163">
        <v>0</v>
      </c>
      <c r="AO182" s="163">
        <v>0</v>
      </c>
      <c r="AP182" s="163">
        <v>0</v>
      </c>
      <c r="AQ182" s="163">
        <v>0</v>
      </c>
      <c r="AR182" s="8"/>
      <c r="AT182" s="107"/>
      <c r="AU182" s="137"/>
    </row>
    <row r="183" spans="2:48">
      <c r="B183" s="5"/>
      <c r="E183" s="115">
        <f t="shared" si="55"/>
        <v>15</v>
      </c>
      <c r="F183" s="45" t="str">
        <f t="shared" si="56"/>
        <v>Cantagalo</v>
      </c>
      <c r="H183" s="162">
        <f t="shared" si="54"/>
        <v>10869</v>
      </c>
      <c r="I183" s="163">
        <v>0</v>
      </c>
      <c r="J183" s="163">
        <v>0</v>
      </c>
      <c r="K183" s="163">
        <v>44</v>
      </c>
      <c r="L183" s="163">
        <v>2793</v>
      </c>
      <c r="M183" s="163">
        <v>5104</v>
      </c>
      <c r="N183" s="163">
        <v>2792</v>
      </c>
      <c r="O183" s="163">
        <v>56</v>
      </c>
      <c r="P183" s="163">
        <v>12</v>
      </c>
      <c r="Q183" s="163">
        <v>12</v>
      </c>
      <c r="R183" s="163">
        <v>12</v>
      </c>
      <c r="S183" s="163">
        <v>11</v>
      </c>
      <c r="T183" s="163">
        <v>11</v>
      </c>
      <c r="U183" s="163">
        <v>11</v>
      </c>
      <c r="V183" s="163">
        <v>3</v>
      </c>
      <c r="W183" s="163">
        <v>3</v>
      </c>
      <c r="X183" s="163">
        <v>1</v>
      </c>
      <c r="Y183" s="163">
        <v>1</v>
      </c>
      <c r="Z183" s="163">
        <v>1</v>
      </c>
      <c r="AA183" s="163">
        <v>1</v>
      </c>
      <c r="AB183" s="163">
        <v>1</v>
      </c>
      <c r="AC183" s="163">
        <v>0</v>
      </c>
      <c r="AD183" s="163">
        <v>0</v>
      </c>
      <c r="AE183" s="163">
        <v>0</v>
      </c>
      <c r="AF183" s="163">
        <v>0</v>
      </c>
      <c r="AG183" s="163">
        <v>0</v>
      </c>
      <c r="AH183" s="163">
        <v>0</v>
      </c>
      <c r="AI183" s="163">
        <v>0</v>
      </c>
      <c r="AJ183" s="163">
        <v>0</v>
      </c>
      <c r="AK183" s="163">
        <v>0</v>
      </c>
      <c r="AL183" s="163">
        <v>0</v>
      </c>
      <c r="AM183" s="163">
        <v>0</v>
      </c>
      <c r="AN183" s="163">
        <v>0</v>
      </c>
      <c r="AO183" s="163">
        <v>0</v>
      </c>
      <c r="AP183" s="163">
        <v>0</v>
      </c>
      <c r="AQ183" s="163">
        <v>0</v>
      </c>
      <c r="AR183" s="8"/>
      <c r="AT183" s="107"/>
      <c r="AU183" s="137"/>
    </row>
    <row r="184" spans="2:48">
      <c r="B184" s="5"/>
      <c r="E184" s="115">
        <f t="shared" si="55"/>
        <v>16</v>
      </c>
      <c r="F184" s="45" t="str">
        <f t="shared" si="56"/>
        <v>Cordeiro</v>
      </c>
      <c r="H184" s="162">
        <f t="shared" si="54"/>
        <v>17132</v>
      </c>
      <c r="I184" s="163">
        <v>0</v>
      </c>
      <c r="J184" s="163">
        <v>767</v>
      </c>
      <c r="K184" s="163">
        <v>2087</v>
      </c>
      <c r="L184" s="163">
        <v>4866</v>
      </c>
      <c r="M184" s="163">
        <v>5336</v>
      </c>
      <c r="N184" s="163">
        <v>3257</v>
      </c>
      <c r="O184" s="163">
        <v>698</v>
      </c>
      <c r="P184" s="163">
        <v>16</v>
      </c>
      <c r="Q184" s="163">
        <v>17</v>
      </c>
      <c r="R184" s="163">
        <v>17</v>
      </c>
      <c r="S184" s="163">
        <v>16</v>
      </c>
      <c r="T184" s="163">
        <v>17</v>
      </c>
      <c r="U184" s="163">
        <v>17</v>
      </c>
      <c r="V184" s="163">
        <v>3</v>
      </c>
      <c r="W184" s="163">
        <v>3</v>
      </c>
      <c r="X184" s="163">
        <v>2</v>
      </c>
      <c r="Y184" s="163">
        <v>2</v>
      </c>
      <c r="Z184" s="163">
        <v>2</v>
      </c>
      <c r="AA184" s="163">
        <v>2</v>
      </c>
      <c r="AB184" s="163">
        <v>2</v>
      </c>
      <c r="AC184" s="163">
        <v>1</v>
      </c>
      <c r="AD184" s="163">
        <v>1</v>
      </c>
      <c r="AE184" s="163">
        <v>1</v>
      </c>
      <c r="AF184" s="163">
        <v>1</v>
      </c>
      <c r="AG184" s="163">
        <v>1</v>
      </c>
      <c r="AH184" s="163">
        <v>0</v>
      </c>
      <c r="AI184" s="163">
        <v>0</v>
      </c>
      <c r="AJ184" s="163">
        <v>0</v>
      </c>
      <c r="AK184" s="163">
        <v>0</v>
      </c>
      <c r="AL184" s="163">
        <v>0</v>
      </c>
      <c r="AM184" s="163">
        <v>0</v>
      </c>
      <c r="AN184" s="163">
        <v>0</v>
      </c>
      <c r="AO184" s="163">
        <v>0</v>
      </c>
      <c r="AP184" s="163">
        <v>0</v>
      </c>
      <c r="AQ184" s="163">
        <v>0</v>
      </c>
      <c r="AR184" s="8"/>
      <c r="AT184" s="107"/>
      <c r="AU184" s="137"/>
    </row>
    <row r="185" spans="2:48">
      <c r="B185" s="5"/>
      <c r="E185" s="115">
        <f t="shared" si="55"/>
        <v>17</v>
      </c>
      <c r="F185" s="45" t="str">
        <f t="shared" si="56"/>
        <v>Duas Barras</v>
      </c>
      <c r="H185" s="162">
        <f t="shared" si="54"/>
        <v>8490</v>
      </c>
      <c r="I185" s="163">
        <v>0</v>
      </c>
      <c r="J185" s="163">
        <v>2340</v>
      </c>
      <c r="K185" s="163">
        <v>3241</v>
      </c>
      <c r="L185" s="163">
        <v>2393</v>
      </c>
      <c r="M185" s="163">
        <v>382</v>
      </c>
      <c r="N185" s="163">
        <v>42</v>
      </c>
      <c r="O185" s="163">
        <v>20</v>
      </c>
      <c r="P185" s="163">
        <v>10</v>
      </c>
      <c r="Q185" s="163">
        <v>10</v>
      </c>
      <c r="R185" s="163">
        <v>10</v>
      </c>
      <c r="S185" s="163">
        <v>10</v>
      </c>
      <c r="T185" s="163">
        <v>10</v>
      </c>
      <c r="U185" s="163">
        <v>10</v>
      </c>
      <c r="V185" s="163">
        <v>2</v>
      </c>
      <c r="W185" s="163">
        <v>2</v>
      </c>
      <c r="X185" s="163">
        <v>1</v>
      </c>
      <c r="Y185" s="163">
        <v>1</v>
      </c>
      <c r="Z185" s="163">
        <v>1</v>
      </c>
      <c r="AA185" s="163">
        <v>1</v>
      </c>
      <c r="AB185" s="163">
        <v>1</v>
      </c>
      <c r="AC185" s="163">
        <v>1</v>
      </c>
      <c r="AD185" s="163">
        <v>1</v>
      </c>
      <c r="AE185" s="163">
        <v>0</v>
      </c>
      <c r="AF185" s="163">
        <v>1</v>
      </c>
      <c r="AG185" s="163">
        <v>0</v>
      </c>
      <c r="AH185" s="163">
        <v>0</v>
      </c>
      <c r="AI185" s="163">
        <v>0</v>
      </c>
      <c r="AJ185" s="163">
        <v>0</v>
      </c>
      <c r="AK185" s="163">
        <v>0</v>
      </c>
      <c r="AL185" s="163">
        <v>0</v>
      </c>
      <c r="AM185" s="163">
        <v>0</v>
      </c>
      <c r="AN185" s="163">
        <v>0</v>
      </c>
      <c r="AO185" s="163">
        <v>0</v>
      </c>
      <c r="AP185" s="163">
        <v>0</v>
      </c>
      <c r="AQ185" s="163">
        <v>0</v>
      </c>
      <c r="AR185" s="8"/>
      <c r="AT185" s="107"/>
      <c r="AU185" s="137"/>
    </row>
    <row r="186" spans="2:48">
      <c r="B186" s="5"/>
      <c r="E186" s="115">
        <f t="shared" si="55"/>
        <v>18</v>
      </c>
      <c r="F186" s="45" t="str">
        <f t="shared" si="56"/>
        <v>Sao Sebastiao do Alto</v>
      </c>
      <c r="H186" s="162">
        <f t="shared" si="54"/>
        <v>7271</v>
      </c>
      <c r="I186" s="163">
        <v>0</v>
      </c>
      <c r="J186" s="163">
        <v>2127</v>
      </c>
      <c r="K186" s="163">
        <v>2839</v>
      </c>
      <c r="L186" s="163">
        <v>2172</v>
      </c>
      <c r="M186" s="163">
        <v>27</v>
      </c>
      <c r="N186" s="163">
        <v>28</v>
      </c>
      <c r="O186" s="163">
        <v>28</v>
      </c>
      <c r="P186" s="163">
        <v>8</v>
      </c>
      <c r="Q186" s="163">
        <v>8</v>
      </c>
      <c r="R186" s="163">
        <v>8</v>
      </c>
      <c r="S186" s="163">
        <v>8</v>
      </c>
      <c r="T186" s="163">
        <v>8</v>
      </c>
      <c r="U186" s="163">
        <v>8</v>
      </c>
      <c r="V186" s="163">
        <v>1</v>
      </c>
      <c r="W186" s="163">
        <v>1</v>
      </c>
      <c r="X186" s="163">
        <v>0</v>
      </c>
      <c r="Y186" s="163">
        <v>0</v>
      </c>
      <c r="Z186" s="163">
        <v>0</v>
      </c>
      <c r="AA186" s="163">
        <v>0</v>
      </c>
      <c r="AB186" s="163">
        <v>0</v>
      </c>
      <c r="AC186" s="163">
        <v>0</v>
      </c>
      <c r="AD186" s="163">
        <v>0</v>
      </c>
      <c r="AE186" s="163">
        <v>0</v>
      </c>
      <c r="AF186" s="163">
        <v>0</v>
      </c>
      <c r="AG186" s="163">
        <v>0</v>
      </c>
      <c r="AH186" s="163">
        <v>0</v>
      </c>
      <c r="AI186" s="163">
        <v>0</v>
      </c>
      <c r="AJ186" s="163">
        <v>0</v>
      </c>
      <c r="AK186" s="163">
        <v>0</v>
      </c>
      <c r="AL186" s="163">
        <v>0</v>
      </c>
      <c r="AM186" s="163">
        <v>0</v>
      </c>
      <c r="AN186" s="163">
        <v>0</v>
      </c>
      <c r="AO186" s="163">
        <v>0</v>
      </c>
      <c r="AP186" s="163">
        <v>0</v>
      </c>
      <c r="AQ186" s="163">
        <v>0</v>
      </c>
      <c r="AR186" s="8"/>
      <c r="AT186" s="107"/>
      <c r="AU186" s="137"/>
    </row>
    <row r="187" spans="2:48">
      <c r="B187" s="5"/>
      <c r="E187" s="115">
        <f t="shared" si="55"/>
        <v>19</v>
      </c>
      <c r="F187" s="45" t="str">
        <f t="shared" si="56"/>
        <v>Rio de Janeiro - AP 2.1</v>
      </c>
      <c r="H187" s="162">
        <f t="shared" si="54"/>
        <v>1475</v>
      </c>
      <c r="I187" s="163">
        <v>0</v>
      </c>
      <c r="J187" s="163">
        <v>0</v>
      </c>
      <c r="K187" s="163">
        <v>295</v>
      </c>
      <c r="L187" s="163">
        <v>295</v>
      </c>
      <c r="M187" s="163">
        <v>295</v>
      </c>
      <c r="N187" s="163">
        <v>295</v>
      </c>
      <c r="O187" s="163">
        <v>295</v>
      </c>
      <c r="P187" s="163">
        <v>0</v>
      </c>
      <c r="Q187" s="163">
        <v>0</v>
      </c>
      <c r="R187" s="163">
        <v>0</v>
      </c>
      <c r="S187" s="163">
        <v>0</v>
      </c>
      <c r="T187" s="163">
        <v>0</v>
      </c>
      <c r="U187" s="163">
        <v>0</v>
      </c>
      <c r="V187" s="163">
        <v>0</v>
      </c>
      <c r="W187" s="163">
        <v>0</v>
      </c>
      <c r="X187" s="163">
        <v>0</v>
      </c>
      <c r="Y187" s="163">
        <v>0</v>
      </c>
      <c r="Z187" s="163">
        <v>0</v>
      </c>
      <c r="AA187" s="163">
        <v>0</v>
      </c>
      <c r="AB187" s="163">
        <v>0</v>
      </c>
      <c r="AC187" s="163">
        <v>0</v>
      </c>
      <c r="AD187" s="163">
        <v>0</v>
      </c>
      <c r="AE187" s="163">
        <v>0</v>
      </c>
      <c r="AF187" s="163">
        <v>0</v>
      </c>
      <c r="AG187" s="163">
        <v>0</v>
      </c>
      <c r="AH187" s="163">
        <v>0</v>
      </c>
      <c r="AI187" s="163">
        <v>0</v>
      </c>
      <c r="AJ187" s="163">
        <v>0</v>
      </c>
      <c r="AK187" s="163">
        <v>0</v>
      </c>
      <c r="AL187" s="163">
        <v>0</v>
      </c>
      <c r="AM187" s="163">
        <v>0</v>
      </c>
      <c r="AN187" s="163">
        <v>0</v>
      </c>
      <c r="AO187" s="163">
        <v>0</v>
      </c>
      <c r="AP187" s="163">
        <v>0</v>
      </c>
      <c r="AQ187" s="163">
        <v>0</v>
      </c>
      <c r="AR187" s="8"/>
      <c r="AT187" s="107"/>
      <c r="AU187" s="137"/>
    </row>
    <row r="188" spans="2:48">
      <c r="B188" s="5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8"/>
    </row>
    <row r="189" spans="2:48">
      <c r="B189" s="5"/>
      <c r="E189" s="20"/>
      <c r="F189" s="20" t="s">
        <v>42</v>
      </c>
      <c r="G189" s="20"/>
      <c r="H189" s="162">
        <f>SUM(I189:AQ189)</f>
        <v>73526</v>
      </c>
      <c r="I189" s="162">
        <f t="shared" ref="I189:AQ189" si="57">SUM(I190:I208)</f>
        <v>0</v>
      </c>
      <c r="J189" s="162">
        <f t="shared" si="57"/>
        <v>3701</v>
      </c>
      <c r="K189" s="162">
        <f t="shared" si="57"/>
        <v>3365</v>
      </c>
      <c r="L189" s="162">
        <f t="shared" si="57"/>
        <v>3407</v>
      </c>
      <c r="M189" s="162">
        <f t="shared" si="57"/>
        <v>3684</v>
      </c>
      <c r="N189" s="162">
        <f t="shared" si="57"/>
        <v>7156</v>
      </c>
      <c r="O189" s="162">
        <f t="shared" si="57"/>
        <v>9931</v>
      </c>
      <c r="P189" s="162">
        <f t="shared" si="57"/>
        <v>9643</v>
      </c>
      <c r="Q189" s="162">
        <f t="shared" si="57"/>
        <v>6090</v>
      </c>
      <c r="R189" s="162">
        <f t="shared" si="57"/>
        <v>6123</v>
      </c>
      <c r="S189" s="162">
        <f t="shared" si="57"/>
        <v>5492</v>
      </c>
      <c r="T189" s="162">
        <f t="shared" si="57"/>
        <v>5492</v>
      </c>
      <c r="U189" s="162">
        <f t="shared" si="57"/>
        <v>5474</v>
      </c>
      <c r="V189" s="162">
        <f t="shared" si="57"/>
        <v>616</v>
      </c>
      <c r="W189" s="162">
        <f t="shared" si="57"/>
        <v>616</v>
      </c>
      <c r="X189" s="162">
        <f t="shared" si="57"/>
        <v>364</v>
      </c>
      <c r="Y189" s="162">
        <f t="shared" si="57"/>
        <v>364</v>
      </c>
      <c r="Z189" s="162">
        <f t="shared" si="57"/>
        <v>364</v>
      </c>
      <c r="AA189" s="162">
        <f t="shared" si="57"/>
        <v>364</v>
      </c>
      <c r="AB189" s="162">
        <f t="shared" si="57"/>
        <v>364</v>
      </c>
      <c r="AC189" s="162">
        <f t="shared" si="57"/>
        <v>140</v>
      </c>
      <c r="AD189" s="162">
        <f t="shared" si="57"/>
        <v>140</v>
      </c>
      <c r="AE189" s="162">
        <f t="shared" si="57"/>
        <v>141</v>
      </c>
      <c r="AF189" s="162">
        <f t="shared" si="57"/>
        <v>140</v>
      </c>
      <c r="AG189" s="162">
        <f t="shared" si="57"/>
        <v>140</v>
      </c>
      <c r="AH189" s="162">
        <f t="shared" si="57"/>
        <v>35</v>
      </c>
      <c r="AI189" s="162">
        <f t="shared" si="57"/>
        <v>35</v>
      </c>
      <c r="AJ189" s="162">
        <f t="shared" si="57"/>
        <v>35</v>
      </c>
      <c r="AK189" s="162">
        <f t="shared" si="57"/>
        <v>35</v>
      </c>
      <c r="AL189" s="162">
        <f t="shared" si="57"/>
        <v>35</v>
      </c>
      <c r="AM189" s="162">
        <f t="shared" si="57"/>
        <v>8</v>
      </c>
      <c r="AN189" s="162">
        <f t="shared" si="57"/>
        <v>8</v>
      </c>
      <c r="AO189" s="162">
        <f t="shared" si="57"/>
        <v>8</v>
      </c>
      <c r="AP189" s="162">
        <f t="shared" si="57"/>
        <v>8</v>
      </c>
      <c r="AQ189" s="162">
        <f t="shared" si="57"/>
        <v>8</v>
      </c>
      <c r="AR189" s="8"/>
    </row>
    <row r="190" spans="2:48">
      <c r="B190" s="5"/>
      <c r="E190" s="115">
        <v>1</v>
      </c>
      <c r="F190" s="45" t="str">
        <f t="shared" ref="F190:F198" si="58">F148</f>
        <v>Cachoeiras de Macacu</v>
      </c>
      <c r="H190" s="162">
        <f t="shared" ref="H190" si="59">SUM(I190:AQ190)</f>
        <v>1637</v>
      </c>
      <c r="I190" s="163">
        <v>0</v>
      </c>
      <c r="J190" s="163">
        <v>183</v>
      </c>
      <c r="K190" s="163">
        <v>251</v>
      </c>
      <c r="L190" s="163">
        <v>321</v>
      </c>
      <c r="M190" s="163">
        <v>180</v>
      </c>
      <c r="N190" s="163">
        <v>69</v>
      </c>
      <c r="O190" s="163">
        <v>69</v>
      </c>
      <c r="P190" s="163">
        <v>69</v>
      </c>
      <c r="Q190" s="163">
        <v>69</v>
      </c>
      <c r="R190" s="163">
        <v>69</v>
      </c>
      <c r="S190" s="163">
        <v>69</v>
      </c>
      <c r="T190" s="163">
        <v>69</v>
      </c>
      <c r="U190" s="163">
        <v>69</v>
      </c>
      <c r="V190" s="163">
        <v>20</v>
      </c>
      <c r="W190" s="163">
        <v>20</v>
      </c>
      <c r="X190" s="163">
        <v>13</v>
      </c>
      <c r="Y190" s="163">
        <v>13</v>
      </c>
      <c r="Z190" s="163">
        <v>13</v>
      </c>
      <c r="AA190" s="163">
        <v>13</v>
      </c>
      <c r="AB190" s="163">
        <v>13</v>
      </c>
      <c r="AC190" s="163">
        <v>7</v>
      </c>
      <c r="AD190" s="163">
        <v>7</v>
      </c>
      <c r="AE190" s="163">
        <v>7</v>
      </c>
      <c r="AF190" s="163">
        <v>7</v>
      </c>
      <c r="AG190" s="163">
        <v>7</v>
      </c>
      <c r="AH190" s="163">
        <v>2</v>
      </c>
      <c r="AI190" s="163">
        <v>2</v>
      </c>
      <c r="AJ190" s="163">
        <v>2</v>
      </c>
      <c r="AK190" s="163">
        <v>2</v>
      </c>
      <c r="AL190" s="163">
        <v>2</v>
      </c>
      <c r="AM190" s="163">
        <v>0</v>
      </c>
      <c r="AN190" s="163">
        <v>0</v>
      </c>
      <c r="AO190" s="163">
        <v>0</v>
      </c>
      <c r="AP190" s="163">
        <v>0</v>
      </c>
      <c r="AQ190" s="163">
        <v>0</v>
      </c>
      <c r="AR190" s="8"/>
      <c r="AT190" s="108"/>
      <c r="AU190" s="109"/>
    </row>
    <row r="191" spans="2:48">
      <c r="B191" s="5"/>
      <c r="E191" s="115">
        <f>E190+1</f>
        <v>2</v>
      </c>
      <c r="F191" s="45" t="str">
        <f t="shared" si="58"/>
        <v>Itaborai</v>
      </c>
      <c r="H191" s="162">
        <f t="shared" ref="H191:H208" si="60">SUM(I191:AQ191)</f>
        <v>9641</v>
      </c>
      <c r="I191" s="163">
        <v>0</v>
      </c>
      <c r="J191" s="163">
        <v>446</v>
      </c>
      <c r="K191" s="163">
        <v>83</v>
      </c>
      <c r="L191" s="163">
        <v>9</v>
      </c>
      <c r="M191" s="163">
        <v>9</v>
      </c>
      <c r="N191" s="163">
        <v>8</v>
      </c>
      <c r="O191" s="163">
        <v>1086</v>
      </c>
      <c r="P191" s="163">
        <v>1119</v>
      </c>
      <c r="Q191" s="163">
        <v>1658</v>
      </c>
      <c r="R191" s="163">
        <v>1691</v>
      </c>
      <c r="S191" s="163">
        <v>1060</v>
      </c>
      <c r="T191" s="163">
        <v>1060</v>
      </c>
      <c r="U191" s="163">
        <v>1060</v>
      </c>
      <c r="V191" s="163">
        <v>66</v>
      </c>
      <c r="W191" s="163">
        <v>66</v>
      </c>
      <c r="X191" s="163">
        <v>34</v>
      </c>
      <c r="Y191" s="163">
        <v>34</v>
      </c>
      <c r="Z191" s="163">
        <v>34</v>
      </c>
      <c r="AA191" s="163">
        <v>34</v>
      </c>
      <c r="AB191" s="163">
        <v>34</v>
      </c>
      <c r="AC191" s="163">
        <v>10</v>
      </c>
      <c r="AD191" s="163">
        <v>10</v>
      </c>
      <c r="AE191" s="163">
        <v>10</v>
      </c>
      <c r="AF191" s="163">
        <v>10</v>
      </c>
      <c r="AG191" s="163">
        <v>10</v>
      </c>
      <c r="AH191" s="163">
        <v>0</v>
      </c>
      <c r="AI191" s="163">
        <v>0</v>
      </c>
      <c r="AJ191" s="163">
        <v>0</v>
      </c>
      <c r="AK191" s="163">
        <v>0</v>
      </c>
      <c r="AL191" s="163">
        <v>0</v>
      </c>
      <c r="AM191" s="163">
        <v>0</v>
      </c>
      <c r="AN191" s="163">
        <v>0</v>
      </c>
      <c r="AO191" s="163">
        <v>0</v>
      </c>
      <c r="AP191" s="163">
        <v>0</v>
      </c>
      <c r="AQ191" s="163">
        <v>0</v>
      </c>
      <c r="AR191" s="8"/>
      <c r="AT191" s="108"/>
      <c r="AU191" s="108"/>
    </row>
    <row r="192" spans="2:48">
      <c r="B192" s="5"/>
      <c r="E192" s="115">
        <f t="shared" ref="E192:E208" si="61">E191+1</f>
        <v>3</v>
      </c>
      <c r="F192" s="45" t="str">
        <f t="shared" si="58"/>
        <v>Mage</v>
      </c>
      <c r="H192" s="162">
        <f t="shared" si="60"/>
        <v>12012</v>
      </c>
      <c r="I192" s="163">
        <v>0</v>
      </c>
      <c r="J192" s="163">
        <v>458</v>
      </c>
      <c r="K192" s="163">
        <v>1494</v>
      </c>
      <c r="L192" s="163">
        <v>732</v>
      </c>
      <c r="M192" s="163">
        <v>732</v>
      </c>
      <c r="N192" s="163">
        <v>1407</v>
      </c>
      <c r="O192" s="163">
        <v>1348</v>
      </c>
      <c r="P192" s="163">
        <v>1306</v>
      </c>
      <c r="Q192" s="163">
        <v>732</v>
      </c>
      <c r="R192" s="163">
        <v>732</v>
      </c>
      <c r="S192" s="163">
        <v>732</v>
      </c>
      <c r="T192" s="163">
        <v>732</v>
      </c>
      <c r="U192" s="163">
        <v>732</v>
      </c>
      <c r="V192" s="163">
        <v>120</v>
      </c>
      <c r="W192" s="163">
        <v>120</v>
      </c>
      <c r="X192" s="163">
        <v>79</v>
      </c>
      <c r="Y192" s="163">
        <v>79</v>
      </c>
      <c r="Z192" s="163">
        <v>79</v>
      </c>
      <c r="AA192" s="163">
        <v>79</v>
      </c>
      <c r="AB192" s="163">
        <v>79</v>
      </c>
      <c r="AC192" s="163">
        <v>38</v>
      </c>
      <c r="AD192" s="163">
        <v>38</v>
      </c>
      <c r="AE192" s="163">
        <v>38</v>
      </c>
      <c r="AF192" s="163">
        <v>38</v>
      </c>
      <c r="AG192" s="163">
        <v>38</v>
      </c>
      <c r="AH192" s="163">
        <v>9</v>
      </c>
      <c r="AI192" s="163">
        <v>9</v>
      </c>
      <c r="AJ192" s="163">
        <v>9</v>
      </c>
      <c r="AK192" s="163">
        <v>9</v>
      </c>
      <c r="AL192" s="163">
        <v>9</v>
      </c>
      <c r="AM192" s="163">
        <v>1</v>
      </c>
      <c r="AN192" s="163">
        <v>1</v>
      </c>
      <c r="AO192" s="163">
        <v>1</v>
      </c>
      <c r="AP192" s="163">
        <v>1</v>
      </c>
      <c r="AQ192" s="163">
        <v>1</v>
      </c>
      <c r="AR192" s="8"/>
      <c r="AT192" s="108"/>
      <c r="AU192" s="137"/>
    </row>
    <row r="193" spans="2:48">
      <c r="B193" s="5"/>
      <c r="E193" s="115">
        <f t="shared" si="61"/>
        <v>4</v>
      </c>
      <c r="F193" s="45" t="str">
        <f t="shared" si="58"/>
        <v>Marica</v>
      </c>
      <c r="H193" s="162">
        <f t="shared" si="60"/>
        <v>0</v>
      </c>
      <c r="I193" s="163">
        <v>0</v>
      </c>
      <c r="J193" s="163">
        <v>0</v>
      </c>
      <c r="K193" s="163">
        <v>0</v>
      </c>
      <c r="L193" s="163">
        <v>0</v>
      </c>
      <c r="M193" s="163">
        <v>0</v>
      </c>
      <c r="N193" s="163">
        <v>0</v>
      </c>
      <c r="O193" s="163">
        <v>0</v>
      </c>
      <c r="P193" s="163">
        <v>0</v>
      </c>
      <c r="Q193" s="163">
        <v>0</v>
      </c>
      <c r="R193" s="163">
        <v>0</v>
      </c>
      <c r="S193" s="163">
        <v>0</v>
      </c>
      <c r="T193" s="163">
        <v>0</v>
      </c>
      <c r="U193" s="163">
        <v>0</v>
      </c>
      <c r="V193" s="163">
        <v>0</v>
      </c>
      <c r="W193" s="163">
        <v>0</v>
      </c>
      <c r="X193" s="163">
        <v>0</v>
      </c>
      <c r="Y193" s="163">
        <v>0</v>
      </c>
      <c r="Z193" s="163">
        <v>0</v>
      </c>
      <c r="AA193" s="163">
        <v>0</v>
      </c>
      <c r="AB193" s="163">
        <v>0</v>
      </c>
      <c r="AC193" s="163">
        <v>0</v>
      </c>
      <c r="AD193" s="163">
        <v>0</v>
      </c>
      <c r="AE193" s="163">
        <v>0</v>
      </c>
      <c r="AF193" s="163">
        <v>0</v>
      </c>
      <c r="AG193" s="163">
        <v>0</v>
      </c>
      <c r="AH193" s="163">
        <v>0</v>
      </c>
      <c r="AI193" s="163">
        <v>0</v>
      </c>
      <c r="AJ193" s="163">
        <v>0</v>
      </c>
      <c r="AK193" s="163">
        <v>0</v>
      </c>
      <c r="AL193" s="163">
        <v>0</v>
      </c>
      <c r="AM193" s="163">
        <v>0</v>
      </c>
      <c r="AN193" s="163">
        <v>0</v>
      </c>
      <c r="AO193" s="163">
        <v>0</v>
      </c>
      <c r="AP193" s="163">
        <v>0</v>
      </c>
      <c r="AQ193" s="163">
        <v>0</v>
      </c>
      <c r="AR193" s="8"/>
      <c r="AT193" s="108"/>
      <c r="AU193" s="137"/>
    </row>
    <row r="194" spans="2:48">
      <c r="B194" s="5"/>
      <c r="E194" s="115">
        <f t="shared" si="61"/>
        <v>5</v>
      </c>
      <c r="F194" s="45" t="str">
        <f t="shared" si="58"/>
        <v>Rio Bonito</v>
      </c>
      <c r="H194" s="162">
        <f t="shared" si="60"/>
        <v>1912</v>
      </c>
      <c r="I194" s="163">
        <v>0</v>
      </c>
      <c r="J194" s="163">
        <v>110</v>
      </c>
      <c r="K194" s="163">
        <v>93</v>
      </c>
      <c r="L194" s="163">
        <v>93</v>
      </c>
      <c r="M194" s="163">
        <v>93</v>
      </c>
      <c r="N194" s="163">
        <v>297</v>
      </c>
      <c r="O194" s="163">
        <v>302</v>
      </c>
      <c r="P194" s="163">
        <v>188</v>
      </c>
      <c r="Q194" s="163">
        <v>93</v>
      </c>
      <c r="R194" s="163">
        <v>93</v>
      </c>
      <c r="S194" s="163">
        <v>93</v>
      </c>
      <c r="T194" s="163">
        <v>93</v>
      </c>
      <c r="U194" s="163">
        <v>93</v>
      </c>
      <c r="V194" s="163">
        <v>33</v>
      </c>
      <c r="W194" s="163">
        <v>33</v>
      </c>
      <c r="X194" s="163">
        <v>22</v>
      </c>
      <c r="Y194" s="163">
        <v>22</v>
      </c>
      <c r="Z194" s="163">
        <v>22</v>
      </c>
      <c r="AA194" s="163">
        <v>22</v>
      </c>
      <c r="AB194" s="163">
        <v>22</v>
      </c>
      <c r="AC194" s="163">
        <v>13</v>
      </c>
      <c r="AD194" s="163">
        <v>13</v>
      </c>
      <c r="AE194" s="163">
        <v>13</v>
      </c>
      <c r="AF194" s="163">
        <v>13</v>
      </c>
      <c r="AG194" s="163">
        <v>13</v>
      </c>
      <c r="AH194" s="163">
        <v>5</v>
      </c>
      <c r="AI194" s="163">
        <v>5</v>
      </c>
      <c r="AJ194" s="163">
        <v>5</v>
      </c>
      <c r="AK194" s="163">
        <v>5</v>
      </c>
      <c r="AL194" s="163">
        <v>5</v>
      </c>
      <c r="AM194" s="163">
        <v>1</v>
      </c>
      <c r="AN194" s="163">
        <v>1</v>
      </c>
      <c r="AO194" s="163">
        <v>1</v>
      </c>
      <c r="AP194" s="163">
        <v>1</v>
      </c>
      <c r="AQ194" s="163">
        <v>1</v>
      </c>
      <c r="AR194" s="8"/>
      <c r="AT194" s="108"/>
      <c r="AU194" s="137"/>
    </row>
    <row r="195" spans="2:48">
      <c r="B195" s="5"/>
      <c r="E195" s="115">
        <f t="shared" si="61"/>
        <v>6</v>
      </c>
      <c r="F195" s="45" t="str">
        <f t="shared" si="58"/>
        <v>Sao Goncalo</v>
      </c>
      <c r="H195" s="162">
        <f t="shared" si="60"/>
        <v>21719</v>
      </c>
      <c r="I195" s="163">
        <v>0</v>
      </c>
      <c r="J195" s="163">
        <v>18</v>
      </c>
      <c r="K195" s="163">
        <v>33</v>
      </c>
      <c r="L195" s="163">
        <v>629</v>
      </c>
      <c r="M195" s="163">
        <v>1259</v>
      </c>
      <c r="N195" s="163">
        <v>1367</v>
      </c>
      <c r="O195" s="163">
        <v>3118</v>
      </c>
      <c r="P195" s="163">
        <v>3103</v>
      </c>
      <c r="Q195" s="163">
        <v>2276</v>
      </c>
      <c r="R195" s="163">
        <v>2276</v>
      </c>
      <c r="S195" s="163">
        <v>2276</v>
      </c>
      <c r="T195" s="163">
        <v>2276</v>
      </c>
      <c r="U195" s="163">
        <v>2276</v>
      </c>
      <c r="V195" s="163">
        <v>151</v>
      </c>
      <c r="W195" s="163">
        <v>151</v>
      </c>
      <c r="X195" s="163">
        <v>79</v>
      </c>
      <c r="Y195" s="163">
        <v>79</v>
      </c>
      <c r="Z195" s="163">
        <v>79</v>
      </c>
      <c r="AA195" s="163">
        <v>79</v>
      </c>
      <c r="AB195" s="163">
        <v>79</v>
      </c>
      <c r="AC195" s="163">
        <v>23</v>
      </c>
      <c r="AD195" s="163">
        <v>23</v>
      </c>
      <c r="AE195" s="163">
        <v>23</v>
      </c>
      <c r="AF195" s="163">
        <v>23</v>
      </c>
      <c r="AG195" s="163">
        <v>23</v>
      </c>
      <c r="AH195" s="163">
        <v>0</v>
      </c>
      <c r="AI195" s="163">
        <v>0</v>
      </c>
      <c r="AJ195" s="163">
        <v>0</v>
      </c>
      <c r="AK195" s="163">
        <v>0</v>
      </c>
      <c r="AL195" s="163">
        <v>0</v>
      </c>
      <c r="AM195" s="163">
        <v>0</v>
      </c>
      <c r="AN195" s="163">
        <v>0</v>
      </c>
      <c r="AO195" s="163">
        <v>0</v>
      </c>
      <c r="AP195" s="163">
        <v>0</v>
      </c>
      <c r="AQ195" s="163">
        <v>0</v>
      </c>
      <c r="AR195" s="8"/>
      <c r="AT195" s="108"/>
      <c r="AU195" s="137"/>
    </row>
    <row r="196" spans="2:48">
      <c r="B196" s="5"/>
      <c r="E196" s="115">
        <f t="shared" si="61"/>
        <v>7</v>
      </c>
      <c r="F196" s="45" t="str">
        <f t="shared" si="58"/>
        <v>Saquarema</v>
      </c>
      <c r="H196" s="162">
        <f t="shared" si="60"/>
        <v>886</v>
      </c>
      <c r="I196" s="163">
        <v>0</v>
      </c>
      <c r="J196" s="163">
        <v>0</v>
      </c>
      <c r="K196" s="163">
        <v>52</v>
      </c>
      <c r="L196" s="163">
        <v>264</v>
      </c>
      <c r="M196" s="163">
        <v>52</v>
      </c>
      <c r="N196" s="163">
        <v>52</v>
      </c>
      <c r="O196" s="163">
        <v>52</v>
      </c>
      <c r="P196" s="163">
        <v>52</v>
      </c>
      <c r="Q196" s="163">
        <v>52</v>
      </c>
      <c r="R196" s="163">
        <v>52</v>
      </c>
      <c r="S196" s="163">
        <v>52</v>
      </c>
      <c r="T196" s="163">
        <v>52</v>
      </c>
      <c r="U196" s="163">
        <v>52</v>
      </c>
      <c r="V196" s="163">
        <v>11</v>
      </c>
      <c r="W196" s="163">
        <v>11</v>
      </c>
      <c r="X196" s="163">
        <v>9</v>
      </c>
      <c r="Y196" s="163">
        <v>9</v>
      </c>
      <c r="Z196" s="163">
        <v>9</v>
      </c>
      <c r="AA196" s="163">
        <v>9</v>
      </c>
      <c r="AB196" s="163">
        <v>9</v>
      </c>
      <c r="AC196" s="163">
        <v>5</v>
      </c>
      <c r="AD196" s="163">
        <v>5</v>
      </c>
      <c r="AE196" s="163">
        <v>5</v>
      </c>
      <c r="AF196" s="163">
        <v>5</v>
      </c>
      <c r="AG196" s="163">
        <v>5</v>
      </c>
      <c r="AH196" s="163">
        <v>2</v>
      </c>
      <c r="AI196" s="163">
        <v>2</v>
      </c>
      <c r="AJ196" s="163">
        <v>2</v>
      </c>
      <c r="AK196" s="163">
        <v>2</v>
      </c>
      <c r="AL196" s="163">
        <v>2</v>
      </c>
      <c r="AM196" s="163">
        <v>0</v>
      </c>
      <c r="AN196" s="163">
        <v>0</v>
      </c>
      <c r="AO196" s="163">
        <v>0</v>
      </c>
      <c r="AP196" s="163">
        <v>0</v>
      </c>
      <c r="AQ196" s="163">
        <v>0</v>
      </c>
      <c r="AR196" s="8"/>
      <c r="AT196" s="108"/>
      <c r="AU196" s="137"/>
    </row>
    <row r="197" spans="2:48">
      <c r="B197" s="5"/>
      <c r="E197" s="115">
        <f t="shared" si="61"/>
        <v>8</v>
      </c>
      <c r="F197" s="45" t="str">
        <f t="shared" si="58"/>
        <v>Tangua</v>
      </c>
      <c r="H197" s="162">
        <f t="shared" si="60"/>
        <v>1892</v>
      </c>
      <c r="I197" s="163">
        <v>0</v>
      </c>
      <c r="J197" s="163">
        <v>258</v>
      </c>
      <c r="K197" s="163">
        <v>140</v>
      </c>
      <c r="L197" s="163">
        <v>140</v>
      </c>
      <c r="M197" s="163">
        <v>140</v>
      </c>
      <c r="N197" s="163">
        <v>140</v>
      </c>
      <c r="O197" s="163">
        <v>140</v>
      </c>
      <c r="P197" s="163">
        <v>140</v>
      </c>
      <c r="Q197" s="163">
        <v>140</v>
      </c>
      <c r="R197" s="163">
        <v>140</v>
      </c>
      <c r="S197" s="163">
        <v>140</v>
      </c>
      <c r="T197" s="163">
        <v>140</v>
      </c>
      <c r="U197" s="163">
        <v>140</v>
      </c>
      <c r="V197" s="163">
        <v>17</v>
      </c>
      <c r="W197" s="163">
        <v>17</v>
      </c>
      <c r="X197" s="163">
        <v>9</v>
      </c>
      <c r="Y197" s="163">
        <v>9</v>
      </c>
      <c r="Z197" s="163">
        <v>9</v>
      </c>
      <c r="AA197" s="163">
        <v>9</v>
      </c>
      <c r="AB197" s="163">
        <v>9</v>
      </c>
      <c r="AC197" s="163">
        <v>3</v>
      </c>
      <c r="AD197" s="163">
        <v>3</v>
      </c>
      <c r="AE197" s="163">
        <v>3</v>
      </c>
      <c r="AF197" s="163">
        <v>3</v>
      </c>
      <c r="AG197" s="163">
        <v>3</v>
      </c>
      <c r="AH197" s="163">
        <v>0</v>
      </c>
      <c r="AI197" s="163">
        <v>0</v>
      </c>
      <c r="AJ197" s="163">
        <v>0</v>
      </c>
      <c r="AK197" s="163">
        <v>0</v>
      </c>
      <c r="AL197" s="163">
        <v>0</v>
      </c>
      <c r="AM197" s="163">
        <v>0</v>
      </c>
      <c r="AN197" s="163">
        <v>0</v>
      </c>
      <c r="AO197" s="163">
        <v>0</v>
      </c>
      <c r="AP197" s="163">
        <v>0</v>
      </c>
      <c r="AQ197" s="163">
        <v>0</v>
      </c>
      <c r="AR197" s="8"/>
      <c r="AT197" s="108"/>
      <c r="AU197" s="137"/>
    </row>
    <row r="198" spans="2:48">
      <c r="B198" s="5"/>
      <c r="E198" s="115">
        <f t="shared" si="61"/>
        <v>9</v>
      </c>
      <c r="F198" s="45" t="str">
        <f t="shared" si="58"/>
        <v>Casimiro de Abreu</v>
      </c>
      <c r="H198" s="162">
        <f t="shared" si="60"/>
        <v>743</v>
      </c>
      <c r="I198" s="163">
        <v>0</v>
      </c>
      <c r="J198" s="163">
        <v>108</v>
      </c>
      <c r="K198" s="163">
        <v>40</v>
      </c>
      <c r="L198" s="163">
        <v>40</v>
      </c>
      <c r="M198" s="163">
        <v>40</v>
      </c>
      <c r="N198" s="163">
        <v>40</v>
      </c>
      <c r="O198" s="163">
        <v>40</v>
      </c>
      <c r="P198" s="163">
        <v>40</v>
      </c>
      <c r="Q198" s="163">
        <v>40</v>
      </c>
      <c r="R198" s="163">
        <v>40</v>
      </c>
      <c r="S198" s="163">
        <v>40</v>
      </c>
      <c r="T198" s="163">
        <v>40</v>
      </c>
      <c r="U198" s="163">
        <v>40</v>
      </c>
      <c r="V198" s="163">
        <v>10</v>
      </c>
      <c r="W198" s="163">
        <v>10</v>
      </c>
      <c r="X198" s="163">
        <v>18</v>
      </c>
      <c r="Y198" s="163">
        <v>18</v>
      </c>
      <c r="Z198" s="163">
        <v>18</v>
      </c>
      <c r="AA198" s="163">
        <v>18</v>
      </c>
      <c r="AB198" s="163">
        <v>18</v>
      </c>
      <c r="AC198" s="163">
        <v>8</v>
      </c>
      <c r="AD198" s="163">
        <v>8</v>
      </c>
      <c r="AE198" s="163">
        <v>8</v>
      </c>
      <c r="AF198" s="163">
        <v>8</v>
      </c>
      <c r="AG198" s="163">
        <v>8</v>
      </c>
      <c r="AH198" s="163">
        <v>6</v>
      </c>
      <c r="AI198" s="163">
        <v>6</v>
      </c>
      <c r="AJ198" s="163">
        <v>6</v>
      </c>
      <c r="AK198" s="163">
        <v>6</v>
      </c>
      <c r="AL198" s="163">
        <v>6</v>
      </c>
      <c r="AM198" s="163">
        <v>3</v>
      </c>
      <c r="AN198" s="163">
        <v>3</v>
      </c>
      <c r="AO198" s="163">
        <v>3</v>
      </c>
      <c r="AP198" s="163">
        <v>3</v>
      </c>
      <c r="AQ198" s="163">
        <v>3</v>
      </c>
      <c r="AR198" s="8"/>
      <c r="AT198" s="108"/>
      <c r="AU198" s="137"/>
    </row>
    <row r="199" spans="2:48" s="135" customFormat="1">
      <c r="B199" s="148"/>
      <c r="E199" s="115">
        <f t="shared" si="61"/>
        <v>10</v>
      </c>
      <c r="F199" s="45" t="s">
        <v>139</v>
      </c>
      <c r="H199" s="162">
        <f t="shared" si="60"/>
        <v>409</v>
      </c>
      <c r="I199" s="163">
        <v>0</v>
      </c>
      <c r="J199" s="163">
        <v>140</v>
      </c>
      <c r="K199" s="163">
        <v>18</v>
      </c>
      <c r="L199" s="163">
        <v>18</v>
      </c>
      <c r="M199" s="163">
        <v>18</v>
      </c>
      <c r="N199" s="163">
        <v>18</v>
      </c>
      <c r="O199" s="163">
        <v>18</v>
      </c>
      <c r="P199" s="163">
        <v>18</v>
      </c>
      <c r="Q199" s="163">
        <v>18</v>
      </c>
      <c r="R199" s="163">
        <v>18</v>
      </c>
      <c r="S199" s="163">
        <v>18</v>
      </c>
      <c r="T199" s="163">
        <v>18</v>
      </c>
      <c r="U199" s="163">
        <v>0</v>
      </c>
      <c r="V199" s="163">
        <v>12</v>
      </c>
      <c r="W199" s="163">
        <v>12</v>
      </c>
      <c r="X199" s="163">
        <v>8</v>
      </c>
      <c r="Y199" s="163">
        <v>8</v>
      </c>
      <c r="Z199" s="163">
        <v>8</v>
      </c>
      <c r="AA199" s="163">
        <v>8</v>
      </c>
      <c r="AB199" s="163">
        <v>8</v>
      </c>
      <c r="AC199" s="163">
        <v>4</v>
      </c>
      <c r="AD199" s="163">
        <v>4</v>
      </c>
      <c r="AE199" s="163">
        <v>4</v>
      </c>
      <c r="AF199" s="163">
        <v>4</v>
      </c>
      <c r="AG199" s="163">
        <v>4</v>
      </c>
      <c r="AH199" s="163">
        <v>1</v>
      </c>
      <c r="AI199" s="163">
        <v>1</v>
      </c>
      <c r="AJ199" s="163">
        <v>1</v>
      </c>
      <c r="AK199" s="163">
        <v>1</v>
      </c>
      <c r="AL199" s="163">
        <v>1</v>
      </c>
      <c r="AM199" s="163">
        <v>0</v>
      </c>
      <c r="AN199" s="163">
        <v>0</v>
      </c>
      <c r="AO199" s="163">
        <v>0</v>
      </c>
      <c r="AP199" s="163">
        <v>0</v>
      </c>
      <c r="AQ199" s="163">
        <v>0</v>
      </c>
      <c r="AR199" s="149"/>
      <c r="AT199" s="137"/>
      <c r="AU199" s="137"/>
      <c r="AV199" s="137"/>
    </row>
    <row r="200" spans="2:48">
      <c r="B200" s="5"/>
      <c r="E200" s="115">
        <f t="shared" si="61"/>
        <v>11</v>
      </c>
      <c r="F200" s="45" t="str">
        <f t="shared" ref="F200:F208" si="62">F158</f>
        <v>Cambuci</v>
      </c>
      <c r="H200" s="162">
        <f t="shared" si="60"/>
        <v>559</v>
      </c>
      <c r="I200" s="163">
        <v>0</v>
      </c>
      <c r="J200" s="163">
        <v>119</v>
      </c>
      <c r="K200" s="163">
        <v>39</v>
      </c>
      <c r="L200" s="163">
        <v>39</v>
      </c>
      <c r="M200" s="163">
        <v>39</v>
      </c>
      <c r="N200" s="163">
        <v>39</v>
      </c>
      <c r="O200" s="163">
        <v>39</v>
      </c>
      <c r="P200" s="163">
        <v>39</v>
      </c>
      <c r="Q200" s="163">
        <v>39</v>
      </c>
      <c r="R200" s="163">
        <v>39</v>
      </c>
      <c r="S200" s="163">
        <v>39</v>
      </c>
      <c r="T200" s="163">
        <v>39</v>
      </c>
      <c r="U200" s="163">
        <v>39</v>
      </c>
      <c r="V200" s="163">
        <v>3</v>
      </c>
      <c r="W200" s="163">
        <v>3</v>
      </c>
      <c r="X200" s="163">
        <v>1</v>
      </c>
      <c r="Y200" s="163">
        <v>1</v>
      </c>
      <c r="Z200" s="163">
        <v>1</v>
      </c>
      <c r="AA200" s="163">
        <v>1</v>
      </c>
      <c r="AB200" s="163">
        <v>1</v>
      </c>
      <c r="AC200" s="163">
        <v>0</v>
      </c>
      <c r="AD200" s="163">
        <v>0</v>
      </c>
      <c r="AE200" s="163">
        <v>0</v>
      </c>
      <c r="AF200" s="163">
        <v>0</v>
      </c>
      <c r="AG200" s="163">
        <v>0</v>
      </c>
      <c r="AH200" s="163">
        <v>0</v>
      </c>
      <c r="AI200" s="163">
        <v>0</v>
      </c>
      <c r="AJ200" s="163">
        <v>0</v>
      </c>
      <c r="AK200" s="163">
        <v>0</v>
      </c>
      <c r="AL200" s="163">
        <v>0</v>
      </c>
      <c r="AM200" s="163">
        <v>0</v>
      </c>
      <c r="AN200" s="163">
        <v>0</v>
      </c>
      <c r="AO200" s="163">
        <v>0</v>
      </c>
      <c r="AP200" s="163">
        <v>0</v>
      </c>
      <c r="AQ200" s="163">
        <v>0</v>
      </c>
      <c r="AR200" s="8"/>
      <c r="AT200" s="108"/>
      <c r="AU200" s="137"/>
    </row>
    <row r="201" spans="2:48">
      <c r="B201" s="5"/>
      <c r="E201" s="115">
        <f t="shared" si="61"/>
        <v>12</v>
      </c>
      <c r="F201" s="45" t="str">
        <f t="shared" si="62"/>
        <v>Itaocara</v>
      </c>
      <c r="H201" s="162">
        <f t="shared" si="60"/>
        <v>663</v>
      </c>
      <c r="I201" s="163">
        <v>0</v>
      </c>
      <c r="J201" s="163">
        <v>379</v>
      </c>
      <c r="K201" s="163">
        <v>25</v>
      </c>
      <c r="L201" s="163">
        <v>25</v>
      </c>
      <c r="M201" s="163">
        <v>25</v>
      </c>
      <c r="N201" s="163">
        <v>25</v>
      </c>
      <c r="O201" s="163">
        <v>25</v>
      </c>
      <c r="P201" s="163">
        <v>25</v>
      </c>
      <c r="Q201" s="163">
        <v>25</v>
      </c>
      <c r="R201" s="163">
        <v>25</v>
      </c>
      <c r="S201" s="163">
        <v>25</v>
      </c>
      <c r="T201" s="163">
        <v>25</v>
      </c>
      <c r="U201" s="163">
        <v>25</v>
      </c>
      <c r="V201" s="163">
        <v>2</v>
      </c>
      <c r="W201" s="163">
        <v>2</v>
      </c>
      <c r="X201" s="163">
        <v>1</v>
      </c>
      <c r="Y201" s="163">
        <v>1</v>
      </c>
      <c r="Z201" s="163">
        <v>1</v>
      </c>
      <c r="AA201" s="163">
        <v>1</v>
      </c>
      <c r="AB201" s="163">
        <v>1</v>
      </c>
      <c r="AC201" s="163">
        <v>0</v>
      </c>
      <c r="AD201" s="163">
        <v>0</v>
      </c>
      <c r="AE201" s="163">
        <v>0</v>
      </c>
      <c r="AF201" s="163">
        <v>0</v>
      </c>
      <c r="AG201" s="163">
        <v>0</v>
      </c>
      <c r="AH201" s="163">
        <v>0</v>
      </c>
      <c r="AI201" s="163">
        <v>0</v>
      </c>
      <c r="AJ201" s="163">
        <v>0</v>
      </c>
      <c r="AK201" s="163">
        <v>0</v>
      </c>
      <c r="AL201" s="163">
        <v>0</v>
      </c>
      <c r="AM201" s="163">
        <v>0</v>
      </c>
      <c r="AN201" s="163">
        <v>0</v>
      </c>
      <c r="AO201" s="163">
        <v>0</v>
      </c>
      <c r="AP201" s="163">
        <v>0</v>
      </c>
      <c r="AQ201" s="163">
        <v>0</v>
      </c>
      <c r="AR201" s="8"/>
      <c r="AT201" s="108"/>
      <c r="AU201" s="137"/>
    </row>
    <row r="202" spans="2:48">
      <c r="B202" s="5"/>
      <c r="E202" s="115">
        <f t="shared" si="61"/>
        <v>13</v>
      </c>
      <c r="F202" s="45" t="str">
        <f t="shared" si="62"/>
        <v>Miracema</v>
      </c>
      <c r="H202" s="162">
        <f t="shared" si="60"/>
        <v>1308</v>
      </c>
      <c r="I202" s="163">
        <v>0</v>
      </c>
      <c r="J202" s="163">
        <v>440</v>
      </c>
      <c r="K202" s="163">
        <v>76</v>
      </c>
      <c r="L202" s="163">
        <v>76</v>
      </c>
      <c r="M202" s="163">
        <v>76</v>
      </c>
      <c r="N202" s="163">
        <v>76</v>
      </c>
      <c r="O202" s="163">
        <v>76</v>
      </c>
      <c r="P202" s="163">
        <v>76</v>
      </c>
      <c r="Q202" s="163">
        <v>76</v>
      </c>
      <c r="R202" s="163">
        <v>76</v>
      </c>
      <c r="S202" s="163">
        <v>76</v>
      </c>
      <c r="T202" s="163">
        <v>76</v>
      </c>
      <c r="U202" s="163">
        <v>76</v>
      </c>
      <c r="V202" s="163">
        <v>6</v>
      </c>
      <c r="W202" s="163">
        <v>6</v>
      </c>
      <c r="X202" s="163">
        <v>3</v>
      </c>
      <c r="Y202" s="163">
        <v>3</v>
      </c>
      <c r="Z202" s="163">
        <v>3</v>
      </c>
      <c r="AA202" s="163">
        <v>3</v>
      </c>
      <c r="AB202" s="163">
        <v>3</v>
      </c>
      <c r="AC202" s="163">
        <v>1</v>
      </c>
      <c r="AD202" s="163">
        <v>1</v>
      </c>
      <c r="AE202" s="163">
        <v>1</v>
      </c>
      <c r="AF202" s="163">
        <v>1</v>
      </c>
      <c r="AG202" s="163">
        <v>1</v>
      </c>
      <c r="AH202" s="163">
        <v>0</v>
      </c>
      <c r="AI202" s="163">
        <v>0</v>
      </c>
      <c r="AJ202" s="163">
        <v>0</v>
      </c>
      <c r="AK202" s="163">
        <v>0</v>
      </c>
      <c r="AL202" s="163">
        <v>0</v>
      </c>
      <c r="AM202" s="163">
        <v>0</v>
      </c>
      <c r="AN202" s="163">
        <v>0</v>
      </c>
      <c r="AO202" s="163">
        <v>0</v>
      </c>
      <c r="AP202" s="163">
        <v>0</v>
      </c>
      <c r="AQ202" s="163">
        <v>0</v>
      </c>
      <c r="AR202" s="8"/>
      <c r="AT202" s="108"/>
      <c r="AU202" s="137"/>
    </row>
    <row r="203" spans="2:48">
      <c r="B203" s="5"/>
      <c r="E203" s="115">
        <f t="shared" si="61"/>
        <v>14</v>
      </c>
      <c r="F203" s="45" t="str">
        <f t="shared" si="62"/>
        <v>Sao Francisco de Itabapoana</v>
      </c>
      <c r="H203" s="162">
        <f t="shared" si="60"/>
        <v>4242</v>
      </c>
      <c r="I203" s="163">
        <v>0</v>
      </c>
      <c r="J203" s="163">
        <v>372</v>
      </c>
      <c r="K203" s="163">
        <v>324</v>
      </c>
      <c r="L203" s="163">
        <v>324</v>
      </c>
      <c r="M203" s="163">
        <v>324</v>
      </c>
      <c r="N203" s="163">
        <v>324</v>
      </c>
      <c r="O203" s="163">
        <v>324</v>
      </c>
      <c r="P203" s="163">
        <v>324</v>
      </c>
      <c r="Q203" s="163">
        <v>324</v>
      </c>
      <c r="R203" s="163">
        <v>324</v>
      </c>
      <c r="S203" s="163">
        <v>324</v>
      </c>
      <c r="T203" s="163">
        <v>324</v>
      </c>
      <c r="U203" s="163">
        <v>324</v>
      </c>
      <c r="V203" s="163">
        <v>53</v>
      </c>
      <c r="W203" s="163">
        <v>53</v>
      </c>
      <c r="X203" s="163">
        <v>29</v>
      </c>
      <c r="Y203" s="163">
        <v>29</v>
      </c>
      <c r="Z203" s="163">
        <v>29</v>
      </c>
      <c r="AA203" s="163">
        <v>29</v>
      </c>
      <c r="AB203" s="163">
        <v>29</v>
      </c>
      <c r="AC203" s="163">
        <v>8</v>
      </c>
      <c r="AD203" s="163">
        <v>8</v>
      </c>
      <c r="AE203" s="163">
        <v>8</v>
      </c>
      <c r="AF203" s="163">
        <v>8</v>
      </c>
      <c r="AG203" s="163">
        <v>8</v>
      </c>
      <c r="AH203" s="163">
        <v>2</v>
      </c>
      <c r="AI203" s="163">
        <v>2</v>
      </c>
      <c r="AJ203" s="163">
        <v>2</v>
      </c>
      <c r="AK203" s="163">
        <v>2</v>
      </c>
      <c r="AL203" s="163">
        <v>2</v>
      </c>
      <c r="AM203" s="163">
        <v>1</v>
      </c>
      <c r="AN203" s="163">
        <v>1</v>
      </c>
      <c r="AO203" s="163">
        <v>1</v>
      </c>
      <c r="AP203" s="163">
        <v>1</v>
      </c>
      <c r="AQ203" s="163">
        <v>1</v>
      </c>
      <c r="AR203" s="8"/>
      <c r="AT203" s="108"/>
      <c r="AU203" s="137"/>
    </row>
    <row r="204" spans="2:48">
      <c r="B204" s="5"/>
      <c r="E204" s="115">
        <f t="shared" si="61"/>
        <v>15</v>
      </c>
      <c r="F204" s="45" t="str">
        <f t="shared" si="62"/>
        <v>Cantagalo</v>
      </c>
      <c r="H204" s="162">
        <f t="shared" si="60"/>
        <v>844</v>
      </c>
      <c r="I204" s="163">
        <v>0</v>
      </c>
      <c r="J204" s="163">
        <v>171</v>
      </c>
      <c r="K204" s="163">
        <v>49</v>
      </c>
      <c r="L204" s="163">
        <v>49</v>
      </c>
      <c r="M204" s="163">
        <v>49</v>
      </c>
      <c r="N204" s="163">
        <v>49</v>
      </c>
      <c r="O204" s="163">
        <v>49</v>
      </c>
      <c r="P204" s="163">
        <v>49</v>
      </c>
      <c r="Q204" s="163">
        <v>49</v>
      </c>
      <c r="R204" s="163">
        <v>49</v>
      </c>
      <c r="S204" s="163">
        <v>49</v>
      </c>
      <c r="T204" s="163">
        <v>49</v>
      </c>
      <c r="U204" s="163">
        <v>49</v>
      </c>
      <c r="V204" s="163">
        <v>17</v>
      </c>
      <c r="W204" s="163">
        <v>17</v>
      </c>
      <c r="X204" s="163">
        <v>10</v>
      </c>
      <c r="Y204" s="163">
        <v>10</v>
      </c>
      <c r="Z204" s="163">
        <v>10</v>
      </c>
      <c r="AA204" s="163">
        <v>10</v>
      </c>
      <c r="AB204" s="163">
        <v>10</v>
      </c>
      <c r="AC204" s="163">
        <v>5</v>
      </c>
      <c r="AD204" s="163">
        <v>5</v>
      </c>
      <c r="AE204" s="163">
        <v>5</v>
      </c>
      <c r="AF204" s="163">
        <v>5</v>
      </c>
      <c r="AG204" s="163">
        <v>5</v>
      </c>
      <c r="AH204" s="163">
        <v>3</v>
      </c>
      <c r="AI204" s="163">
        <v>3</v>
      </c>
      <c r="AJ204" s="163">
        <v>3</v>
      </c>
      <c r="AK204" s="163">
        <v>3</v>
      </c>
      <c r="AL204" s="163">
        <v>3</v>
      </c>
      <c r="AM204" s="163">
        <v>2</v>
      </c>
      <c r="AN204" s="163">
        <v>2</v>
      </c>
      <c r="AO204" s="163">
        <v>2</v>
      </c>
      <c r="AP204" s="163">
        <v>2</v>
      </c>
      <c r="AQ204" s="163">
        <v>2</v>
      </c>
      <c r="AR204" s="8"/>
      <c r="AT204" s="108"/>
      <c r="AU204" s="137"/>
    </row>
    <row r="205" spans="2:48">
      <c r="B205" s="5"/>
      <c r="E205" s="115">
        <f t="shared" si="61"/>
        <v>16</v>
      </c>
      <c r="F205" s="45" t="str">
        <f t="shared" si="62"/>
        <v>Cordeiro</v>
      </c>
      <c r="H205" s="162">
        <f t="shared" si="60"/>
        <v>3085</v>
      </c>
      <c r="I205" s="163">
        <v>0</v>
      </c>
      <c r="J205" s="163">
        <v>197</v>
      </c>
      <c r="K205" s="163">
        <v>238</v>
      </c>
      <c r="L205" s="163">
        <v>238</v>
      </c>
      <c r="M205" s="163">
        <v>238</v>
      </c>
      <c r="N205" s="163">
        <v>238</v>
      </c>
      <c r="O205" s="163">
        <v>238</v>
      </c>
      <c r="P205" s="163">
        <v>238</v>
      </c>
      <c r="Q205" s="163">
        <v>238</v>
      </c>
      <c r="R205" s="163">
        <v>238</v>
      </c>
      <c r="S205" s="163">
        <v>238</v>
      </c>
      <c r="T205" s="163">
        <v>238</v>
      </c>
      <c r="U205" s="163">
        <v>238</v>
      </c>
      <c r="V205" s="163">
        <v>35</v>
      </c>
      <c r="W205" s="163">
        <v>35</v>
      </c>
      <c r="X205" s="163">
        <v>23</v>
      </c>
      <c r="Y205" s="163">
        <v>23</v>
      </c>
      <c r="Z205" s="163">
        <v>23</v>
      </c>
      <c r="AA205" s="163">
        <v>23</v>
      </c>
      <c r="AB205" s="163">
        <v>23</v>
      </c>
      <c r="AC205" s="163">
        <v>13</v>
      </c>
      <c r="AD205" s="163">
        <v>13</v>
      </c>
      <c r="AE205" s="163">
        <v>13</v>
      </c>
      <c r="AF205" s="163">
        <v>13</v>
      </c>
      <c r="AG205" s="163">
        <v>13</v>
      </c>
      <c r="AH205" s="163">
        <v>4</v>
      </c>
      <c r="AI205" s="163">
        <v>4</v>
      </c>
      <c r="AJ205" s="163">
        <v>4</v>
      </c>
      <c r="AK205" s="163">
        <v>4</v>
      </c>
      <c r="AL205" s="163">
        <v>4</v>
      </c>
      <c r="AM205" s="163">
        <v>0</v>
      </c>
      <c r="AN205" s="163">
        <v>0</v>
      </c>
      <c r="AO205" s="163">
        <v>0</v>
      </c>
      <c r="AP205" s="163">
        <v>0</v>
      </c>
      <c r="AQ205" s="163">
        <v>0</v>
      </c>
      <c r="AR205" s="8"/>
      <c r="AT205" s="108"/>
      <c r="AU205" s="137"/>
    </row>
    <row r="206" spans="2:48">
      <c r="B206" s="5"/>
      <c r="E206" s="115">
        <f t="shared" si="61"/>
        <v>17</v>
      </c>
      <c r="F206" s="45" t="str">
        <f t="shared" si="62"/>
        <v>Duas Barras</v>
      </c>
      <c r="H206" s="162">
        <f t="shared" si="60"/>
        <v>506</v>
      </c>
      <c r="I206" s="163">
        <v>0</v>
      </c>
      <c r="J206" s="163">
        <v>89</v>
      </c>
      <c r="K206" s="163">
        <v>36</v>
      </c>
      <c r="L206" s="163">
        <v>36</v>
      </c>
      <c r="M206" s="163">
        <v>36</v>
      </c>
      <c r="N206" s="163">
        <v>36</v>
      </c>
      <c r="O206" s="163">
        <v>36</v>
      </c>
      <c r="P206" s="163">
        <v>36</v>
      </c>
      <c r="Q206" s="163">
        <v>36</v>
      </c>
      <c r="R206" s="163">
        <v>36</v>
      </c>
      <c r="S206" s="163">
        <v>36</v>
      </c>
      <c r="T206" s="163">
        <v>36</v>
      </c>
      <c r="U206" s="163">
        <v>36</v>
      </c>
      <c r="V206" s="163">
        <v>3</v>
      </c>
      <c r="W206" s="163">
        <v>3</v>
      </c>
      <c r="X206" s="163">
        <v>2</v>
      </c>
      <c r="Y206" s="163">
        <v>2</v>
      </c>
      <c r="Z206" s="163">
        <v>2</v>
      </c>
      <c r="AA206" s="163">
        <v>2</v>
      </c>
      <c r="AB206" s="163">
        <v>2</v>
      </c>
      <c r="AC206" s="163">
        <v>1</v>
      </c>
      <c r="AD206" s="163">
        <v>1</v>
      </c>
      <c r="AE206" s="163">
        <v>1</v>
      </c>
      <c r="AF206" s="163">
        <v>1</v>
      </c>
      <c r="AG206" s="163">
        <v>1</v>
      </c>
      <c r="AH206" s="163">
        <v>0</v>
      </c>
      <c r="AI206" s="163">
        <v>0</v>
      </c>
      <c r="AJ206" s="163">
        <v>0</v>
      </c>
      <c r="AK206" s="163">
        <v>0</v>
      </c>
      <c r="AL206" s="163">
        <v>0</v>
      </c>
      <c r="AM206" s="163">
        <v>0</v>
      </c>
      <c r="AN206" s="163">
        <v>0</v>
      </c>
      <c r="AO206" s="163">
        <v>0</v>
      </c>
      <c r="AP206" s="163">
        <v>0</v>
      </c>
      <c r="AQ206" s="163">
        <v>0</v>
      </c>
      <c r="AR206" s="8"/>
      <c r="AT206" s="108"/>
      <c r="AU206" s="137"/>
    </row>
    <row r="207" spans="2:48">
      <c r="B207" s="5"/>
      <c r="E207" s="115">
        <f t="shared" si="61"/>
        <v>18</v>
      </c>
      <c r="F207" s="45" t="str">
        <f t="shared" si="62"/>
        <v>Sao Sebastiao do Alto</v>
      </c>
      <c r="H207" s="162">
        <f t="shared" si="60"/>
        <v>298</v>
      </c>
      <c r="I207" s="163">
        <v>0</v>
      </c>
      <c r="J207" s="163">
        <v>11</v>
      </c>
      <c r="K207" s="163">
        <v>23</v>
      </c>
      <c r="L207" s="163">
        <v>23</v>
      </c>
      <c r="M207" s="163">
        <v>23</v>
      </c>
      <c r="N207" s="163">
        <v>23</v>
      </c>
      <c r="O207" s="163">
        <v>23</v>
      </c>
      <c r="P207" s="163">
        <v>23</v>
      </c>
      <c r="Q207" s="163">
        <v>23</v>
      </c>
      <c r="R207" s="163">
        <v>23</v>
      </c>
      <c r="S207" s="163">
        <v>23</v>
      </c>
      <c r="T207" s="163">
        <v>23</v>
      </c>
      <c r="U207" s="163">
        <v>23</v>
      </c>
      <c r="V207" s="163">
        <v>4</v>
      </c>
      <c r="W207" s="163">
        <v>4</v>
      </c>
      <c r="X207" s="163">
        <v>3</v>
      </c>
      <c r="Y207" s="163">
        <v>3</v>
      </c>
      <c r="Z207" s="163">
        <v>3</v>
      </c>
      <c r="AA207" s="163">
        <v>3</v>
      </c>
      <c r="AB207" s="163">
        <v>3</v>
      </c>
      <c r="AC207" s="163">
        <v>1</v>
      </c>
      <c r="AD207" s="163">
        <v>1</v>
      </c>
      <c r="AE207" s="163">
        <v>2</v>
      </c>
      <c r="AF207" s="163">
        <v>1</v>
      </c>
      <c r="AG207" s="163">
        <v>1</v>
      </c>
      <c r="AH207" s="163">
        <v>1</v>
      </c>
      <c r="AI207" s="163">
        <v>1</v>
      </c>
      <c r="AJ207" s="163">
        <v>1</v>
      </c>
      <c r="AK207" s="163">
        <v>1</v>
      </c>
      <c r="AL207" s="163">
        <v>1</v>
      </c>
      <c r="AM207" s="163">
        <v>0</v>
      </c>
      <c r="AN207" s="163">
        <v>0</v>
      </c>
      <c r="AO207" s="163">
        <v>0</v>
      </c>
      <c r="AP207" s="163">
        <v>0</v>
      </c>
      <c r="AQ207" s="163">
        <v>0</v>
      </c>
      <c r="AR207" s="8"/>
      <c r="AT207" s="108"/>
      <c r="AU207" s="137"/>
    </row>
    <row r="208" spans="2:48">
      <c r="B208" s="5"/>
      <c r="E208" s="115">
        <f t="shared" si="61"/>
        <v>19</v>
      </c>
      <c r="F208" s="45" t="str">
        <f t="shared" si="62"/>
        <v>Rio de Janeiro - AP 2.1</v>
      </c>
      <c r="H208" s="162">
        <f t="shared" si="60"/>
        <v>11170</v>
      </c>
      <c r="I208" s="163">
        <v>0</v>
      </c>
      <c r="J208" s="163">
        <v>202</v>
      </c>
      <c r="K208" s="163">
        <v>351</v>
      </c>
      <c r="L208" s="163">
        <v>351</v>
      </c>
      <c r="M208" s="163">
        <v>351</v>
      </c>
      <c r="N208" s="163">
        <v>2948</v>
      </c>
      <c r="O208" s="163">
        <v>2948</v>
      </c>
      <c r="P208" s="163">
        <v>2798</v>
      </c>
      <c r="Q208" s="163">
        <v>202</v>
      </c>
      <c r="R208" s="163">
        <v>202</v>
      </c>
      <c r="S208" s="163">
        <v>202</v>
      </c>
      <c r="T208" s="163">
        <v>202</v>
      </c>
      <c r="U208" s="163">
        <v>202</v>
      </c>
      <c r="V208" s="163">
        <v>53</v>
      </c>
      <c r="W208" s="163">
        <v>53</v>
      </c>
      <c r="X208" s="163">
        <v>21</v>
      </c>
      <c r="Y208" s="163">
        <v>21</v>
      </c>
      <c r="Z208" s="163">
        <v>21</v>
      </c>
      <c r="AA208" s="163">
        <v>21</v>
      </c>
      <c r="AB208" s="163">
        <v>21</v>
      </c>
      <c r="AC208" s="163">
        <v>0</v>
      </c>
      <c r="AD208" s="163">
        <v>0</v>
      </c>
      <c r="AE208" s="163">
        <v>0</v>
      </c>
      <c r="AF208" s="163">
        <v>0</v>
      </c>
      <c r="AG208" s="163">
        <v>0</v>
      </c>
      <c r="AH208" s="163">
        <v>0</v>
      </c>
      <c r="AI208" s="163">
        <v>0</v>
      </c>
      <c r="AJ208" s="163">
        <v>0</v>
      </c>
      <c r="AK208" s="163">
        <v>0</v>
      </c>
      <c r="AL208" s="163">
        <v>0</v>
      </c>
      <c r="AM208" s="163">
        <v>0</v>
      </c>
      <c r="AN208" s="163">
        <v>0</v>
      </c>
      <c r="AO208" s="163">
        <v>0</v>
      </c>
      <c r="AP208" s="163">
        <v>0</v>
      </c>
      <c r="AQ208" s="163">
        <v>0</v>
      </c>
      <c r="AR208" s="8"/>
      <c r="AT208" s="108"/>
      <c r="AU208" s="137"/>
    </row>
    <row r="209" spans="2:48">
      <c r="B209" s="5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8"/>
    </row>
    <row r="210" spans="2:48">
      <c r="B210" s="5"/>
      <c r="E210" s="20"/>
      <c r="F210" s="20" t="s">
        <v>45</v>
      </c>
      <c r="G210" s="20"/>
      <c r="H210" s="162">
        <f>SUM(I210:AQ210)</f>
        <v>37513</v>
      </c>
      <c r="I210" s="162">
        <f t="shared" ref="I210:AQ210" si="63">SUM(I211:I229)</f>
        <v>0</v>
      </c>
      <c r="J210" s="162">
        <f t="shared" si="63"/>
        <v>2121</v>
      </c>
      <c r="K210" s="162">
        <f t="shared" si="63"/>
        <v>7249</v>
      </c>
      <c r="L210" s="162">
        <f t="shared" si="63"/>
        <v>7585</v>
      </c>
      <c r="M210" s="162">
        <f t="shared" si="63"/>
        <v>7586</v>
      </c>
      <c r="N210" s="162">
        <f t="shared" si="63"/>
        <v>3512</v>
      </c>
      <c r="O210" s="162">
        <f t="shared" si="63"/>
        <v>2959</v>
      </c>
      <c r="P210" s="162">
        <f t="shared" si="63"/>
        <v>1322</v>
      </c>
      <c r="Q210" s="162">
        <f t="shared" si="63"/>
        <v>670</v>
      </c>
      <c r="R210" s="162">
        <f t="shared" si="63"/>
        <v>780</v>
      </c>
      <c r="S210" s="162">
        <f t="shared" si="63"/>
        <v>307</v>
      </c>
      <c r="T210" s="162">
        <f t="shared" si="63"/>
        <v>98</v>
      </c>
      <c r="U210" s="162">
        <f t="shared" si="63"/>
        <v>46</v>
      </c>
      <c r="V210" s="162">
        <f t="shared" si="63"/>
        <v>263</v>
      </c>
      <c r="W210" s="162">
        <f t="shared" si="63"/>
        <v>600</v>
      </c>
      <c r="X210" s="162">
        <f t="shared" si="63"/>
        <v>601</v>
      </c>
      <c r="Y210" s="162">
        <f t="shared" si="63"/>
        <v>545</v>
      </c>
      <c r="Z210" s="162">
        <f t="shared" si="63"/>
        <v>810</v>
      </c>
      <c r="AA210" s="162">
        <f t="shared" si="63"/>
        <v>207</v>
      </c>
      <c r="AB210" s="162">
        <f t="shared" si="63"/>
        <v>0</v>
      </c>
      <c r="AC210" s="162">
        <f t="shared" si="63"/>
        <v>0</v>
      </c>
      <c r="AD210" s="162">
        <f t="shared" si="63"/>
        <v>0</v>
      </c>
      <c r="AE210" s="162">
        <f t="shared" si="63"/>
        <v>0</v>
      </c>
      <c r="AF210" s="162">
        <f t="shared" si="63"/>
        <v>0</v>
      </c>
      <c r="AG210" s="162">
        <f t="shared" si="63"/>
        <v>84</v>
      </c>
      <c r="AH210" s="162">
        <f t="shared" si="63"/>
        <v>84</v>
      </c>
      <c r="AI210" s="162">
        <f t="shared" si="63"/>
        <v>84</v>
      </c>
      <c r="AJ210" s="162">
        <f t="shared" si="63"/>
        <v>0</v>
      </c>
      <c r="AK210" s="162">
        <f t="shared" si="63"/>
        <v>0</v>
      </c>
      <c r="AL210" s="162">
        <f t="shared" si="63"/>
        <v>0</v>
      </c>
      <c r="AM210" s="162">
        <f t="shared" si="63"/>
        <v>0</v>
      </c>
      <c r="AN210" s="162">
        <f t="shared" si="63"/>
        <v>0</v>
      </c>
      <c r="AO210" s="162">
        <f t="shared" si="63"/>
        <v>0</v>
      </c>
      <c r="AP210" s="162">
        <f t="shared" si="63"/>
        <v>0</v>
      </c>
      <c r="AQ210" s="162">
        <f t="shared" si="63"/>
        <v>0</v>
      </c>
      <c r="AR210" s="8"/>
    </row>
    <row r="211" spans="2:48">
      <c r="B211" s="5"/>
      <c r="E211" s="115">
        <v>1</v>
      </c>
      <c r="F211" s="45" t="str">
        <f t="shared" ref="F211:F219" si="64">F190</f>
        <v>Cachoeiras de Macacu</v>
      </c>
      <c r="H211" s="162">
        <f t="shared" ref="H211" si="65">SUM(I211:AQ211)</f>
        <v>2195</v>
      </c>
      <c r="I211" s="163">
        <v>0</v>
      </c>
      <c r="J211" s="163">
        <v>0</v>
      </c>
      <c r="K211" s="163">
        <v>0</v>
      </c>
      <c r="L211" s="163">
        <v>0</v>
      </c>
      <c r="M211" s="163">
        <v>0</v>
      </c>
      <c r="N211" s="163">
        <v>377</v>
      </c>
      <c r="O211" s="163">
        <v>862</v>
      </c>
      <c r="P211" s="163">
        <v>377</v>
      </c>
      <c r="Q211" s="163">
        <v>135</v>
      </c>
      <c r="R211" s="163">
        <v>309</v>
      </c>
      <c r="S211" s="163">
        <v>135</v>
      </c>
      <c r="T211" s="163">
        <v>0</v>
      </c>
      <c r="U211" s="163">
        <v>0</v>
      </c>
      <c r="V211" s="163">
        <v>0</v>
      </c>
      <c r="W211" s="163">
        <v>0</v>
      </c>
      <c r="X211" s="163">
        <v>0</v>
      </c>
      <c r="Y211" s="163">
        <v>0</v>
      </c>
      <c r="Z211" s="163">
        <v>0</v>
      </c>
      <c r="AA211" s="163">
        <v>0</v>
      </c>
      <c r="AB211" s="163">
        <v>0</v>
      </c>
      <c r="AC211" s="163">
        <v>0</v>
      </c>
      <c r="AD211" s="163">
        <v>0</v>
      </c>
      <c r="AE211" s="163">
        <v>0</v>
      </c>
      <c r="AF211" s="163">
        <v>0</v>
      </c>
      <c r="AG211" s="163">
        <v>0</v>
      </c>
      <c r="AH211" s="163">
        <v>0</v>
      </c>
      <c r="AI211" s="163">
        <v>0</v>
      </c>
      <c r="AJ211" s="163">
        <v>0</v>
      </c>
      <c r="AK211" s="163">
        <v>0</v>
      </c>
      <c r="AL211" s="163">
        <v>0</v>
      </c>
      <c r="AM211" s="163">
        <v>0</v>
      </c>
      <c r="AN211" s="163">
        <v>0</v>
      </c>
      <c r="AO211" s="163">
        <v>0</v>
      </c>
      <c r="AP211" s="163">
        <v>0</v>
      </c>
      <c r="AQ211" s="163">
        <v>0</v>
      </c>
      <c r="AR211" s="8"/>
      <c r="AT211" s="108"/>
      <c r="AU211" s="110"/>
    </row>
    <row r="212" spans="2:48">
      <c r="B212" s="5"/>
      <c r="E212" s="115">
        <f>E211+1</f>
        <v>2</v>
      </c>
      <c r="F212" s="45" t="str">
        <f t="shared" si="64"/>
        <v>Itaborai</v>
      </c>
      <c r="H212" s="162">
        <f t="shared" ref="H212:H229" si="66">SUM(I212:AQ212)</f>
        <v>5769</v>
      </c>
      <c r="I212" s="163">
        <v>0</v>
      </c>
      <c r="J212" s="163">
        <v>0</v>
      </c>
      <c r="K212" s="163">
        <v>561</v>
      </c>
      <c r="L212" s="163">
        <v>1218</v>
      </c>
      <c r="M212" s="163">
        <v>561</v>
      </c>
      <c r="N212" s="163">
        <v>50</v>
      </c>
      <c r="O212" s="163">
        <v>53</v>
      </c>
      <c r="P212" s="163">
        <v>176</v>
      </c>
      <c r="Q212" s="163">
        <v>535</v>
      </c>
      <c r="R212" s="163">
        <v>471</v>
      </c>
      <c r="S212" s="163">
        <v>129</v>
      </c>
      <c r="T212" s="163">
        <v>0</v>
      </c>
      <c r="U212" s="163">
        <v>3</v>
      </c>
      <c r="V212" s="163">
        <v>263</v>
      </c>
      <c r="W212" s="163">
        <v>600</v>
      </c>
      <c r="X212" s="163">
        <v>263</v>
      </c>
      <c r="Y212" s="163">
        <v>207</v>
      </c>
      <c r="Z212" s="163">
        <v>472</v>
      </c>
      <c r="AA212" s="163">
        <v>207</v>
      </c>
      <c r="AB212" s="163">
        <v>0</v>
      </c>
      <c r="AC212" s="163">
        <v>0</v>
      </c>
      <c r="AD212" s="163">
        <v>0</v>
      </c>
      <c r="AE212" s="163">
        <v>0</v>
      </c>
      <c r="AF212" s="163">
        <v>0</v>
      </c>
      <c r="AG212" s="163">
        <v>0</v>
      </c>
      <c r="AH212" s="163">
        <v>0</v>
      </c>
      <c r="AI212" s="163">
        <v>0</v>
      </c>
      <c r="AJ212" s="163">
        <v>0</v>
      </c>
      <c r="AK212" s="163">
        <v>0</v>
      </c>
      <c r="AL212" s="163">
        <v>0</v>
      </c>
      <c r="AM212" s="163">
        <v>0</v>
      </c>
      <c r="AN212" s="163">
        <v>0</v>
      </c>
      <c r="AO212" s="163">
        <v>0</v>
      </c>
      <c r="AP212" s="163">
        <v>0</v>
      </c>
      <c r="AQ212" s="163">
        <v>0</v>
      </c>
      <c r="AR212" s="8"/>
      <c r="AT212" s="108"/>
      <c r="AU212" s="108"/>
    </row>
    <row r="213" spans="2:48">
      <c r="B213" s="5"/>
      <c r="E213" s="115">
        <f t="shared" ref="E213:E229" si="67">E212+1</f>
        <v>3</v>
      </c>
      <c r="F213" s="45" t="str">
        <f t="shared" si="64"/>
        <v>Mage</v>
      </c>
      <c r="H213" s="162">
        <f t="shared" si="66"/>
        <v>7046</v>
      </c>
      <c r="I213" s="163">
        <v>0</v>
      </c>
      <c r="J213" s="163">
        <v>907</v>
      </c>
      <c r="K213" s="163">
        <v>2014</v>
      </c>
      <c r="L213" s="163">
        <v>1433</v>
      </c>
      <c r="M213" s="163">
        <v>1260</v>
      </c>
      <c r="N213" s="163">
        <v>715</v>
      </c>
      <c r="O213" s="163">
        <v>372</v>
      </c>
      <c r="P213" s="163">
        <v>161</v>
      </c>
      <c r="Q213" s="163">
        <v>0</v>
      </c>
      <c r="R213" s="163">
        <v>0</v>
      </c>
      <c r="S213" s="163">
        <v>43</v>
      </c>
      <c r="T213" s="163">
        <v>98</v>
      </c>
      <c r="U213" s="163">
        <v>43</v>
      </c>
      <c r="V213" s="163">
        <v>0</v>
      </c>
      <c r="W213" s="163">
        <v>0</v>
      </c>
      <c r="X213" s="163">
        <v>0</v>
      </c>
      <c r="Y213" s="163">
        <v>0</v>
      </c>
      <c r="Z213" s="163">
        <v>0</v>
      </c>
      <c r="AA213" s="163">
        <v>0</v>
      </c>
      <c r="AB213" s="163">
        <v>0</v>
      </c>
      <c r="AC213" s="163">
        <v>0</v>
      </c>
      <c r="AD213" s="163">
        <v>0</v>
      </c>
      <c r="AE213" s="163">
        <v>0</v>
      </c>
      <c r="AF213" s="163">
        <v>0</v>
      </c>
      <c r="AG213" s="163">
        <v>0</v>
      </c>
      <c r="AH213" s="163">
        <v>0</v>
      </c>
      <c r="AI213" s="163">
        <v>0</v>
      </c>
      <c r="AJ213" s="163">
        <v>0</v>
      </c>
      <c r="AK213" s="163">
        <v>0</v>
      </c>
      <c r="AL213" s="163">
        <v>0</v>
      </c>
      <c r="AM213" s="163">
        <v>0</v>
      </c>
      <c r="AN213" s="163">
        <v>0</v>
      </c>
      <c r="AO213" s="163">
        <v>0</v>
      </c>
      <c r="AP213" s="163">
        <v>0</v>
      </c>
      <c r="AQ213" s="163">
        <v>0</v>
      </c>
      <c r="AR213" s="8"/>
      <c r="AT213" s="108"/>
      <c r="AU213" s="137"/>
    </row>
    <row r="214" spans="2:48">
      <c r="B214" s="5"/>
      <c r="E214" s="115">
        <f t="shared" si="67"/>
        <v>4</v>
      </c>
      <c r="F214" s="45" t="str">
        <f t="shared" si="64"/>
        <v>Marica</v>
      </c>
      <c r="H214" s="162">
        <f t="shared" si="66"/>
        <v>0</v>
      </c>
      <c r="I214" s="163">
        <v>0</v>
      </c>
      <c r="J214" s="163">
        <v>0</v>
      </c>
      <c r="K214" s="163">
        <v>0</v>
      </c>
      <c r="L214" s="163">
        <v>0</v>
      </c>
      <c r="M214" s="163">
        <v>0</v>
      </c>
      <c r="N214" s="163">
        <v>0</v>
      </c>
      <c r="O214" s="163">
        <v>0</v>
      </c>
      <c r="P214" s="163">
        <v>0</v>
      </c>
      <c r="Q214" s="163">
        <v>0</v>
      </c>
      <c r="R214" s="163">
        <v>0</v>
      </c>
      <c r="S214" s="163">
        <v>0</v>
      </c>
      <c r="T214" s="163">
        <v>0</v>
      </c>
      <c r="U214" s="163">
        <v>0</v>
      </c>
      <c r="V214" s="163">
        <v>0</v>
      </c>
      <c r="W214" s="163">
        <v>0</v>
      </c>
      <c r="X214" s="163">
        <v>0</v>
      </c>
      <c r="Y214" s="163">
        <v>0</v>
      </c>
      <c r="Z214" s="163">
        <v>0</v>
      </c>
      <c r="AA214" s="163">
        <v>0</v>
      </c>
      <c r="AB214" s="163">
        <v>0</v>
      </c>
      <c r="AC214" s="163">
        <v>0</v>
      </c>
      <c r="AD214" s="163">
        <v>0</v>
      </c>
      <c r="AE214" s="163">
        <v>0</v>
      </c>
      <c r="AF214" s="163">
        <v>0</v>
      </c>
      <c r="AG214" s="163">
        <v>0</v>
      </c>
      <c r="AH214" s="163">
        <v>0</v>
      </c>
      <c r="AI214" s="163">
        <v>0</v>
      </c>
      <c r="AJ214" s="163">
        <v>0</v>
      </c>
      <c r="AK214" s="163">
        <v>0</v>
      </c>
      <c r="AL214" s="163">
        <v>0</v>
      </c>
      <c r="AM214" s="163">
        <v>0</v>
      </c>
      <c r="AN214" s="163">
        <v>0</v>
      </c>
      <c r="AO214" s="163">
        <v>0</v>
      </c>
      <c r="AP214" s="163">
        <v>0</v>
      </c>
      <c r="AQ214" s="163">
        <v>0</v>
      </c>
      <c r="AR214" s="8"/>
      <c r="AT214" s="108"/>
      <c r="AU214" s="137"/>
    </row>
    <row r="215" spans="2:48">
      <c r="B215" s="5"/>
      <c r="E215" s="115">
        <f t="shared" si="67"/>
        <v>5</v>
      </c>
      <c r="F215" s="45" t="str">
        <f t="shared" si="64"/>
        <v>Rio Bonito</v>
      </c>
      <c r="H215" s="162">
        <f t="shared" si="66"/>
        <v>1991</v>
      </c>
      <c r="I215" s="163">
        <v>0</v>
      </c>
      <c r="J215" s="163">
        <v>0</v>
      </c>
      <c r="K215" s="163">
        <v>0</v>
      </c>
      <c r="L215" s="163">
        <v>114</v>
      </c>
      <c r="M215" s="163">
        <v>261</v>
      </c>
      <c r="N215" s="163">
        <v>465</v>
      </c>
      <c r="O215" s="163">
        <v>801</v>
      </c>
      <c r="P215" s="163">
        <v>350</v>
      </c>
      <c r="Q215" s="163">
        <v>0</v>
      </c>
      <c r="R215" s="163">
        <v>0</v>
      </c>
      <c r="S215" s="163">
        <v>0</v>
      </c>
      <c r="T215" s="163">
        <v>0</v>
      </c>
      <c r="U215" s="163">
        <v>0</v>
      </c>
      <c r="V215" s="163">
        <v>0</v>
      </c>
      <c r="W215" s="163">
        <v>0</v>
      </c>
      <c r="X215" s="163">
        <v>0</v>
      </c>
      <c r="Y215" s="163">
        <v>0</v>
      </c>
      <c r="Z215" s="163">
        <v>0</v>
      </c>
      <c r="AA215" s="163">
        <v>0</v>
      </c>
      <c r="AB215" s="163">
        <v>0</v>
      </c>
      <c r="AC215" s="163">
        <v>0</v>
      </c>
      <c r="AD215" s="163">
        <v>0</v>
      </c>
      <c r="AE215" s="163">
        <v>0</v>
      </c>
      <c r="AF215" s="163">
        <v>0</v>
      </c>
      <c r="AG215" s="163">
        <v>0</v>
      </c>
      <c r="AH215" s="163">
        <v>0</v>
      </c>
      <c r="AI215" s="163">
        <v>0</v>
      </c>
      <c r="AJ215" s="163">
        <v>0</v>
      </c>
      <c r="AK215" s="163">
        <v>0</v>
      </c>
      <c r="AL215" s="163">
        <v>0</v>
      </c>
      <c r="AM215" s="163">
        <v>0</v>
      </c>
      <c r="AN215" s="163">
        <v>0</v>
      </c>
      <c r="AO215" s="163">
        <v>0</v>
      </c>
      <c r="AP215" s="163">
        <v>0</v>
      </c>
      <c r="AQ215" s="163">
        <v>0</v>
      </c>
      <c r="AR215" s="8"/>
      <c r="AT215" s="108"/>
      <c r="AU215" s="137"/>
    </row>
    <row r="216" spans="2:48">
      <c r="B216" s="5"/>
      <c r="E216" s="115">
        <f t="shared" si="67"/>
        <v>6</v>
      </c>
      <c r="F216" s="45" t="str">
        <f t="shared" si="64"/>
        <v>Sao Goncalo</v>
      </c>
      <c r="H216" s="162">
        <f t="shared" si="66"/>
        <v>8994</v>
      </c>
      <c r="I216" s="163">
        <v>0</v>
      </c>
      <c r="J216" s="163">
        <v>316</v>
      </c>
      <c r="K216" s="163">
        <v>2514</v>
      </c>
      <c r="L216" s="163">
        <v>2234</v>
      </c>
      <c r="M216" s="163">
        <v>2198</v>
      </c>
      <c r="N216" s="163">
        <v>233</v>
      </c>
      <c r="O216" s="163">
        <v>233</v>
      </c>
      <c r="P216" s="163">
        <v>0</v>
      </c>
      <c r="Q216" s="163">
        <v>0</v>
      </c>
      <c r="R216" s="163">
        <v>0</v>
      </c>
      <c r="S216" s="163">
        <v>0</v>
      </c>
      <c r="T216" s="163">
        <v>0</v>
      </c>
      <c r="U216" s="163">
        <v>0</v>
      </c>
      <c r="V216" s="163">
        <v>0</v>
      </c>
      <c r="W216" s="163">
        <v>0</v>
      </c>
      <c r="X216" s="163">
        <v>338</v>
      </c>
      <c r="Y216" s="163">
        <v>338</v>
      </c>
      <c r="Z216" s="163">
        <v>338</v>
      </c>
      <c r="AA216" s="163">
        <v>0</v>
      </c>
      <c r="AB216" s="163">
        <v>0</v>
      </c>
      <c r="AC216" s="163">
        <v>0</v>
      </c>
      <c r="AD216" s="163">
        <v>0</v>
      </c>
      <c r="AE216" s="163">
        <v>0</v>
      </c>
      <c r="AF216" s="163">
        <v>0</v>
      </c>
      <c r="AG216" s="163">
        <v>84</v>
      </c>
      <c r="AH216" s="163">
        <v>84</v>
      </c>
      <c r="AI216" s="163">
        <v>84</v>
      </c>
      <c r="AJ216" s="163">
        <v>0</v>
      </c>
      <c r="AK216" s="163">
        <v>0</v>
      </c>
      <c r="AL216" s="163">
        <v>0</v>
      </c>
      <c r="AM216" s="163">
        <v>0</v>
      </c>
      <c r="AN216" s="163">
        <v>0</v>
      </c>
      <c r="AO216" s="163">
        <v>0</v>
      </c>
      <c r="AP216" s="163">
        <v>0</v>
      </c>
      <c r="AQ216" s="163">
        <v>0</v>
      </c>
      <c r="AR216" s="8"/>
      <c r="AT216" s="108"/>
      <c r="AU216" s="137"/>
    </row>
    <row r="217" spans="2:48">
      <c r="B217" s="5"/>
      <c r="E217" s="115">
        <f t="shared" si="67"/>
        <v>7</v>
      </c>
      <c r="F217" s="45" t="str">
        <f t="shared" si="64"/>
        <v>Saquarema</v>
      </c>
      <c r="H217" s="162">
        <f t="shared" si="66"/>
        <v>0</v>
      </c>
      <c r="I217" s="163">
        <v>0</v>
      </c>
      <c r="J217" s="163">
        <v>0</v>
      </c>
      <c r="K217" s="163">
        <v>0</v>
      </c>
      <c r="L217" s="163">
        <v>0</v>
      </c>
      <c r="M217" s="163">
        <v>0</v>
      </c>
      <c r="N217" s="163">
        <v>0</v>
      </c>
      <c r="O217" s="163">
        <v>0</v>
      </c>
      <c r="P217" s="163">
        <v>0</v>
      </c>
      <c r="Q217" s="163">
        <v>0</v>
      </c>
      <c r="R217" s="163">
        <v>0</v>
      </c>
      <c r="S217" s="163">
        <v>0</v>
      </c>
      <c r="T217" s="163">
        <v>0</v>
      </c>
      <c r="U217" s="163">
        <v>0</v>
      </c>
      <c r="V217" s="163">
        <v>0</v>
      </c>
      <c r="W217" s="163">
        <v>0</v>
      </c>
      <c r="X217" s="163">
        <v>0</v>
      </c>
      <c r="Y217" s="163">
        <v>0</v>
      </c>
      <c r="Z217" s="163">
        <v>0</v>
      </c>
      <c r="AA217" s="163">
        <v>0</v>
      </c>
      <c r="AB217" s="163">
        <v>0</v>
      </c>
      <c r="AC217" s="163">
        <v>0</v>
      </c>
      <c r="AD217" s="163">
        <v>0</v>
      </c>
      <c r="AE217" s="163">
        <v>0</v>
      </c>
      <c r="AF217" s="163">
        <v>0</v>
      </c>
      <c r="AG217" s="163">
        <v>0</v>
      </c>
      <c r="AH217" s="163">
        <v>0</v>
      </c>
      <c r="AI217" s="163">
        <v>0</v>
      </c>
      <c r="AJ217" s="163">
        <v>0</v>
      </c>
      <c r="AK217" s="163">
        <v>0</v>
      </c>
      <c r="AL217" s="163">
        <v>0</v>
      </c>
      <c r="AM217" s="163">
        <v>0</v>
      </c>
      <c r="AN217" s="163">
        <v>0</v>
      </c>
      <c r="AO217" s="163">
        <v>0</v>
      </c>
      <c r="AP217" s="163">
        <v>0</v>
      </c>
      <c r="AQ217" s="163">
        <v>0</v>
      </c>
      <c r="AR217" s="8"/>
      <c r="AT217" s="108"/>
      <c r="AU217" s="137"/>
    </row>
    <row r="218" spans="2:48">
      <c r="B218" s="5"/>
      <c r="E218" s="115">
        <f t="shared" si="67"/>
        <v>8</v>
      </c>
      <c r="F218" s="45" t="str">
        <f t="shared" si="64"/>
        <v>Tangua</v>
      </c>
      <c r="H218" s="162">
        <f t="shared" si="66"/>
        <v>1037</v>
      </c>
      <c r="I218" s="163">
        <v>0</v>
      </c>
      <c r="J218" s="163">
        <v>0</v>
      </c>
      <c r="K218" s="163">
        <v>0</v>
      </c>
      <c r="L218" s="163">
        <v>242</v>
      </c>
      <c r="M218" s="163">
        <v>553</v>
      </c>
      <c r="N218" s="163">
        <v>242</v>
      </c>
      <c r="O218" s="163">
        <v>0</v>
      </c>
      <c r="P218" s="163">
        <v>0</v>
      </c>
      <c r="Q218" s="163">
        <v>0</v>
      </c>
      <c r="R218" s="163">
        <v>0</v>
      </c>
      <c r="S218" s="163">
        <v>0</v>
      </c>
      <c r="T218" s="163">
        <v>0</v>
      </c>
      <c r="U218" s="163">
        <v>0</v>
      </c>
      <c r="V218" s="163">
        <v>0</v>
      </c>
      <c r="W218" s="163">
        <v>0</v>
      </c>
      <c r="X218" s="163">
        <v>0</v>
      </c>
      <c r="Y218" s="163">
        <v>0</v>
      </c>
      <c r="Z218" s="163">
        <v>0</v>
      </c>
      <c r="AA218" s="163">
        <v>0</v>
      </c>
      <c r="AB218" s="163">
        <v>0</v>
      </c>
      <c r="AC218" s="163">
        <v>0</v>
      </c>
      <c r="AD218" s="163">
        <v>0</v>
      </c>
      <c r="AE218" s="163">
        <v>0</v>
      </c>
      <c r="AF218" s="163">
        <v>0</v>
      </c>
      <c r="AG218" s="163">
        <v>0</v>
      </c>
      <c r="AH218" s="163">
        <v>0</v>
      </c>
      <c r="AI218" s="163">
        <v>0</v>
      </c>
      <c r="AJ218" s="163">
        <v>0</v>
      </c>
      <c r="AK218" s="163">
        <v>0</v>
      </c>
      <c r="AL218" s="163">
        <v>0</v>
      </c>
      <c r="AM218" s="163">
        <v>0</v>
      </c>
      <c r="AN218" s="163">
        <v>0</v>
      </c>
      <c r="AO218" s="163">
        <v>0</v>
      </c>
      <c r="AP218" s="163">
        <v>0</v>
      </c>
      <c r="AQ218" s="163">
        <v>0</v>
      </c>
      <c r="AR218" s="8"/>
      <c r="AT218" s="108"/>
      <c r="AU218" s="137"/>
    </row>
    <row r="219" spans="2:48">
      <c r="B219" s="5"/>
      <c r="E219" s="115">
        <f t="shared" si="67"/>
        <v>9</v>
      </c>
      <c r="F219" s="45" t="str">
        <f t="shared" si="64"/>
        <v>Casimiro de Abreu</v>
      </c>
      <c r="H219" s="162">
        <f t="shared" si="66"/>
        <v>697</v>
      </c>
      <c r="I219" s="163">
        <v>0</v>
      </c>
      <c r="J219" s="163">
        <v>163</v>
      </c>
      <c r="K219" s="163">
        <v>371</v>
      </c>
      <c r="L219" s="163">
        <v>163</v>
      </c>
      <c r="M219" s="163">
        <v>0</v>
      </c>
      <c r="N219" s="163">
        <v>0</v>
      </c>
      <c r="O219" s="163">
        <v>0</v>
      </c>
      <c r="P219" s="163">
        <v>0</v>
      </c>
      <c r="Q219" s="163">
        <v>0</v>
      </c>
      <c r="R219" s="163">
        <v>0</v>
      </c>
      <c r="S219" s="163">
        <v>0</v>
      </c>
      <c r="T219" s="163">
        <v>0</v>
      </c>
      <c r="U219" s="163">
        <v>0</v>
      </c>
      <c r="V219" s="163">
        <v>0</v>
      </c>
      <c r="W219" s="163">
        <v>0</v>
      </c>
      <c r="X219" s="163">
        <v>0</v>
      </c>
      <c r="Y219" s="163">
        <v>0</v>
      </c>
      <c r="Z219" s="163">
        <v>0</v>
      </c>
      <c r="AA219" s="163">
        <v>0</v>
      </c>
      <c r="AB219" s="163">
        <v>0</v>
      </c>
      <c r="AC219" s="163">
        <v>0</v>
      </c>
      <c r="AD219" s="163">
        <v>0</v>
      </c>
      <c r="AE219" s="163">
        <v>0</v>
      </c>
      <c r="AF219" s="163">
        <v>0</v>
      </c>
      <c r="AG219" s="163">
        <v>0</v>
      </c>
      <c r="AH219" s="163">
        <v>0</v>
      </c>
      <c r="AI219" s="163">
        <v>0</v>
      </c>
      <c r="AJ219" s="163">
        <v>0</v>
      </c>
      <c r="AK219" s="163">
        <v>0</v>
      </c>
      <c r="AL219" s="163">
        <v>0</v>
      </c>
      <c r="AM219" s="163">
        <v>0</v>
      </c>
      <c r="AN219" s="163">
        <v>0</v>
      </c>
      <c r="AO219" s="163">
        <v>0</v>
      </c>
      <c r="AP219" s="163">
        <v>0</v>
      </c>
      <c r="AQ219" s="163">
        <v>0</v>
      </c>
      <c r="AR219" s="8"/>
      <c r="AT219" s="108"/>
      <c r="AU219" s="137"/>
    </row>
    <row r="220" spans="2:48" s="135" customFormat="1">
      <c r="B220" s="148"/>
      <c r="E220" s="115">
        <f t="shared" si="67"/>
        <v>10</v>
      </c>
      <c r="F220" s="45" t="s">
        <v>139</v>
      </c>
      <c r="H220" s="162">
        <f t="shared" si="66"/>
        <v>197</v>
      </c>
      <c r="I220" s="163">
        <v>0</v>
      </c>
      <c r="J220" s="163">
        <v>46</v>
      </c>
      <c r="K220" s="163">
        <v>105</v>
      </c>
      <c r="L220" s="163">
        <v>46</v>
      </c>
      <c r="M220" s="163">
        <v>0</v>
      </c>
      <c r="N220" s="163">
        <v>0</v>
      </c>
      <c r="O220" s="163">
        <v>0</v>
      </c>
      <c r="P220" s="163">
        <v>0</v>
      </c>
      <c r="Q220" s="163">
        <v>0</v>
      </c>
      <c r="R220" s="163">
        <v>0</v>
      </c>
      <c r="S220" s="163">
        <v>0</v>
      </c>
      <c r="T220" s="163">
        <v>0</v>
      </c>
      <c r="U220" s="163">
        <v>0</v>
      </c>
      <c r="V220" s="163">
        <v>0</v>
      </c>
      <c r="W220" s="163">
        <v>0</v>
      </c>
      <c r="X220" s="163">
        <v>0</v>
      </c>
      <c r="Y220" s="163">
        <v>0</v>
      </c>
      <c r="Z220" s="163">
        <v>0</v>
      </c>
      <c r="AA220" s="163">
        <v>0</v>
      </c>
      <c r="AB220" s="163">
        <v>0</v>
      </c>
      <c r="AC220" s="163">
        <v>0</v>
      </c>
      <c r="AD220" s="163">
        <v>0</v>
      </c>
      <c r="AE220" s="163">
        <v>0</v>
      </c>
      <c r="AF220" s="163">
        <v>0</v>
      </c>
      <c r="AG220" s="163">
        <v>0</v>
      </c>
      <c r="AH220" s="163">
        <v>0</v>
      </c>
      <c r="AI220" s="163">
        <v>0</v>
      </c>
      <c r="AJ220" s="163">
        <v>0</v>
      </c>
      <c r="AK220" s="163">
        <v>0</v>
      </c>
      <c r="AL220" s="163">
        <v>0</v>
      </c>
      <c r="AM220" s="163">
        <v>0</v>
      </c>
      <c r="AN220" s="163">
        <v>0</v>
      </c>
      <c r="AO220" s="163">
        <v>0</v>
      </c>
      <c r="AP220" s="163">
        <v>0</v>
      </c>
      <c r="AQ220" s="163">
        <v>0</v>
      </c>
      <c r="AR220" s="149"/>
      <c r="AT220" s="137"/>
      <c r="AU220" s="137"/>
      <c r="AV220" s="137"/>
    </row>
    <row r="221" spans="2:48">
      <c r="B221" s="5"/>
      <c r="E221" s="115">
        <f t="shared" si="67"/>
        <v>11</v>
      </c>
      <c r="F221" s="45" t="str">
        <f t="shared" ref="F221:F229" si="68">F200</f>
        <v>Cambuci</v>
      </c>
      <c r="H221" s="162">
        <f t="shared" si="66"/>
        <v>1450</v>
      </c>
      <c r="I221" s="163">
        <v>0</v>
      </c>
      <c r="J221" s="163">
        <v>0</v>
      </c>
      <c r="K221" s="163">
        <v>2</v>
      </c>
      <c r="L221" s="163">
        <v>341</v>
      </c>
      <c r="M221" s="163">
        <v>771</v>
      </c>
      <c r="N221" s="163">
        <v>336</v>
      </c>
      <c r="O221" s="163">
        <v>0</v>
      </c>
      <c r="P221" s="163">
        <v>0</v>
      </c>
      <c r="Q221" s="163">
        <v>0</v>
      </c>
      <c r="R221" s="163">
        <v>0</v>
      </c>
      <c r="S221" s="163">
        <v>0</v>
      </c>
      <c r="T221" s="163">
        <v>0</v>
      </c>
      <c r="U221" s="163">
        <v>0</v>
      </c>
      <c r="V221" s="163">
        <v>0</v>
      </c>
      <c r="W221" s="163">
        <v>0</v>
      </c>
      <c r="X221" s="163">
        <v>0</v>
      </c>
      <c r="Y221" s="163">
        <v>0</v>
      </c>
      <c r="Z221" s="163">
        <v>0</v>
      </c>
      <c r="AA221" s="163">
        <v>0</v>
      </c>
      <c r="AB221" s="163">
        <v>0</v>
      </c>
      <c r="AC221" s="163">
        <v>0</v>
      </c>
      <c r="AD221" s="163">
        <v>0</v>
      </c>
      <c r="AE221" s="163">
        <v>0</v>
      </c>
      <c r="AF221" s="163">
        <v>0</v>
      </c>
      <c r="AG221" s="163">
        <v>0</v>
      </c>
      <c r="AH221" s="163">
        <v>0</v>
      </c>
      <c r="AI221" s="163">
        <v>0</v>
      </c>
      <c r="AJ221" s="163">
        <v>0</v>
      </c>
      <c r="AK221" s="163">
        <v>0</v>
      </c>
      <c r="AL221" s="163">
        <v>0</v>
      </c>
      <c r="AM221" s="163">
        <v>0</v>
      </c>
      <c r="AN221" s="163">
        <v>0</v>
      </c>
      <c r="AO221" s="163">
        <v>0</v>
      </c>
      <c r="AP221" s="163">
        <v>0</v>
      </c>
      <c r="AQ221" s="163">
        <v>0</v>
      </c>
      <c r="AR221" s="8"/>
      <c r="AT221" s="108"/>
      <c r="AU221" s="137"/>
    </row>
    <row r="222" spans="2:48">
      <c r="B222" s="5"/>
      <c r="E222" s="115">
        <f t="shared" si="67"/>
        <v>12</v>
      </c>
      <c r="F222" s="45" t="str">
        <f t="shared" si="68"/>
        <v>Itaocara</v>
      </c>
      <c r="H222" s="162">
        <f t="shared" si="66"/>
        <v>1109</v>
      </c>
      <c r="I222" s="163">
        <v>0</v>
      </c>
      <c r="J222" s="163">
        <v>0</v>
      </c>
      <c r="K222" s="163">
        <v>0</v>
      </c>
      <c r="L222" s="163">
        <v>248</v>
      </c>
      <c r="M222" s="163">
        <v>567</v>
      </c>
      <c r="N222" s="163">
        <v>259</v>
      </c>
      <c r="O222" s="163">
        <v>24</v>
      </c>
      <c r="P222" s="163">
        <v>11</v>
      </c>
      <c r="Q222" s="163">
        <v>0</v>
      </c>
      <c r="R222" s="163">
        <v>0</v>
      </c>
      <c r="S222" s="163">
        <v>0</v>
      </c>
      <c r="T222" s="163">
        <v>0</v>
      </c>
      <c r="U222" s="163">
        <v>0</v>
      </c>
      <c r="V222" s="163">
        <v>0</v>
      </c>
      <c r="W222" s="163">
        <v>0</v>
      </c>
      <c r="X222" s="163">
        <v>0</v>
      </c>
      <c r="Y222" s="163">
        <v>0</v>
      </c>
      <c r="Z222" s="163">
        <v>0</v>
      </c>
      <c r="AA222" s="163">
        <v>0</v>
      </c>
      <c r="AB222" s="163">
        <v>0</v>
      </c>
      <c r="AC222" s="163">
        <v>0</v>
      </c>
      <c r="AD222" s="163">
        <v>0</v>
      </c>
      <c r="AE222" s="163">
        <v>0</v>
      </c>
      <c r="AF222" s="163">
        <v>0</v>
      </c>
      <c r="AG222" s="163">
        <v>0</v>
      </c>
      <c r="AH222" s="163">
        <v>0</v>
      </c>
      <c r="AI222" s="163">
        <v>0</v>
      </c>
      <c r="AJ222" s="163">
        <v>0</v>
      </c>
      <c r="AK222" s="163">
        <v>0</v>
      </c>
      <c r="AL222" s="163">
        <v>0</v>
      </c>
      <c r="AM222" s="163">
        <v>0</v>
      </c>
      <c r="AN222" s="163">
        <v>0</v>
      </c>
      <c r="AO222" s="163">
        <v>0</v>
      </c>
      <c r="AP222" s="163">
        <v>0</v>
      </c>
      <c r="AQ222" s="163">
        <v>0</v>
      </c>
      <c r="AR222" s="8"/>
      <c r="AT222" s="108"/>
      <c r="AU222" s="137"/>
    </row>
    <row r="223" spans="2:48">
      <c r="B223" s="5"/>
      <c r="E223" s="115">
        <f t="shared" si="67"/>
        <v>13</v>
      </c>
      <c r="F223" s="45" t="str">
        <f t="shared" si="68"/>
        <v>Miracema</v>
      </c>
      <c r="H223" s="162">
        <f t="shared" si="66"/>
        <v>875</v>
      </c>
      <c r="I223" s="163">
        <v>0</v>
      </c>
      <c r="J223" s="163">
        <v>204</v>
      </c>
      <c r="K223" s="163">
        <v>467</v>
      </c>
      <c r="L223" s="163">
        <v>204</v>
      </c>
      <c r="M223" s="163">
        <v>0</v>
      </c>
      <c r="N223" s="163">
        <v>0</v>
      </c>
      <c r="O223" s="163">
        <v>0</v>
      </c>
      <c r="P223" s="163">
        <v>0</v>
      </c>
      <c r="Q223" s="163">
        <v>0</v>
      </c>
      <c r="R223" s="163">
        <v>0</v>
      </c>
      <c r="S223" s="163">
        <v>0</v>
      </c>
      <c r="T223" s="163">
        <v>0</v>
      </c>
      <c r="U223" s="163">
        <v>0</v>
      </c>
      <c r="V223" s="163">
        <v>0</v>
      </c>
      <c r="W223" s="163">
        <v>0</v>
      </c>
      <c r="X223" s="163">
        <v>0</v>
      </c>
      <c r="Y223" s="163">
        <v>0</v>
      </c>
      <c r="Z223" s="163">
        <v>0</v>
      </c>
      <c r="AA223" s="163">
        <v>0</v>
      </c>
      <c r="AB223" s="163">
        <v>0</v>
      </c>
      <c r="AC223" s="163">
        <v>0</v>
      </c>
      <c r="AD223" s="163">
        <v>0</v>
      </c>
      <c r="AE223" s="163">
        <v>0</v>
      </c>
      <c r="AF223" s="163">
        <v>0</v>
      </c>
      <c r="AG223" s="163">
        <v>0</v>
      </c>
      <c r="AH223" s="163">
        <v>0</v>
      </c>
      <c r="AI223" s="163">
        <v>0</v>
      </c>
      <c r="AJ223" s="163">
        <v>0</v>
      </c>
      <c r="AK223" s="163">
        <v>0</v>
      </c>
      <c r="AL223" s="163">
        <v>0</v>
      </c>
      <c r="AM223" s="163">
        <v>0</v>
      </c>
      <c r="AN223" s="163">
        <v>0</v>
      </c>
      <c r="AO223" s="163">
        <v>0</v>
      </c>
      <c r="AP223" s="163">
        <v>0</v>
      </c>
      <c r="AQ223" s="163">
        <v>0</v>
      </c>
      <c r="AR223" s="8"/>
      <c r="AT223" s="108"/>
      <c r="AU223" s="137"/>
    </row>
    <row r="224" spans="2:48">
      <c r="B224" s="5"/>
      <c r="E224" s="115">
        <f t="shared" si="67"/>
        <v>14</v>
      </c>
      <c r="F224" s="45" t="str">
        <f t="shared" si="68"/>
        <v>Sao Francisco de Itabapoana</v>
      </c>
      <c r="H224" s="162">
        <f t="shared" si="66"/>
        <v>1165</v>
      </c>
      <c r="I224" s="163">
        <v>0</v>
      </c>
      <c r="J224" s="163">
        <v>0</v>
      </c>
      <c r="K224" s="163">
        <v>15</v>
      </c>
      <c r="L224" s="163">
        <v>44</v>
      </c>
      <c r="M224" s="163">
        <v>37</v>
      </c>
      <c r="N224" s="163">
        <v>257</v>
      </c>
      <c r="O224" s="163">
        <v>565</v>
      </c>
      <c r="P224" s="163">
        <v>247</v>
      </c>
      <c r="Q224" s="163">
        <v>0</v>
      </c>
      <c r="R224" s="163">
        <v>0</v>
      </c>
      <c r="S224" s="163">
        <v>0</v>
      </c>
      <c r="T224" s="163">
        <v>0</v>
      </c>
      <c r="U224" s="163">
        <v>0</v>
      </c>
      <c r="V224" s="163">
        <v>0</v>
      </c>
      <c r="W224" s="163">
        <v>0</v>
      </c>
      <c r="X224" s="163">
        <v>0</v>
      </c>
      <c r="Y224" s="163">
        <v>0</v>
      </c>
      <c r="Z224" s="163">
        <v>0</v>
      </c>
      <c r="AA224" s="163">
        <v>0</v>
      </c>
      <c r="AB224" s="163">
        <v>0</v>
      </c>
      <c r="AC224" s="163">
        <v>0</v>
      </c>
      <c r="AD224" s="163">
        <v>0</v>
      </c>
      <c r="AE224" s="163">
        <v>0</v>
      </c>
      <c r="AF224" s="163">
        <v>0</v>
      </c>
      <c r="AG224" s="163">
        <v>0</v>
      </c>
      <c r="AH224" s="163">
        <v>0</v>
      </c>
      <c r="AI224" s="163">
        <v>0</v>
      </c>
      <c r="AJ224" s="163">
        <v>0</v>
      </c>
      <c r="AK224" s="163">
        <v>0</v>
      </c>
      <c r="AL224" s="163">
        <v>0</v>
      </c>
      <c r="AM224" s="163">
        <v>0</v>
      </c>
      <c r="AN224" s="163">
        <v>0</v>
      </c>
      <c r="AO224" s="163">
        <v>0</v>
      </c>
      <c r="AP224" s="163">
        <v>0</v>
      </c>
      <c r="AQ224" s="163">
        <v>0</v>
      </c>
      <c r="AR224" s="8"/>
      <c r="AT224" s="108"/>
      <c r="AU224" s="137"/>
    </row>
    <row r="225" spans="2:47">
      <c r="B225" s="5"/>
      <c r="E225" s="115">
        <f t="shared" si="67"/>
        <v>15</v>
      </c>
      <c r="F225" s="45" t="str">
        <f t="shared" si="68"/>
        <v>Cantagalo</v>
      </c>
      <c r="H225" s="162">
        <f t="shared" si="66"/>
        <v>1165</v>
      </c>
      <c r="I225" s="163">
        <v>0</v>
      </c>
      <c r="J225" s="163">
        <v>0</v>
      </c>
      <c r="K225" s="163">
        <v>0</v>
      </c>
      <c r="L225" s="163">
        <v>272</v>
      </c>
      <c r="M225" s="163">
        <v>621</v>
      </c>
      <c r="N225" s="163">
        <v>272</v>
      </c>
      <c r="O225" s="163">
        <v>0</v>
      </c>
      <c r="P225" s="163">
        <v>0</v>
      </c>
      <c r="Q225" s="163">
        <v>0</v>
      </c>
      <c r="R225" s="163">
        <v>0</v>
      </c>
      <c r="S225" s="163">
        <v>0</v>
      </c>
      <c r="T225" s="163">
        <v>0</v>
      </c>
      <c r="U225" s="163">
        <v>0</v>
      </c>
      <c r="V225" s="163">
        <v>0</v>
      </c>
      <c r="W225" s="163">
        <v>0</v>
      </c>
      <c r="X225" s="163">
        <v>0</v>
      </c>
      <c r="Y225" s="163">
        <v>0</v>
      </c>
      <c r="Z225" s="163">
        <v>0</v>
      </c>
      <c r="AA225" s="163">
        <v>0</v>
      </c>
      <c r="AB225" s="163">
        <v>0</v>
      </c>
      <c r="AC225" s="163">
        <v>0</v>
      </c>
      <c r="AD225" s="163">
        <v>0</v>
      </c>
      <c r="AE225" s="163">
        <v>0</v>
      </c>
      <c r="AF225" s="163">
        <v>0</v>
      </c>
      <c r="AG225" s="163">
        <v>0</v>
      </c>
      <c r="AH225" s="163">
        <v>0</v>
      </c>
      <c r="AI225" s="163">
        <v>0</v>
      </c>
      <c r="AJ225" s="163">
        <v>0</v>
      </c>
      <c r="AK225" s="163">
        <v>0</v>
      </c>
      <c r="AL225" s="163">
        <v>0</v>
      </c>
      <c r="AM225" s="163">
        <v>0</v>
      </c>
      <c r="AN225" s="163">
        <v>0</v>
      </c>
      <c r="AO225" s="163">
        <v>0</v>
      </c>
      <c r="AP225" s="163">
        <v>0</v>
      </c>
      <c r="AQ225" s="163">
        <v>0</v>
      </c>
      <c r="AR225" s="8"/>
      <c r="AT225" s="108"/>
      <c r="AU225" s="137"/>
    </row>
    <row r="226" spans="2:47">
      <c r="B226" s="5"/>
      <c r="E226" s="115">
        <f t="shared" si="67"/>
        <v>16</v>
      </c>
      <c r="F226" s="45" t="str">
        <f t="shared" si="68"/>
        <v>Cordeiro</v>
      </c>
      <c r="H226" s="162">
        <f t="shared" si="66"/>
        <v>1895</v>
      </c>
      <c r="I226" s="163">
        <v>0</v>
      </c>
      <c r="J226" s="163">
        <v>38</v>
      </c>
      <c r="K226" s="163">
        <v>178</v>
      </c>
      <c r="L226" s="163">
        <v>577</v>
      </c>
      <c r="M226" s="163">
        <v>751</v>
      </c>
      <c r="N226" s="163">
        <v>303</v>
      </c>
      <c r="O226" s="163">
        <v>48</v>
      </c>
      <c r="P226" s="163">
        <v>0</v>
      </c>
      <c r="Q226" s="163">
        <v>0</v>
      </c>
      <c r="R226" s="163">
        <v>0</v>
      </c>
      <c r="S226" s="163">
        <v>0</v>
      </c>
      <c r="T226" s="163">
        <v>0</v>
      </c>
      <c r="U226" s="163">
        <v>0</v>
      </c>
      <c r="V226" s="163">
        <v>0</v>
      </c>
      <c r="W226" s="163">
        <v>0</v>
      </c>
      <c r="X226" s="163">
        <v>0</v>
      </c>
      <c r="Y226" s="163">
        <v>0</v>
      </c>
      <c r="Z226" s="163">
        <v>0</v>
      </c>
      <c r="AA226" s="163">
        <v>0</v>
      </c>
      <c r="AB226" s="163">
        <v>0</v>
      </c>
      <c r="AC226" s="163">
        <v>0</v>
      </c>
      <c r="AD226" s="163">
        <v>0</v>
      </c>
      <c r="AE226" s="163">
        <v>0</v>
      </c>
      <c r="AF226" s="163">
        <v>0</v>
      </c>
      <c r="AG226" s="163">
        <v>0</v>
      </c>
      <c r="AH226" s="163">
        <v>0</v>
      </c>
      <c r="AI226" s="163">
        <v>0</v>
      </c>
      <c r="AJ226" s="163">
        <v>0</v>
      </c>
      <c r="AK226" s="163">
        <v>0</v>
      </c>
      <c r="AL226" s="163">
        <v>0</v>
      </c>
      <c r="AM226" s="163">
        <v>0</v>
      </c>
      <c r="AN226" s="163">
        <v>0</v>
      </c>
      <c r="AO226" s="163">
        <v>0</v>
      </c>
      <c r="AP226" s="163">
        <v>0</v>
      </c>
      <c r="AQ226" s="163">
        <v>0</v>
      </c>
      <c r="AR226" s="8"/>
      <c r="AT226" s="108"/>
      <c r="AU226" s="137"/>
    </row>
    <row r="227" spans="2:47">
      <c r="B227" s="5"/>
      <c r="E227" s="115">
        <f t="shared" si="67"/>
        <v>17</v>
      </c>
      <c r="F227" s="45" t="str">
        <f t="shared" si="68"/>
        <v>Duas Barras</v>
      </c>
      <c r="H227" s="162">
        <f t="shared" si="66"/>
        <v>1012</v>
      </c>
      <c r="I227" s="163">
        <v>0</v>
      </c>
      <c r="J227" s="163">
        <v>234</v>
      </c>
      <c r="K227" s="163">
        <v>535</v>
      </c>
      <c r="L227" s="163">
        <v>236</v>
      </c>
      <c r="M227" s="163">
        <v>5</v>
      </c>
      <c r="N227" s="163">
        <v>2</v>
      </c>
      <c r="O227" s="163">
        <v>0</v>
      </c>
      <c r="P227" s="163">
        <v>0</v>
      </c>
      <c r="Q227" s="163">
        <v>0</v>
      </c>
      <c r="R227" s="163">
        <v>0</v>
      </c>
      <c r="S227" s="163">
        <v>0</v>
      </c>
      <c r="T227" s="163">
        <v>0</v>
      </c>
      <c r="U227" s="163">
        <v>0</v>
      </c>
      <c r="V227" s="163">
        <v>0</v>
      </c>
      <c r="W227" s="163">
        <v>0</v>
      </c>
      <c r="X227" s="163">
        <v>0</v>
      </c>
      <c r="Y227" s="163">
        <v>0</v>
      </c>
      <c r="Z227" s="163">
        <v>0</v>
      </c>
      <c r="AA227" s="163">
        <v>0</v>
      </c>
      <c r="AB227" s="163">
        <v>0</v>
      </c>
      <c r="AC227" s="163">
        <v>0</v>
      </c>
      <c r="AD227" s="163">
        <v>0</v>
      </c>
      <c r="AE227" s="163">
        <v>0</v>
      </c>
      <c r="AF227" s="163">
        <v>0</v>
      </c>
      <c r="AG227" s="163">
        <v>0</v>
      </c>
      <c r="AH227" s="163">
        <v>0</v>
      </c>
      <c r="AI227" s="163">
        <v>0</v>
      </c>
      <c r="AJ227" s="163">
        <v>0</v>
      </c>
      <c r="AK227" s="163">
        <v>0</v>
      </c>
      <c r="AL227" s="163">
        <v>0</v>
      </c>
      <c r="AM227" s="163">
        <v>0</v>
      </c>
      <c r="AN227" s="163">
        <v>0</v>
      </c>
      <c r="AO227" s="163">
        <v>0</v>
      </c>
      <c r="AP227" s="163">
        <v>0</v>
      </c>
      <c r="AQ227" s="163">
        <v>0</v>
      </c>
      <c r="AR227" s="8"/>
      <c r="AT227" s="108"/>
      <c r="AU227" s="137"/>
    </row>
    <row r="228" spans="2:47">
      <c r="B228" s="5"/>
      <c r="E228" s="115">
        <f t="shared" si="67"/>
        <v>18</v>
      </c>
      <c r="F228" s="45" t="str">
        <f t="shared" si="68"/>
        <v>Sao Sebastiao do Alto</v>
      </c>
      <c r="H228" s="162">
        <f t="shared" si="66"/>
        <v>916</v>
      </c>
      <c r="I228" s="163">
        <v>0</v>
      </c>
      <c r="J228" s="163">
        <v>213</v>
      </c>
      <c r="K228" s="163">
        <v>487</v>
      </c>
      <c r="L228" s="163">
        <v>213</v>
      </c>
      <c r="M228" s="163">
        <v>1</v>
      </c>
      <c r="N228" s="163">
        <v>1</v>
      </c>
      <c r="O228" s="163">
        <v>1</v>
      </c>
      <c r="P228" s="163">
        <v>0</v>
      </c>
      <c r="Q228" s="163">
        <v>0</v>
      </c>
      <c r="R228" s="163">
        <v>0</v>
      </c>
      <c r="S228" s="163">
        <v>0</v>
      </c>
      <c r="T228" s="163">
        <v>0</v>
      </c>
      <c r="U228" s="163">
        <v>0</v>
      </c>
      <c r="V228" s="163">
        <v>0</v>
      </c>
      <c r="W228" s="163">
        <v>0</v>
      </c>
      <c r="X228" s="163">
        <v>0</v>
      </c>
      <c r="Y228" s="163">
        <v>0</v>
      </c>
      <c r="Z228" s="163">
        <v>0</v>
      </c>
      <c r="AA228" s="163">
        <v>0</v>
      </c>
      <c r="AB228" s="163">
        <v>0</v>
      </c>
      <c r="AC228" s="163">
        <v>0</v>
      </c>
      <c r="AD228" s="163">
        <v>0</v>
      </c>
      <c r="AE228" s="163">
        <v>0</v>
      </c>
      <c r="AF228" s="163">
        <v>0</v>
      </c>
      <c r="AG228" s="163">
        <v>0</v>
      </c>
      <c r="AH228" s="163">
        <v>0</v>
      </c>
      <c r="AI228" s="163">
        <v>0</v>
      </c>
      <c r="AJ228" s="163">
        <v>0</v>
      </c>
      <c r="AK228" s="163">
        <v>0</v>
      </c>
      <c r="AL228" s="163">
        <v>0</v>
      </c>
      <c r="AM228" s="163">
        <v>0</v>
      </c>
      <c r="AN228" s="163">
        <v>0</v>
      </c>
      <c r="AO228" s="163">
        <v>0</v>
      </c>
      <c r="AP228" s="163">
        <v>0</v>
      </c>
      <c r="AQ228" s="163">
        <v>0</v>
      </c>
      <c r="AR228" s="8"/>
      <c r="AT228" s="108"/>
      <c r="AU228" s="137"/>
    </row>
    <row r="229" spans="2:47">
      <c r="B229" s="5"/>
      <c r="E229" s="115">
        <f t="shared" si="67"/>
        <v>19</v>
      </c>
      <c r="F229" s="45" t="str">
        <f t="shared" si="68"/>
        <v>Rio de Janeiro - AP 2.1</v>
      </c>
      <c r="H229" s="162">
        <f t="shared" si="66"/>
        <v>0</v>
      </c>
      <c r="I229" s="163">
        <v>0</v>
      </c>
      <c r="J229" s="163">
        <v>0</v>
      </c>
      <c r="K229" s="163">
        <v>0</v>
      </c>
      <c r="L229" s="163">
        <v>0</v>
      </c>
      <c r="M229" s="163">
        <v>0</v>
      </c>
      <c r="N229" s="163">
        <v>0</v>
      </c>
      <c r="O229" s="163">
        <v>0</v>
      </c>
      <c r="P229" s="163">
        <v>0</v>
      </c>
      <c r="Q229" s="163">
        <v>0</v>
      </c>
      <c r="R229" s="163">
        <v>0</v>
      </c>
      <c r="S229" s="163">
        <v>0</v>
      </c>
      <c r="T229" s="163">
        <v>0</v>
      </c>
      <c r="U229" s="163">
        <v>0</v>
      </c>
      <c r="V229" s="163">
        <v>0</v>
      </c>
      <c r="W229" s="163">
        <v>0</v>
      </c>
      <c r="X229" s="163">
        <v>0</v>
      </c>
      <c r="Y229" s="163">
        <v>0</v>
      </c>
      <c r="Z229" s="163">
        <v>0</v>
      </c>
      <c r="AA229" s="163">
        <v>0</v>
      </c>
      <c r="AB229" s="163">
        <v>0</v>
      </c>
      <c r="AC229" s="163">
        <v>0</v>
      </c>
      <c r="AD229" s="163">
        <v>0</v>
      </c>
      <c r="AE229" s="163">
        <v>0</v>
      </c>
      <c r="AF229" s="163">
        <v>0</v>
      </c>
      <c r="AG229" s="163">
        <v>0</v>
      </c>
      <c r="AH229" s="163">
        <v>0</v>
      </c>
      <c r="AI229" s="163">
        <v>0</v>
      </c>
      <c r="AJ229" s="163">
        <v>0</v>
      </c>
      <c r="AK229" s="163">
        <v>0</v>
      </c>
      <c r="AL229" s="163">
        <v>0</v>
      </c>
      <c r="AM229" s="163">
        <v>0</v>
      </c>
      <c r="AN229" s="163">
        <v>0</v>
      </c>
      <c r="AO229" s="163">
        <v>0</v>
      </c>
      <c r="AP229" s="163">
        <v>0</v>
      </c>
      <c r="AQ229" s="163">
        <v>0</v>
      </c>
      <c r="AR229" s="8"/>
      <c r="AT229" s="108"/>
      <c r="AU229" s="137"/>
    </row>
    <row r="230" spans="2:47">
      <c r="B230" s="5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8"/>
    </row>
    <row r="231" spans="2:47">
      <c r="B231" s="5"/>
      <c r="E231" s="20"/>
      <c r="F231" s="20" t="s">
        <v>43</v>
      </c>
      <c r="G231" s="20"/>
      <c r="H231" s="162">
        <f>SUM(I231:AQ231)</f>
        <v>110869</v>
      </c>
      <c r="I231" s="162">
        <f t="shared" ref="I231:AQ231" si="69">SUM(I232:I250)</f>
        <v>0</v>
      </c>
      <c r="J231" s="162">
        <f t="shared" si="69"/>
        <v>15389</v>
      </c>
      <c r="K231" s="162">
        <f t="shared" si="69"/>
        <v>2474</v>
      </c>
      <c r="L231" s="162">
        <f t="shared" si="69"/>
        <v>3878</v>
      </c>
      <c r="M231" s="162">
        <f t="shared" si="69"/>
        <v>2117</v>
      </c>
      <c r="N231" s="162">
        <f t="shared" si="69"/>
        <v>23256</v>
      </c>
      <c r="O231" s="162">
        <f t="shared" si="69"/>
        <v>23116</v>
      </c>
      <c r="P231" s="162">
        <f t="shared" si="69"/>
        <v>21425</v>
      </c>
      <c r="Q231" s="162">
        <f t="shared" si="69"/>
        <v>3473</v>
      </c>
      <c r="R231" s="162">
        <f t="shared" si="69"/>
        <v>3641</v>
      </c>
      <c r="S231" s="162">
        <f t="shared" si="69"/>
        <v>484</v>
      </c>
      <c r="T231" s="162">
        <f t="shared" si="69"/>
        <v>484</v>
      </c>
      <c r="U231" s="162">
        <f t="shared" si="69"/>
        <v>484</v>
      </c>
      <c r="V231" s="162">
        <f t="shared" si="69"/>
        <v>484</v>
      </c>
      <c r="W231" s="162">
        <f t="shared" si="69"/>
        <v>484</v>
      </c>
      <c r="X231" s="162">
        <f t="shared" si="69"/>
        <v>484</v>
      </c>
      <c r="Y231" s="162">
        <f t="shared" si="69"/>
        <v>484</v>
      </c>
      <c r="Z231" s="162">
        <f t="shared" si="69"/>
        <v>484</v>
      </c>
      <c r="AA231" s="162">
        <f t="shared" si="69"/>
        <v>484</v>
      </c>
      <c r="AB231" s="162">
        <f t="shared" si="69"/>
        <v>484</v>
      </c>
      <c r="AC231" s="162">
        <f t="shared" si="69"/>
        <v>484</v>
      </c>
      <c r="AD231" s="162">
        <f t="shared" si="69"/>
        <v>484</v>
      </c>
      <c r="AE231" s="162">
        <f t="shared" si="69"/>
        <v>484</v>
      </c>
      <c r="AF231" s="162">
        <f t="shared" si="69"/>
        <v>484</v>
      </c>
      <c r="AG231" s="162">
        <f t="shared" si="69"/>
        <v>484</v>
      </c>
      <c r="AH231" s="162">
        <f t="shared" si="69"/>
        <v>484</v>
      </c>
      <c r="AI231" s="162">
        <f t="shared" si="69"/>
        <v>484</v>
      </c>
      <c r="AJ231" s="162">
        <f t="shared" si="69"/>
        <v>484</v>
      </c>
      <c r="AK231" s="162">
        <f t="shared" si="69"/>
        <v>484</v>
      </c>
      <c r="AL231" s="162">
        <f t="shared" si="69"/>
        <v>484</v>
      </c>
      <c r="AM231" s="162">
        <f t="shared" si="69"/>
        <v>484</v>
      </c>
      <c r="AN231" s="162">
        <f t="shared" si="69"/>
        <v>484</v>
      </c>
      <c r="AO231" s="162">
        <f t="shared" si="69"/>
        <v>484</v>
      </c>
      <c r="AP231" s="162">
        <f t="shared" si="69"/>
        <v>484</v>
      </c>
      <c r="AQ231" s="162">
        <f t="shared" si="69"/>
        <v>484</v>
      </c>
      <c r="AR231" s="8"/>
    </row>
    <row r="232" spans="2:47">
      <c r="B232" s="5"/>
      <c r="E232" s="115">
        <v>1</v>
      </c>
      <c r="F232" s="45" t="str">
        <f t="shared" ref="F232:F240" si="70">F211</f>
        <v>Cachoeiras de Macacu</v>
      </c>
      <c r="H232" s="162">
        <f t="shared" ref="H232" si="71">SUM(I232:AQ232)</f>
        <v>4081</v>
      </c>
      <c r="I232" s="163">
        <v>0</v>
      </c>
      <c r="J232" s="163">
        <v>857</v>
      </c>
      <c r="K232" s="163">
        <v>910</v>
      </c>
      <c r="L232" s="163">
        <v>1257</v>
      </c>
      <c r="M232" s="163">
        <v>553</v>
      </c>
      <c r="N232" s="163">
        <v>0</v>
      </c>
      <c r="O232" s="163">
        <v>0</v>
      </c>
      <c r="P232" s="163">
        <v>18</v>
      </c>
      <c r="Q232" s="163">
        <v>18</v>
      </c>
      <c r="R232" s="163">
        <v>18</v>
      </c>
      <c r="S232" s="163">
        <v>18</v>
      </c>
      <c r="T232" s="163">
        <v>18</v>
      </c>
      <c r="U232" s="163">
        <v>18</v>
      </c>
      <c r="V232" s="163">
        <v>18</v>
      </c>
      <c r="W232" s="163">
        <v>18</v>
      </c>
      <c r="X232" s="163">
        <v>18</v>
      </c>
      <c r="Y232" s="163">
        <v>18</v>
      </c>
      <c r="Z232" s="163">
        <v>18</v>
      </c>
      <c r="AA232" s="163">
        <v>18</v>
      </c>
      <c r="AB232" s="163">
        <v>18</v>
      </c>
      <c r="AC232" s="163">
        <v>18</v>
      </c>
      <c r="AD232" s="163">
        <v>18</v>
      </c>
      <c r="AE232" s="163">
        <v>18</v>
      </c>
      <c r="AF232" s="163">
        <v>18</v>
      </c>
      <c r="AG232" s="163">
        <v>18</v>
      </c>
      <c r="AH232" s="163">
        <v>18</v>
      </c>
      <c r="AI232" s="163">
        <v>18</v>
      </c>
      <c r="AJ232" s="163">
        <v>18</v>
      </c>
      <c r="AK232" s="163">
        <v>18</v>
      </c>
      <c r="AL232" s="163">
        <v>18</v>
      </c>
      <c r="AM232" s="163">
        <v>18</v>
      </c>
      <c r="AN232" s="163">
        <v>18</v>
      </c>
      <c r="AO232" s="163">
        <v>18</v>
      </c>
      <c r="AP232" s="163">
        <v>18</v>
      </c>
      <c r="AQ232" s="163">
        <v>18</v>
      </c>
      <c r="AR232" s="8"/>
      <c r="AT232" s="108"/>
      <c r="AU232" s="111"/>
    </row>
    <row r="233" spans="2:47">
      <c r="B233" s="5"/>
      <c r="E233" s="115">
        <f>E232+1</f>
        <v>2</v>
      </c>
      <c r="F233" s="45" t="str">
        <f t="shared" si="70"/>
        <v>Itaborai</v>
      </c>
      <c r="H233" s="162">
        <f t="shared" ref="H233:H250" si="72">SUM(I233:AQ233)</f>
        <v>10051</v>
      </c>
      <c r="I233" s="163">
        <v>0</v>
      </c>
      <c r="J233" s="163">
        <v>2192</v>
      </c>
      <c r="K233" s="163">
        <v>12</v>
      </c>
      <c r="L233" s="163">
        <v>12</v>
      </c>
      <c r="M233" s="163">
        <v>12</v>
      </c>
      <c r="N233" s="163">
        <v>12</v>
      </c>
      <c r="O233" s="163">
        <v>137</v>
      </c>
      <c r="P233" s="163">
        <v>340</v>
      </c>
      <c r="Q233" s="163">
        <v>3033</v>
      </c>
      <c r="R233" s="163">
        <v>3201</v>
      </c>
      <c r="S233" s="163">
        <v>44</v>
      </c>
      <c r="T233" s="163">
        <v>44</v>
      </c>
      <c r="U233" s="163">
        <v>44</v>
      </c>
      <c r="V233" s="163">
        <v>44</v>
      </c>
      <c r="W233" s="163">
        <v>44</v>
      </c>
      <c r="X233" s="163">
        <v>44</v>
      </c>
      <c r="Y233" s="163">
        <v>44</v>
      </c>
      <c r="Z233" s="163">
        <v>44</v>
      </c>
      <c r="AA233" s="163">
        <v>44</v>
      </c>
      <c r="AB233" s="163">
        <v>44</v>
      </c>
      <c r="AC233" s="163">
        <v>44</v>
      </c>
      <c r="AD233" s="163">
        <v>44</v>
      </c>
      <c r="AE233" s="163">
        <v>44</v>
      </c>
      <c r="AF233" s="163">
        <v>44</v>
      </c>
      <c r="AG233" s="163">
        <v>44</v>
      </c>
      <c r="AH233" s="163">
        <v>44</v>
      </c>
      <c r="AI233" s="163">
        <v>44</v>
      </c>
      <c r="AJ233" s="163">
        <v>44</v>
      </c>
      <c r="AK233" s="163">
        <v>44</v>
      </c>
      <c r="AL233" s="163">
        <v>44</v>
      </c>
      <c r="AM233" s="163">
        <v>44</v>
      </c>
      <c r="AN233" s="163">
        <v>44</v>
      </c>
      <c r="AO233" s="163">
        <v>44</v>
      </c>
      <c r="AP233" s="163">
        <v>44</v>
      </c>
      <c r="AQ233" s="163">
        <v>44</v>
      </c>
      <c r="AR233" s="8"/>
      <c r="AT233" s="108"/>
      <c r="AU233" s="108"/>
    </row>
    <row r="234" spans="2:47">
      <c r="B234" s="5"/>
      <c r="E234" s="115">
        <f t="shared" ref="E234:E250" si="73">E233+1</f>
        <v>3</v>
      </c>
      <c r="F234" s="45" t="str">
        <f t="shared" si="70"/>
        <v>Mage</v>
      </c>
      <c r="H234" s="162">
        <f t="shared" si="72"/>
        <v>11487</v>
      </c>
      <c r="I234" s="163">
        <v>0</v>
      </c>
      <c r="J234" s="163">
        <v>766</v>
      </c>
      <c r="K234" s="163">
        <v>0</v>
      </c>
      <c r="L234" s="163">
        <v>0</v>
      </c>
      <c r="M234" s="163">
        <v>0</v>
      </c>
      <c r="N234" s="163">
        <v>3371</v>
      </c>
      <c r="O234" s="163">
        <v>3080</v>
      </c>
      <c r="P234" s="163">
        <v>2920</v>
      </c>
      <c r="Q234" s="163">
        <v>50</v>
      </c>
      <c r="R234" s="163">
        <v>50</v>
      </c>
      <c r="S234" s="163">
        <v>50</v>
      </c>
      <c r="T234" s="163">
        <v>50</v>
      </c>
      <c r="U234" s="163">
        <v>50</v>
      </c>
      <c r="V234" s="163">
        <v>50</v>
      </c>
      <c r="W234" s="163">
        <v>50</v>
      </c>
      <c r="X234" s="163">
        <v>50</v>
      </c>
      <c r="Y234" s="163">
        <v>50</v>
      </c>
      <c r="Z234" s="163">
        <v>50</v>
      </c>
      <c r="AA234" s="163">
        <v>50</v>
      </c>
      <c r="AB234" s="163">
        <v>50</v>
      </c>
      <c r="AC234" s="163">
        <v>50</v>
      </c>
      <c r="AD234" s="163">
        <v>50</v>
      </c>
      <c r="AE234" s="163">
        <v>50</v>
      </c>
      <c r="AF234" s="163">
        <v>50</v>
      </c>
      <c r="AG234" s="163">
        <v>50</v>
      </c>
      <c r="AH234" s="163">
        <v>50</v>
      </c>
      <c r="AI234" s="163">
        <v>50</v>
      </c>
      <c r="AJ234" s="163">
        <v>50</v>
      </c>
      <c r="AK234" s="163">
        <v>50</v>
      </c>
      <c r="AL234" s="163">
        <v>50</v>
      </c>
      <c r="AM234" s="163">
        <v>50</v>
      </c>
      <c r="AN234" s="163">
        <v>50</v>
      </c>
      <c r="AO234" s="163">
        <v>50</v>
      </c>
      <c r="AP234" s="163">
        <v>50</v>
      </c>
      <c r="AQ234" s="163">
        <v>50</v>
      </c>
      <c r="AR234" s="8"/>
      <c r="AT234" s="108"/>
      <c r="AU234" s="137"/>
    </row>
    <row r="235" spans="2:47">
      <c r="B235" s="5"/>
      <c r="E235" s="115">
        <f t="shared" si="73"/>
        <v>4</v>
      </c>
      <c r="F235" s="45" t="str">
        <f t="shared" si="70"/>
        <v>Marica</v>
      </c>
      <c r="H235" s="162">
        <f t="shared" si="72"/>
        <v>0</v>
      </c>
      <c r="I235" s="163">
        <v>0</v>
      </c>
      <c r="J235" s="163">
        <v>0</v>
      </c>
      <c r="K235" s="163">
        <v>0</v>
      </c>
      <c r="L235" s="163">
        <v>0</v>
      </c>
      <c r="M235" s="163">
        <v>0</v>
      </c>
      <c r="N235" s="163">
        <v>0</v>
      </c>
      <c r="O235" s="163">
        <v>0</v>
      </c>
      <c r="P235" s="163">
        <v>0</v>
      </c>
      <c r="Q235" s="163">
        <v>0</v>
      </c>
      <c r="R235" s="163">
        <v>0</v>
      </c>
      <c r="S235" s="163">
        <v>0</v>
      </c>
      <c r="T235" s="163">
        <v>0</v>
      </c>
      <c r="U235" s="163">
        <v>0</v>
      </c>
      <c r="V235" s="163">
        <v>0</v>
      </c>
      <c r="W235" s="163">
        <v>0</v>
      </c>
      <c r="X235" s="163">
        <v>0</v>
      </c>
      <c r="Y235" s="163">
        <v>0</v>
      </c>
      <c r="Z235" s="163">
        <v>0</v>
      </c>
      <c r="AA235" s="163">
        <v>0</v>
      </c>
      <c r="AB235" s="163">
        <v>0</v>
      </c>
      <c r="AC235" s="163">
        <v>0</v>
      </c>
      <c r="AD235" s="163">
        <v>0</v>
      </c>
      <c r="AE235" s="163">
        <v>0</v>
      </c>
      <c r="AF235" s="163">
        <v>0</v>
      </c>
      <c r="AG235" s="163">
        <v>0</v>
      </c>
      <c r="AH235" s="163">
        <v>0</v>
      </c>
      <c r="AI235" s="163">
        <v>0</v>
      </c>
      <c r="AJ235" s="163">
        <v>0</v>
      </c>
      <c r="AK235" s="163">
        <v>0</v>
      </c>
      <c r="AL235" s="163">
        <v>0</v>
      </c>
      <c r="AM235" s="163">
        <v>0</v>
      </c>
      <c r="AN235" s="163">
        <v>0</v>
      </c>
      <c r="AO235" s="163">
        <v>0</v>
      </c>
      <c r="AP235" s="163">
        <v>0</v>
      </c>
      <c r="AQ235" s="163">
        <v>0</v>
      </c>
      <c r="AR235" s="8"/>
      <c r="AT235" s="108"/>
      <c r="AU235" s="137"/>
    </row>
    <row r="236" spans="2:47">
      <c r="B236" s="5"/>
      <c r="E236" s="115">
        <f t="shared" si="73"/>
        <v>5</v>
      </c>
      <c r="F236" s="45" t="str">
        <f t="shared" si="70"/>
        <v>Rio Bonito</v>
      </c>
      <c r="H236" s="162">
        <f t="shared" si="72"/>
        <v>3403</v>
      </c>
      <c r="I236" s="163">
        <v>0</v>
      </c>
      <c r="J236" s="163">
        <v>441</v>
      </c>
      <c r="K236" s="163">
        <v>0</v>
      </c>
      <c r="L236" s="163">
        <v>0</v>
      </c>
      <c r="M236" s="163">
        <v>0</v>
      </c>
      <c r="N236" s="163">
        <v>1021</v>
      </c>
      <c r="O236" s="163">
        <v>1047</v>
      </c>
      <c r="P236" s="163">
        <v>489</v>
      </c>
      <c r="Q236" s="163">
        <v>15</v>
      </c>
      <c r="R236" s="163">
        <v>15</v>
      </c>
      <c r="S236" s="163">
        <v>15</v>
      </c>
      <c r="T236" s="163">
        <v>15</v>
      </c>
      <c r="U236" s="163">
        <v>15</v>
      </c>
      <c r="V236" s="163">
        <v>15</v>
      </c>
      <c r="W236" s="163">
        <v>15</v>
      </c>
      <c r="X236" s="163">
        <v>15</v>
      </c>
      <c r="Y236" s="163">
        <v>15</v>
      </c>
      <c r="Z236" s="163">
        <v>15</v>
      </c>
      <c r="AA236" s="163">
        <v>15</v>
      </c>
      <c r="AB236" s="163">
        <v>15</v>
      </c>
      <c r="AC236" s="163">
        <v>15</v>
      </c>
      <c r="AD236" s="163">
        <v>15</v>
      </c>
      <c r="AE236" s="163">
        <v>15</v>
      </c>
      <c r="AF236" s="163">
        <v>15</v>
      </c>
      <c r="AG236" s="163">
        <v>15</v>
      </c>
      <c r="AH236" s="163">
        <v>15</v>
      </c>
      <c r="AI236" s="163">
        <v>15</v>
      </c>
      <c r="AJ236" s="163">
        <v>15</v>
      </c>
      <c r="AK236" s="163">
        <v>15</v>
      </c>
      <c r="AL236" s="163">
        <v>15</v>
      </c>
      <c r="AM236" s="163">
        <v>15</v>
      </c>
      <c r="AN236" s="163">
        <v>15</v>
      </c>
      <c r="AO236" s="163">
        <v>15</v>
      </c>
      <c r="AP236" s="163">
        <v>15</v>
      </c>
      <c r="AQ236" s="163">
        <v>15</v>
      </c>
      <c r="AR236" s="8"/>
      <c r="AT236" s="108"/>
      <c r="AU236" s="137"/>
    </row>
    <row r="237" spans="2:47">
      <c r="B237" s="5"/>
      <c r="E237" s="115">
        <f t="shared" si="73"/>
        <v>6</v>
      </c>
      <c r="F237" s="45" t="str">
        <f t="shared" si="70"/>
        <v>Sao Goncalo</v>
      </c>
      <c r="H237" s="162">
        <f t="shared" si="72"/>
        <v>15072</v>
      </c>
      <c r="I237" s="163">
        <v>0</v>
      </c>
      <c r="J237" s="163">
        <v>0</v>
      </c>
      <c r="K237" s="163">
        <v>54</v>
      </c>
      <c r="L237" s="163">
        <v>54</v>
      </c>
      <c r="M237" s="163">
        <v>54</v>
      </c>
      <c r="N237" s="163">
        <v>4372</v>
      </c>
      <c r="O237" s="163">
        <v>4372</v>
      </c>
      <c r="P237" s="163">
        <v>4384</v>
      </c>
      <c r="Q237" s="163">
        <v>66</v>
      </c>
      <c r="R237" s="163">
        <v>66</v>
      </c>
      <c r="S237" s="163">
        <v>66</v>
      </c>
      <c r="T237" s="163">
        <v>66</v>
      </c>
      <c r="U237" s="163">
        <v>66</v>
      </c>
      <c r="V237" s="163">
        <v>66</v>
      </c>
      <c r="W237" s="163">
        <v>66</v>
      </c>
      <c r="X237" s="163">
        <v>66</v>
      </c>
      <c r="Y237" s="163">
        <v>66</v>
      </c>
      <c r="Z237" s="163">
        <v>66</v>
      </c>
      <c r="AA237" s="163">
        <v>66</v>
      </c>
      <c r="AB237" s="163">
        <v>66</v>
      </c>
      <c r="AC237" s="163">
        <v>66</v>
      </c>
      <c r="AD237" s="163">
        <v>66</v>
      </c>
      <c r="AE237" s="163">
        <v>66</v>
      </c>
      <c r="AF237" s="163">
        <v>66</v>
      </c>
      <c r="AG237" s="163">
        <v>66</v>
      </c>
      <c r="AH237" s="163">
        <v>66</v>
      </c>
      <c r="AI237" s="163">
        <v>66</v>
      </c>
      <c r="AJ237" s="163">
        <v>66</v>
      </c>
      <c r="AK237" s="163">
        <v>66</v>
      </c>
      <c r="AL237" s="163">
        <v>66</v>
      </c>
      <c r="AM237" s="163">
        <v>66</v>
      </c>
      <c r="AN237" s="163">
        <v>66</v>
      </c>
      <c r="AO237" s="163">
        <v>66</v>
      </c>
      <c r="AP237" s="163">
        <v>66</v>
      </c>
      <c r="AQ237" s="163">
        <v>66</v>
      </c>
      <c r="AR237" s="8"/>
      <c r="AT237" s="108"/>
      <c r="AU237" s="137"/>
    </row>
    <row r="238" spans="2:47">
      <c r="B238" s="5"/>
      <c r="E238" s="115">
        <f t="shared" si="73"/>
        <v>7</v>
      </c>
      <c r="F238" s="45" t="str">
        <f t="shared" si="70"/>
        <v>Saquarema</v>
      </c>
      <c r="H238" s="162">
        <f t="shared" si="72"/>
        <v>1197</v>
      </c>
      <c r="I238" s="163">
        <v>0</v>
      </c>
      <c r="J238" s="163">
        <v>0</v>
      </c>
      <c r="K238" s="163">
        <v>0</v>
      </c>
      <c r="L238" s="163">
        <v>1057</v>
      </c>
      <c r="M238" s="163">
        <v>0</v>
      </c>
      <c r="N238" s="163">
        <v>0</v>
      </c>
      <c r="O238" s="163">
        <v>0</v>
      </c>
      <c r="P238" s="163">
        <v>5</v>
      </c>
      <c r="Q238" s="163">
        <v>5</v>
      </c>
      <c r="R238" s="163">
        <v>5</v>
      </c>
      <c r="S238" s="163">
        <v>5</v>
      </c>
      <c r="T238" s="163">
        <v>5</v>
      </c>
      <c r="U238" s="163">
        <v>5</v>
      </c>
      <c r="V238" s="163">
        <v>5</v>
      </c>
      <c r="W238" s="163">
        <v>5</v>
      </c>
      <c r="X238" s="163">
        <v>5</v>
      </c>
      <c r="Y238" s="163">
        <v>5</v>
      </c>
      <c r="Z238" s="163">
        <v>5</v>
      </c>
      <c r="AA238" s="163">
        <v>5</v>
      </c>
      <c r="AB238" s="163">
        <v>5</v>
      </c>
      <c r="AC238" s="163">
        <v>5</v>
      </c>
      <c r="AD238" s="163">
        <v>5</v>
      </c>
      <c r="AE238" s="163">
        <v>5</v>
      </c>
      <c r="AF238" s="163">
        <v>5</v>
      </c>
      <c r="AG238" s="163">
        <v>5</v>
      </c>
      <c r="AH238" s="163">
        <v>5</v>
      </c>
      <c r="AI238" s="163">
        <v>5</v>
      </c>
      <c r="AJ238" s="163">
        <v>5</v>
      </c>
      <c r="AK238" s="163">
        <v>5</v>
      </c>
      <c r="AL238" s="163">
        <v>5</v>
      </c>
      <c r="AM238" s="163">
        <v>5</v>
      </c>
      <c r="AN238" s="163">
        <v>5</v>
      </c>
      <c r="AO238" s="163">
        <v>5</v>
      </c>
      <c r="AP238" s="163">
        <v>5</v>
      </c>
      <c r="AQ238" s="163">
        <v>5</v>
      </c>
      <c r="AR238" s="8"/>
      <c r="AT238" s="108"/>
      <c r="AU238" s="137"/>
    </row>
    <row r="239" spans="2:47">
      <c r="B239" s="5"/>
      <c r="E239" s="115">
        <f t="shared" si="73"/>
        <v>8</v>
      </c>
      <c r="F239" s="45" t="str">
        <f t="shared" si="70"/>
        <v>Tangua</v>
      </c>
      <c r="H239" s="162">
        <f t="shared" si="72"/>
        <v>1455</v>
      </c>
      <c r="I239" s="163">
        <v>0</v>
      </c>
      <c r="J239" s="163">
        <v>1277</v>
      </c>
      <c r="K239" s="163">
        <v>2</v>
      </c>
      <c r="L239" s="163">
        <v>2</v>
      </c>
      <c r="M239" s="163">
        <v>2</v>
      </c>
      <c r="N239" s="163">
        <v>2</v>
      </c>
      <c r="O239" s="163">
        <v>2</v>
      </c>
      <c r="P239" s="163">
        <v>6</v>
      </c>
      <c r="Q239" s="163">
        <v>6</v>
      </c>
      <c r="R239" s="163">
        <v>6</v>
      </c>
      <c r="S239" s="163">
        <v>6</v>
      </c>
      <c r="T239" s="163">
        <v>6</v>
      </c>
      <c r="U239" s="163">
        <v>6</v>
      </c>
      <c r="V239" s="163">
        <v>6</v>
      </c>
      <c r="W239" s="163">
        <v>6</v>
      </c>
      <c r="X239" s="163">
        <v>6</v>
      </c>
      <c r="Y239" s="163">
        <v>6</v>
      </c>
      <c r="Z239" s="163">
        <v>6</v>
      </c>
      <c r="AA239" s="163">
        <v>6</v>
      </c>
      <c r="AB239" s="163">
        <v>6</v>
      </c>
      <c r="AC239" s="163">
        <v>6</v>
      </c>
      <c r="AD239" s="163">
        <v>6</v>
      </c>
      <c r="AE239" s="163">
        <v>6</v>
      </c>
      <c r="AF239" s="163">
        <v>6</v>
      </c>
      <c r="AG239" s="163">
        <v>6</v>
      </c>
      <c r="AH239" s="163">
        <v>6</v>
      </c>
      <c r="AI239" s="163">
        <v>6</v>
      </c>
      <c r="AJ239" s="163">
        <v>6</v>
      </c>
      <c r="AK239" s="163">
        <v>6</v>
      </c>
      <c r="AL239" s="163">
        <v>6</v>
      </c>
      <c r="AM239" s="163">
        <v>6</v>
      </c>
      <c r="AN239" s="163">
        <v>6</v>
      </c>
      <c r="AO239" s="163">
        <v>6</v>
      </c>
      <c r="AP239" s="163">
        <v>6</v>
      </c>
      <c r="AQ239" s="163">
        <v>6</v>
      </c>
      <c r="AR239" s="8"/>
      <c r="AT239" s="108"/>
      <c r="AU239" s="137"/>
    </row>
    <row r="240" spans="2:47">
      <c r="B240" s="5"/>
      <c r="E240" s="115">
        <f t="shared" si="73"/>
        <v>9</v>
      </c>
      <c r="F240" s="45" t="str">
        <f t="shared" si="70"/>
        <v>Casimiro de Abreu</v>
      </c>
      <c r="H240" s="162">
        <f t="shared" si="72"/>
        <v>538</v>
      </c>
      <c r="I240" s="163">
        <v>0</v>
      </c>
      <c r="J240" s="163">
        <v>482</v>
      </c>
      <c r="K240" s="163">
        <v>0</v>
      </c>
      <c r="L240" s="163">
        <v>0</v>
      </c>
      <c r="M240" s="163">
        <v>0</v>
      </c>
      <c r="N240" s="163">
        <v>0</v>
      </c>
      <c r="O240" s="163">
        <v>0</v>
      </c>
      <c r="P240" s="163">
        <v>2</v>
      </c>
      <c r="Q240" s="163">
        <v>2</v>
      </c>
      <c r="R240" s="163">
        <v>2</v>
      </c>
      <c r="S240" s="163">
        <v>2</v>
      </c>
      <c r="T240" s="163">
        <v>2</v>
      </c>
      <c r="U240" s="163">
        <v>2</v>
      </c>
      <c r="V240" s="163">
        <v>2</v>
      </c>
      <c r="W240" s="163">
        <v>2</v>
      </c>
      <c r="X240" s="163">
        <v>2</v>
      </c>
      <c r="Y240" s="163">
        <v>2</v>
      </c>
      <c r="Z240" s="163">
        <v>2</v>
      </c>
      <c r="AA240" s="163">
        <v>2</v>
      </c>
      <c r="AB240" s="163">
        <v>2</v>
      </c>
      <c r="AC240" s="163">
        <v>2</v>
      </c>
      <c r="AD240" s="163">
        <v>2</v>
      </c>
      <c r="AE240" s="163">
        <v>2</v>
      </c>
      <c r="AF240" s="163">
        <v>2</v>
      </c>
      <c r="AG240" s="163">
        <v>2</v>
      </c>
      <c r="AH240" s="163">
        <v>2</v>
      </c>
      <c r="AI240" s="163">
        <v>2</v>
      </c>
      <c r="AJ240" s="163">
        <v>2</v>
      </c>
      <c r="AK240" s="163">
        <v>2</v>
      </c>
      <c r="AL240" s="163">
        <v>2</v>
      </c>
      <c r="AM240" s="163">
        <v>2</v>
      </c>
      <c r="AN240" s="163">
        <v>2</v>
      </c>
      <c r="AO240" s="163">
        <v>2</v>
      </c>
      <c r="AP240" s="163">
        <v>2</v>
      </c>
      <c r="AQ240" s="163">
        <v>2</v>
      </c>
      <c r="AR240" s="8"/>
      <c r="AT240" s="108"/>
      <c r="AU240" s="137"/>
    </row>
    <row r="241" spans="2:48" s="135" customFormat="1">
      <c r="B241" s="148"/>
      <c r="E241" s="115">
        <f t="shared" si="73"/>
        <v>10</v>
      </c>
      <c r="F241" s="45" t="s">
        <v>139</v>
      </c>
      <c r="H241" s="162">
        <f t="shared" si="72"/>
        <v>696</v>
      </c>
      <c r="I241" s="163">
        <v>0</v>
      </c>
      <c r="J241" s="163">
        <v>612</v>
      </c>
      <c r="K241" s="163">
        <v>0</v>
      </c>
      <c r="L241" s="163">
        <v>0</v>
      </c>
      <c r="M241" s="163">
        <v>0</v>
      </c>
      <c r="N241" s="163">
        <v>0</v>
      </c>
      <c r="O241" s="163">
        <v>0</v>
      </c>
      <c r="P241" s="163">
        <v>3</v>
      </c>
      <c r="Q241" s="163">
        <v>3</v>
      </c>
      <c r="R241" s="163">
        <v>3</v>
      </c>
      <c r="S241" s="163">
        <v>3</v>
      </c>
      <c r="T241" s="163">
        <v>3</v>
      </c>
      <c r="U241" s="163">
        <v>3</v>
      </c>
      <c r="V241" s="163">
        <v>3</v>
      </c>
      <c r="W241" s="163">
        <v>3</v>
      </c>
      <c r="X241" s="163">
        <v>3</v>
      </c>
      <c r="Y241" s="163">
        <v>3</v>
      </c>
      <c r="Z241" s="163">
        <v>3</v>
      </c>
      <c r="AA241" s="163">
        <v>3</v>
      </c>
      <c r="AB241" s="163">
        <v>3</v>
      </c>
      <c r="AC241" s="163">
        <v>3</v>
      </c>
      <c r="AD241" s="163">
        <v>3</v>
      </c>
      <c r="AE241" s="163">
        <v>3</v>
      </c>
      <c r="AF241" s="163">
        <v>3</v>
      </c>
      <c r="AG241" s="163">
        <v>3</v>
      </c>
      <c r="AH241" s="163">
        <v>3</v>
      </c>
      <c r="AI241" s="163">
        <v>3</v>
      </c>
      <c r="AJ241" s="163">
        <v>3</v>
      </c>
      <c r="AK241" s="163">
        <v>3</v>
      </c>
      <c r="AL241" s="163">
        <v>3</v>
      </c>
      <c r="AM241" s="163">
        <v>3</v>
      </c>
      <c r="AN241" s="163">
        <v>3</v>
      </c>
      <c r="AO241" s="163">
        <v>3</v>
      </c>
      <c r="AP241" s="163">
        <v>3</v>
      </c>
      <c r="AQ241" s="163">
        <v>3</v>
      </c>
      <c r="AR241" s="149"/>
      <c r="AT241" s="137"/>
      <c r="AU241" s="137"/>
      <c r="AV241" s="137"/>
    </row>
    <row r="242" spans="2:48">
      <c r="B242" s="5"/>
      <c r="E242" s="115">
        <f t="shared" si="73"/>
        <v>11</v>
      </c>
      <c r="F242" s="45" t="str">
        <f t="shared" ref="F242:F250" si="74">F221</f>
        <v>Cambuci</v>
      </c>
      <c r="H242" s="162">
        <f t="shared" si="72"/>
        <v>665</v>
      </c>
      <c r="I242" s="163">
        <v>0</v>
      </c>
      <c r="J242" s="163">
        <v>581</v>
      </c>
      <c r="K242" s="163">
        <v>0</v>
      </c>
      <c r="L242" s="163">
        <v>0</v>
      </c>
      <c r="M242" s="163">
        <v>0</v>
      </c>
      <c r="N242" s="163">
        <v>0</v>
      </c>
      <c r="O242" s="163">
        <v>0</v>
      </c>
      <c r="P242" s="163">
        <v>3</v>
      </c>
      <c r="Q242" s="163">
        <v>3</v>
      </c>
      <c r="R242" s="163">
        <v>3</v>
      </c>
      <c r="S242" s="163">
        <v>3</v>
      </c>
      <c r="T242" s="163">
        <v>3</v>
      </c>
      <c r="U242" s="163">
        <v>3</v>
      </c>
      <c r="V242" s="163">
        <v>3</v>
      </c>
      <c r="W242" s="163">
        <v>3</v>
      </c>
      <c r="X242" s="163">
        <v>3</v>
      </c>
      <c r="Y242" s="163">
        <v>3</v>
      </c>
      <c r="Z242" s="163">
        <v>3</v>
      </c>
      <c r="AA242" s="163">
        <v>3</v>
      </c>
      <c r="AB242" s="163">
        <v>3</v>
      </c>
      <c r="AC242" s="163">
        <v>3</v>
      </c>
      <c r="AD242" s="163">
        <v>3</v>
      </c>
      <c r="AE242" s="163">
        <v>3</v>
      </c>
      <c r="AF242" s="163">
        <v>3</v>
      </c>
      <c r="AG242" s="163">
        <v>3</v>
      </c>
      <c r="AH242" s="163">
        <v>3</v>
      </c>
      <c r="AI242" s="163">
        <v>3</v>
      </c>
      <c r="AJ242" s="163">
        <v>3</v>
      </c>
      <c r="AK242" s="163">
        <v>3</v>
      </c>
      <c r="AL242" s="163">
        <v>3</v>
      </c>
      <c r="AM242" s="163">
        <v>3</v>
      </c>
      <c r="AN242" s="163">
        <v>3</v>
      </c>
      <c r="AO242" s="163">
        <v>3</v>
      </c>
      <c r="AP242" s="163">
        <v>3</v>
      </c>
      <c r="AQ242" s="163">
        <v>3</v>
      </c>
      <c r="AR242" s="8"/>
      <c r="AT242" s="108"/>
      <c r="AU242" s="137"/>
    </row>
    <row r="243" spans="2:48">
      <c r="B243" s="5"/>
      <c r="E243" s="115">
        <f t="shared" si="73"/>
        <v>12</v>
      </c>
      <c r="F243" s="45" t="str">
        <f t="shared" si="74"/>
        <v>Itaocara</v>
      </c>
      <c r="H243" s="162">
        <f t="shared" si="72"/>
        <v>2124</v>
      </c>
      <c r="I243" s="163">
        <v>0</v>
      </c>
      <c r="J243" s="163">
        <v>1872</v>
      </c>
      <c r="K243" s="163">
        <v>0</v>
      </c>
      <c r="L243" s="163">
        <v>0</v>
      </c>
      <c r="M243" s="163">
        <v>0</v>
      </c>
      <c r="N243" s="163">
        <v>0</v>
      </c>
      <c r="O243" s="163">
        <v>0</v>
      </c>
      <c r="P243" s="163">
        <v>9</v>
      </c>
      <c r="Q243" s="163">
        <v>9</v>
      </c>
      <c r="R243" s="163">
        <v>9</v>
      </c>
      <c r="S243" s="163">
        <v>9</v>
      </c>
      <c r="T243" s="163">
        <v>9</v>
      </c>
      <c r="U243" s="163">
        <v>9</v>
      </c>
      <c r="V243" s="163">
        <v>9</v>
      </c>
      <c r="W243" s="163">
        <v>9</v>
      </c>
      <c r="X243" s="163">
        <v>9</v>
      </c>
      <c r="Y243" s="163">
        <v>9</v>
      </c>
      <c r="Z243" s="163">
        <v>9</v>
      </c>
      <c r="AA243" s="163">
        <v>9</v>
      </c>
      <c r="AB243" s="163">
        <v>9</v>
      </c>
      <c r="AC243" s="163">
        <v>9</v>
      </c>
      <c r="AD243" s="163">
        <v>9</v>
      </c>
      <c r="AE243" s="163">
        <v>9</v>
      </c>
      <c r="AF243" s="163">
        <v>9</v>
      </c>
      <c r="AG243" s="163">
        <v>9</v>
      </c>
      <c r="AH243" s="163">
        <v>9</v>
      </c>
      <c r="AI243" s="163">
        <v>9</v>
      </c>
      <c r="AJ243" s="163">
        <v>9</v>
      </c>
      <c r="AK243" s="163">
        <v>9</v>
      </c>
      <c r="AL243" s="163">
        <v>9</v>
      </c>
      <c r="AM243" s="163">
        <v>9</v>
      </c>
      <c r="AN243" s="163">
        <v>9</v>
      </c>
      <c r="AO243" s="163">
        <v>9</v>
      </c>
      <c r="AP243" s="163">
        <v>9</v>
      </c>
      <c r="AQ243" s="163">
        <v>9</v>
      </c>
      <c r="AR243" s="8"/>
      <c r="AT243" s="108"/>
      <c r="AU243" s="137"/>
    </row>
    <row r="244" spans="2:48">
      <c r="B244" s="5"/>
      <c r="E244" s="115">
        <f t="shared" si="73"/>
        <v>13</v>
      </c>
      <c r="F244" s="45" t="str">
        <f t="shared" si="74"/>
        <v>Miracema</v>
      </c>
      <c r="H244" s="162">
        <f t="shared" si="72"/>
        <v>2500</v>
      </c>
      <c r="I244" s="163">
        <v>0</v>
      </c>
      <c r="J244" s="163">
        <v>2192</v>
      </c>
      <c r="K244" s="163">
        <v>0</v>
      </c>
      <c r="L244" s="163">
        <v>0</v>
      </c>
      <c r="M244" s="163">
        <v>0</v>
      </c>
      <c r="N244" s="163">
        <v>0</v>
      </c>
      <c r="O244" s="163">
        <v>0</v>
      </c>
      <c r="P244" s="163">
        <v>11</v>
      </c>
      <c r="Q244" s="163">
        <v>11</v>
      </c>
      <c r="R244" s="163">
        <v>11</v>
      </c>
      <c r="S244" s="163">
        <v>11</v>
      </c>
      <c r="T244" s="163">
        <v>11</v>
      </c>
      <c r="U244" s="163">
        <v>11</v>
      </c>
      <c r="V244" s="163">
        <v>11</v>
      </c>
      <c r="W244" s="163">
        <v>11</v>
      </c>
      <c r="X244" s="163">
        <v>11</v>
      </c>
      <c r="Y244" s="163">
        <v>11</v>
      </c>
      <c r="Z244" s="163">
        <v>11</v>
      </c>
      <c r="AA244" s="163">
        <v>11</v>
      </c>
      <c r="AB244" s="163">
        <v>11</v>
      </c>
      <c r="AC244" s="163">
        <v>11</v>
      </c>
      <c r="AD244" s="163">
        <v>11</v>
      </c>
      <c r="AE244" s="163">
        <v>11</v>
      </c>
      <c r="AF244" s="163">
        <v>11</v>
      </c>
      <c r="AG244" s="163">
        <v>11</v>
      </c>
      <c r="AH244" s="163">
        <v>11</v>
      </c>
      <c r="AI244" s="163">
        <v>11</v>
      </c>
      <c r="AJ244" s="163">
        <v>11</v>
      </c>
      <c r="AK244" s="163">
        <v>11</v>
      </c>
      <c r="AL244" s="163">
        <v>11</v>
      </c>
      <c r="AM244" s="163">
        <v>11</v>
      </c>
      <c r="AN244" s="163">
        <v>11</v>
      </c>
      <c r="AO244" s="163">
        <v>11</v>
      </c>
      <c r="AP244" s="163">
        <v>11</v>
      </c>
      <c r="AQ244" s="163">
        <v>11</v>
      </c>
      <c r="AR244" s="8"/>
      <c r="AT244" s="108"/>
      <c r="AU244" s="137"/>
    </row>
    <row r="245" spans="2:48">
      <c r="B245" s="5"/>
      <c r="E245" s="115">
        <f t="shared" si="73"/>
        <v>14</v>
      </c>
      <c r="F245" s="45" t="str">
        <f t="shared" si="74"/>
        <v>Sao Francisco de Itabapoana</v>
      </c>
      <c r="H245" s="162">
        <f t="shared" si="72"/>
        <v>2105</v>
      </c>
      <c r="I245" s="163">
        <v>0</v>
      </c>
      <c r="J245" s="163">
        <v>1853</v>
      </c>
      <c r="K245" s="163">
        <v>0</v>
      </c>
      <c r="L245" s="163">
        <v>0</v>
      </c>
      <c r="M245" s="163">
        <v>0</v>
      </c>
      <c r="N245" s="163">
        <v>0</v>
      </c>
      <c r="O245" s="163">
        <v>0</v>
      </c>
      <c r="P245" s="163">
        <v>9</v>
      </c>
      <c r="Q245" s="163">
        <v>9</v>
      </c>
      <c r="R245" s="163">
        <v>9</v>
      </c>
      <c r="S245" s="163">
        <v>9</v>
      </c>
      <c r="T245" s="163">
        <v>9</v>
      </c>
      <c r="U245" s="163">
        <v>9</v>
      </c>
      <c r="V245" s="163">
        <v>9</v>
      </c>
      <c r="W245" s="163">
        <v>9</v>
      </c>
      <c r="X245" s="163">
        <v>9</v>
      </c>
      <c r="Y245" s="163">
        <v>9</v>
      </c>
      <c r="Z245" s="163">
        <v>9</v>
      </c>
      <c r="AA245" s="163">
        <v>9</v>
      </c>
      <c r="AB245" s="163">
        <v>9</v>
      </c>
      <c r="AC245" s="163">
        <v>9</v>
      </c>
      <c r="AD245" s="163">
        <v>9</v>
      </c>
      <c r="AE245" s="163">
        <v>9</v>
      </c>
      <c r="AF245" s="163">
        <v>9</v>
      </c>
      <c r="AG245" s="163">
        <v>9</v>
      </c>
      <c r="AH245" s="163">
        <v>9</v>
      </c>
      <c r="AI245" s="163">
        <v>9</v>
      </c>
      <c r="AJ245" s="163">
        <v>9</v>
      </c>
      <c r="AK245" s="163">
        <v>9</v>
      </c>
      <c r="AL245" s="163">
        <v>9</v>
      </c>
      <c r="AM245" s="163">
        <v>9</v>
      </c>
      <c r="AN245" s="163">
        <v>9</v>
      </c>
      <c r="AO245" s="163">
        <v>9</v>
      </c>
      <c r="AP245" s="163">
        <v>9</v>
      </c>
      <c r="AQ245" s="163">
        <v>9</v>
      </c>
      <c r="AR245" s="8"/>
      <c r="AT245" s="108"/>
      <c r="AU245" s="137"/>
    </row>
    <row r="246" spans="2:48">
      <c r="B246" s="5"/>
      <c r="E246" s="115">
        <f t="shared" si="73"/>
        <v>15</v>
      </c>
      <c r="F246" s="45" t="str">
        <f t="shared" si="74"/>
        <v>Cantagalo</v>
      </c>
      <c r="H246" s="162">
        <f t="shared" si="72"/>
        <v>909</v>
      </c>
      <c r="I246" s="163">
        <v>0</v>
      </c>
      <c r="J246" s="163">
        <v>797</v>
      </c>
      <c r="K246" s="163">
        <v>0</v>
      </c>
      <c r="L246" s="163">
        <v>0</v>
      </c>
      <c r="M246" s="163">
        <v>0</v>
      </c>
      <c r="N246" s="163">
        <v>0</v>
      </c>
      <c r="O246" s="163">
        <v>0</v>
      </c>
      <c r="P246" s="163">
        <v>4</v>
      </c>
      <c r="Q246" s="163">
        <v>4</v>
      </c>
      <c r="R246" s="163">
        <v>4</v>
      </c>
      <c r="S246" s="163">
        <v>4</v>
      </c>
      <c r="T246" s="163">
        <v>4</v>
      </c>
      <c r="U246" s="163">
        <v>4</v>
      </c>
      <c r="V246" s="163">
        <v>4</v>
      </c>
      <c r="W246" s="163">
        <v>4</v>
      </c>
      <c r="X246" s="163">
        <v>4</v>
      </c>
      <c r="Y246" s="163">
        <v>4</v>
      </c>
      <c r="Z246" s="163">
        <v>4</v>
      </c>
      <c r="AA246" s="163">
        <v>4</v>
      </c>
      <c r="AB246" s="163">
        <v>4</v>
      </c>
      <c r="AC246" s="163">
        <v>4</v>
      </c>
      <c r="AD246" s="163">
        <v>4</v>
      </c>
      <c r="AE246" s="163">
        <v>4</v>
      </c>
      <c r="AF246" s="163">
        <v>4</v>
      </c>
      <c r="AG246" s="163">
        <v>4</v>
      </c>
      <c r="AH246" s="163">
        <v>4</v>
      </c>
      <c r="AI246" s="163">
        <v>4</v>
      </c>
      <c r="AJ246" s="163">
        <v>4</v>
      </c>
      <c r="AK246" s="163">
        <v>4</v>
      </c>
      <c r="AL246" s="163">
        <v>4</v>
      </c>
      <c r="AM246" s="163">
        <v>4</v>
      </c>
      <c r="AN246" s="163">
        <v>4</v>
      </c>
      <c r="AO246" s="163">
        <v>4</v>
      </c>
      <c r="AP246" s="163">
        <v>4</v>
      </c>
      <c r="AQ246" s="163">
        <v>4</v>
      </c>
      <c r="AR246" s="8"/>
      <c r="AT246" s="108"/>
      <c r="AU246" s="137"/>
    </row>
    <row r="247" spans="2:48">
      <c r="B247" s="5"/>
      <c r="E247" s="115">
        <f t="shared" si="73"/>
        <v>16</v>
      </c>
      <c r="F247" s="45" t="str">
        <f t="shared" si="74"/>
        <v>Cordeiro</v>
      </c>
      <c r="H247" s="162">
        <f t="shared" si="72"/>
        <v>1108</v>
      </c>
      <c r="I247" s="163">
        <v>0</v>
      </c>
      <c r="J247" s="163">
        <v>968</v>
      </c>
      <c r="K247" s="163">
        <v>0</v>
      </c>
      <c r="L247" s="163">
        <v>0</v>
      </c>
      <c r="M247" s="163">
        <v>0</v>
      </c>
      <c r="N247" s="163">
        <v>0</v>
      </c>
      <c r="O247" s="163">
        <v>0</v>
      </c>
      <c r="P247" s="163">
        <v>5</v>
      </c>
      <c r="Q247" s="163">
        <v>5</v>
      </c>
      <c r="R247" s="163">
        <v>5</v>
      </c>
      <c r="S247" s="163">
        <v>5</v>
      </c>
      <c r="T247" s="163">
        <v>5</v>
      </c>
      <c r="U247" s="163">
        <v>5</v>
      </c>
      <c r="V247" s="163">
        <v>5</v>
      </c>
      <c r="W247" s="163">
        <v>5</v>
      </c>
      <c r="X247" s="163">
        <v>5</v>
      </c>
      <c r="Y247" s="163">
        <v>5</v>
      </c>
      <c r="Z247" s="163">
        <v>5</v>
      </c>
      <c r="AA247" s="163">
        <v>5</v>
      </c>
      <c r="AB247" s="163">
        <v>5</v>
      </c>
      <c r="AC247" s="163">
        <v>5</v>
      </c>
      <c r="AD247" s="163">
        <v>5</v>
      </c>
      <c r="AE247" s="163">
        <v>5</v>
      </c>
      <c r="AF247" s="163">
        <v>5</v>
      </c>
      <c r="AG247" s="163">
        <v>5</v>
      </c>
      <c r="AH247" s="163">
        <v>5</v>
      </c>
      <c r="AI247" s="163">
        <v>5</v>
      </c>
      <c r="AJ247" s="163">
        <v>5</v>
      </c>
      <c r="AK247" s="163">
        <v>5</v>
      </c>
      <c r="AL247" s="163">
        <v>5</v>
      </c>
      <c r="AM247" s="163">
        <v>5</v>
      </c>
      <c r="AN247" s="163">
        <v>5</v>
      </c>
      <c r="AO247" s="163">
        <v>5</v>
      </c>
      <c r="AP247" s="163">
        <v>5</v>
      </c>
      <c r="AQ247" s="163">
        <v>5</v>
      </c>
      <c r="AR247" s="8"/>
      <c r="AT247" s="108"/>
      <c r="AU247" s="137"/>
    </row>
    <row r="248" spans="2:48">
      <c r="B248" s="5"/>
      <c r="E248" s="115">
        <f t="shared" si="73"/>
        <v>17</v>
      </c>
      <c r="F248" s="45" t="str">
        <f t="shared" si="74"/>
        <v>Duas Barras</v>
      </c>
      <c r="H248" s="162">
        <f t="shared" si="72"/>
        <v>501</v>
      </c>
      <c r="I248" s="163">
        <v>0</v>
      </c>
      <c r="J248" s="163">
        <v>445</v>
      </c>
      <c r="K248" s="163">
        <v>0</v>
      </c>
      <c r="L248" s="163">
        <v>0</v>
      </c>
      <c r="M248" s="163">
        <v>0</v>
      </c>
      <c r="N248" s="163">
        <v>0</v>
      </c>
      <c r="O248" s="163">
        <v>0</v>
      </c>
      <c r="P248" s="163">
        <v>2</v>
      </c>
      <c r="Q248" s="163">
        <v>2</v>
      </c>
      <c r="R248" s="163">
        <v>2</v>
      </c>
      <c r="S248" s="163">
        <v>2</v>
      </c>
      <c r="T248" s="163">
        <v>2</v>
      </c>
      <c r="U248" s="163">
        <v>2</v>
      </c>
      <c r="V248" s="163">
        <v>2</v>
      </c>
      <c r="W248" s="163">
        <v>2</v>
      </c>
      <c r="X248" s="163">
        <v>2</v>
      </c>
      <c r="Y248" s="163">
        <v>2</v>
      </c>
      <c r="Z248" s="163">
        <v>2</v>
      </c>
      <c r="AA248" s="163">
        <v>2</v>
      </c>
      <c r="AB248" s="163">
        <v>2</v>
      </c>
      <c r="AC248" s="163">
        <v>2</v>
      </c>
      <c r="AD248" s="163">
        <v>2</v>
      </c>
      <c r="AE248" s="163">
        <v>2</v>
      </c>
      <c r="AF248" s="163">
        <v>2</v>
      </c>
      <c r="AG248" s="163">
        <v>2</v>
      </c>
      <c r="AH248" s="163">
        <v>2</v>
      </c>
      <c r="AI248" s="163">
        <v>2</v>
      </c>
      <c r="AJ248" s="163">
        <v>2</v>
      </c>
      <c r="AK248" s="163">
        <v>2</v>
      </c>
      <c r="AL248" s="163">
        <v>2</v>
      </c>
      <c r="AM248" s="163">
        <v>2</v>
      </c>
      <c r="AN248" s="163">
        <v>2</v>
      </c>
      <c r="AO248" s="163">
        <v>2</v>
      </c>
      <c r="AP248" s="163">
        <v>2</v>
      </c>
      <c r="AQ248" s="163">
        <v>2</v>
      </c>
      <c r="AR248" s="8"/>
      <c r="AT248" s="108"/>
      <c r="AU248" s="137"/>
    </row>
    <row r="249" spans="2:48">
      <c r="B249" s="5"/>
      <c r="E249" s="115">
        <f t="shared" si="73"/>
        <v>18</v>
      </c>
      <c r="F249" s="45" t="str">
        <f t="shared" si="74"/>
        <v>Sao Sebastiao do Alto</v>
      </c>
      <c r="H249" s="162">
        <f t="shared" si="72"/>
        <v>54</v>
      </c>
      <c r="I249" s="163">
        <v>0</v>
      </c>
      <c r="J249" s="163">
        <v>54</v>
      </c>
      <c r="K249" s="163">
        <v>0</v>
      </c>
      <c r="L249" s="163">
        <v>0</v>
      </c>
      <c r="M249" s="163">
        <v>0</v>
      </c>
      <c r="N249" s="163">
        <v>0</v>
      </c>
      <c r="O249" s="163">
        <v>0</v>
      </c>
      <c r="P249" s="163">
        <v>0</v>
      </c>
      <c r="Q249" s="163">
        <v>0</v>
      </c>
      <c r="R249" s="163">
        <v>0</v>
      </c>
      <c r="S249" s="163">
        <v>0</v>
      </c>
      <c r="T249" s="163">
        <v>0</v>
      </c>
      <c r="U249" s="163">
        <v>0</v>
      </c>
      <c r="V249" s="163">
        <v>0</v>
      </c>
      <c r="W249" s="163">
        <v>0</v>
      </c>
      <c r="X249" s="163">
        <v>0</v>
      </c>
      <c r="Y249" s="163">
        <v>0</v>
      </c>
      <c r="Z249" s="163">
        <v>0</v>
      </c>
      <c r="AA249" s="163">
        <v>0</v>
      </c>
      <c r="AB249" s="163">
        <v>0</v>
      </c>
      <c r="AC249" s="163">
        <v>0</v>
      </c>
      <c r="AD249" s="163">
        <v>0</v>
      </c>
      <c r="AE249" s="163">
        <v>0</v>
      </c>
      <c r="AF249" s="163">
        <v>0</v>
      </c>
      <c r="AG249" s="163">
        <v>0</v>
      </c>
      <c r="AH249" s="163">
        <v>0</v>
      </c>
      <c r="AI249" s="163">
        <v>0</v>
      </c>
      <c r="AJ249" s="163">
        <v>0</v>
      </c>
      <c r="AK249" s="163">
        <v>0</v>
      </c>
      <c r="AL249" s="163">
        <v>0</v>
      </c>
      <c r="AM249" s="163">
        <v>0</v>
      </c>
      <c r="AN249" s="163">
        <v>0</v>
      </c>
      <c r="AO249" s="163">
        <v>0</v>
      </c>
      <c r="AP249" s="163">
        <v>0</v>
      </c>
      <c r="AQ249" s="163">
        <v>0</v>
      </c>
      <c r="AR249" s="8"/>
      <c r="AT249" s="108"/>
      <c r="AU249" s="137"/>
    </row>
    <row r="250" spans="2:48">
      <c r="B250" s="5"/>
      <c r="E250" s="115">
        <f t="shared" si="73"/>
        <v>19</v>
      </c>
      <c r="F250" s="45" t="str">
        <f t="shared" si="74"/>
        <v>Rio de Janeiro - AP 2.1</v>
      </c>
      <c r="H250" s="162">
        <f t="shared" si="72"/>
        <v>52923</v>
      </c>
      <c r="I250" s="163">
        <v>0</v>
      </c>
      <c r="J250" s="163">
        <v>0</v>
      </c>
      <c r="K250" s="163">
        <v>1496</v>
      </c>
      <c r="L250" s="163">
        <v>1496</v>
      </c>
      <c r="M250" s="163">
        <v>1496</v>
      </c>
      <c r="N250" s="163">
        <v>14478</v>
      </c>
      <c r="O250" s="163">
        <v>14478</v>
      </c>
      <c r="P250" s="163">
        <v>13215</v>
      </c>
      <c r="Q250" s="163">
        <v>232</v>
      </c>
      <c r="R250" s="163">
        <v>232</v>
      </c>
      <c r="S250" s="163">
        <v>232</v>
      </c>
      <c r="T250" s="163">
        <v>232</v>
      </c>
      <c r="U250" s="163">
        <v>232</v>
      </c>
      <c r="V250" s="163">
        <v>232</v>
      </c>
      <c r="W250" s="163">
        <v>232</v>
      </c>
      <c r="X250" s="163">
        <v>232</v>
      </c>
      <c r="Y250" s="163">
        <v>232</v>
      </c>
      <c r="Z250" s="163">
        <v>232</v>
      </c>
      <c r="AA250" s="163">
        <v>232</v>
      </c>
      <c r="AB250" s="163">
        <v>232</v>
      </c>
      <c r="AC250" s="163">
        <v>232</v>
      </c>
      <c r="AD250" s="163">
        <v>232</v>
      </c>
      <c r="AE250" s="163">
        <v>232</v>
      </c>
      <c r="AF250" s="163">
        <v>232</v>
      </c>
      <c r="AG250" s="163">
        <v>232</v>
      </c>
      <c r="AH250" s="163">
        <v>232</v>
      </c>
      <c r="AI250" s="163">
        <v>232</v>
      </c>
      <c r="AJ250" s="163">
        <v>232</v>
      </c>
      <c r="AK250" s="163">
        <v>232</v>
      </c>
      <c r="AL250" s="163">
        <v>232</v>
      </c>
      <c r="AM250" s="163">
        <v>232</v>
      </c>
      <c r="AN250" s="163">
        <v>232</v>
      </c>
      <c r="AO250" s="163">
        <v>232</v>
      </c>
      <c r="AP250" s="163">
        <v>232</v>
      </c>
      <c r="AQ250" s="163">
        <v>232</v>
      </c>
      <c r="AR250" s="8"/>
      <c r="AT250" s="108"/>
      <c r="AU250" s="137"/>
    </row>
    <row r="251" spans="2:48">
      <c r="B251" s="5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8"/>
    </row>
    <row r="252" spans="2:48">
      <c r="B252" s="5"/>
      <c r="E252" s="20"/>
      <c r="F252" s="20" t="s">
        <v>81</v>
      </c>
      <c r="G252" s="20"/>
      <c r="H252" s="162">
        <f>SUM(I252:AQ252)</f>
        <v>605182</v>
      </c>
      <c r="I252" s="162">
        <f t="shared" ref="I252:AQ252" si="75">SUM(I253:I271)</f>
        <v>0</v>
      </c>
      <c r="J252" s="162">
        <f t="shared" si="75"/>
        <v>358</v>
      </c>
      <c r="K252" s="162">
        <f t="shared" si="75"/>
        <v>31458</v>
      </c>
      <c r="L252" s="162">
        <f t="shared" si="75"/>
        <v>17443</v>
      </c>
      <c r="M252" s="162">
        <f t="shared" si="75"/>
        <v>34837</v>
      </c>
      <c r="N252" s="162">
        <f t="shared" si="75"/>
        <v>2018</v>
      </c>
      <c r="O252" s="162">
        <f t="shared" si="75"/>
        <v>16750</v>
      </c>
      <c r="P252" s="162">
        <f t="shared" si="75"/>
        <v>17394</v>
      </c>
      <c r="Q252" s="162">
        <f t="shared" si="75"/>
        <v>19657</v>
      </c>
      <c r="R252" s="162">
        <f t="shared" si="75"/>
        <v>20794</v>
      </c>
      <c r="S252" s="162">
        <f t="shared" si="75"/>
        <v>17394</v>
      </c>
      <c r="T252" s="162">
        <f t="shared" si="75"/>
        <v>17946</v>
      </c>
      <c r="U252" s="162">
        <f t="shared" si="75"/>
        <v>17394</v>
      </c>
      <c r="V252" s="162">
        <f t="shared" si="75"/>
        <v>17394</v>
      </c>
      <c r="W252" s="162">
        <f t="shared" si="75"/>
        <v>20770</v>
      </c>
      <c r="X252" s="162">
        <f t="shared" si="75"/>
        <v>18407</v>
      </c>
      <c r="Y252" s="162">
        <f t="shared" si="75"/>
        <v>18407</v>
      </c>
      <c r="Z252" s="162">
        <f t="shared" si="75"/>
        <v>21063</v>
      </c>
      <c r="AA252" s="162">
        <f t="shared" si="75"/>
        <v>17394</v>
      </c>
      <c r="AB252" s="162">
        <f t="shared" si="75"/>
        <v>17394</v>
      </c>
      <c r="AC252" s="162">
        <f t="shared" si="75"/>
        <v>17394</v>
      </c>
      <c r="AD252" s="162">
        <f t="shared" si="75"/>
        <v>17394</v>
      </c>
      <c r="AE252" s="162">
        <f t="shared" si="75"/>
        <v>17394</v>
      </c>
      <c r="AF252" s="162">
        <f t="shared" si="75"/>
        <v>17394</v>
      </c>
      <c r="AG252" s="162">
        <f t="shared" si="75"/>
        <v>17394</v>
      </c>
      <c r="AH252" s="162">
        <f t="shared" si="75"/>
        <v>17394</v>
      </c>
      <c r="AI252" s="162">
        <f t="shared" si="75"/>
        <v>17394</v>
      </c>
      <c r="AJ252" s="162">
        <f t="shared" si="75"/>
        <v>17394</v>
      </c>
      <c r="AK252" s="162">
        <f t="shared" si="75"/>
        <v>17394</v>
      </c>
      <c r="AL252" s="162">
        <f t="shared" si="75"/>
        <v>17394</v>
      </c>
      <c r="AM252" s="162">
        <f t="shared" si="75"/>
        <v>17394</v>
      </c>
      <c r="AN252" s="162">
        <f t="shared" si="75"/>
        <v>17394</v>
      </c>
      <c r="AO252" s="162">
        <f t="shared" si="75"/>
        <v>17394</v>
      </c>
      <c r="AP252" s="162">
        <f t="shared" si="75"/>
        <v>17394</v>
      </c>
      <c r="AQ252" s="162">
        <f t="shared" si="75"/>
        <v>17394</v>
      </c>
      <c r="AR252" s="8"/>
    </row>
    <row r="253" spans="2:48">
      <c r="B253" s="5"/>
      <c r="E253" s="115">
        <v>1</v>
      </c>
      <c r="F253" s="45" t="str">
        <f t="shared" ref="F253:F261" si="76">F232</f>
        <v>Cachoeiras de Macacu</v>
      </c>
      <c r="H253" s="162">
        <f t="shared" ref="H253:H271" si="77">SUM(I253:AQ253)</f>
        <v>20871</v>
      </c>
      <c r="I253" s="163">
        <v>0</v>
      </c>
      <c r="J253" s="163">
        <v>0</v>
      </c>
      <c r="K253" s="163">
        <v>0</v>
      </c>
      <c r="L253" s="163">
        <v>0</v>
      </c>
      <c r="M253" s="163">
        <v>0</v>
      </c>
      <c r="N253" s="163">
        <v>0</v>
      </c>
      <c r="O253" s="163">
        <v>4851</v>
      </c>
      <c r="P253" s="163">
        <v>510</v>
      </c>
      <c r="Q253" s="163">
        <v>510</v>
      </c>
      <c r="R253" s="163">
        <v>2250</v>
      </c>
      <c r="S253" s="163">
        <v>510</v>
      </c>
      <c r="T253" s="163">
        <v>510</v>
      </c>
      <c r="U253" s="163">
        <v>510</v>
      </c>
      <c r="V253" s="163">
        <v>510</v>
      </c>
      <c r="W253" s="163">
        <v>510</v>
      </c>
      <c r="X253" s="163">
        <v>510</v>
      </c>
      <c r="Y253" s="163">
        <v>510</v>
      </c>
      <c r="Z253" s="163">
        <v>510</v>
      </c>
      <c r="AA253" s="163">
        <v>510</v>
      </c>
      <c r="AB253" s="163">
        <v>510</v>
      </c>
      <c r="AC253" s="163">
        <v>510</v>
      </c>
      <c r="AD253" s="163">
        <v>510</v>
      </c>
      <c r="AE253" s="163">
        <v>510</v>
      </c>
      <c r="AF253" s="163">
        <v>510</v>
      </c>
      <c r="AG253" s="163">
        <v>510</v>
      </c>
      <c r="AH253" s="163">
        <v>510</v>
      </c>
      <c r="AI253" s="163">
        <v>510</v>
      </c>
      <c r="AJ253" s="163">
        <v>510</v>
      </c>
      <c r="AK253" s="163">
        <v>510</v>
      </c>
      <c r="AL253" s="163">
        <v>510</v>
      </c>
      <c r="AM253" s="163">
        <v>510</v>
      </c>
      <c r="AN253" s="163">
        <v>510</v>
      </c>
      <c r="AO253" s="163">
        <v>510</v>
      </c>
      <c r="AP253" s="163">
        <v>510</v>
      </c>
      <c r="AQ253" s="163">
        <v>510</v>
      </c>
      <c r="AR253" s="8"/>
      <c r="AT253" s="111"/>
      <c r="AU253" s="117"/>
    </row>
    <row r="254" spans="2:48">
      <c r="B254" s="5"/>
      <c r="E254" s="115">
        <f>E253+1</f>
        <v>2</v>
      </c>
      <c r="F254" s="45" t="str">
        <f t="shared" si="76"/>
        <v>Itaborai</v>
      </c>
      <c r="H254" s="162">
        <f t="shared" si="77"/>
        <v>67832</v>
      </c>
      <c r="I254" s="163">
        <v>0</v>
      </c>
      <c r="J254" s="163">
        <v>0</v>
      </c>
      <c r="K254" s="163">
        <v>299</v>
      </c>
      <c r="L254" s="163">
        <v>6869</v>
      </c>
      <c r="M254" s="163">
        <v>299</v>
      </c>
      <c r="N254" s="163">
        <v>299</v>
      </c>
      <c r="O254" s="163">
        <v>299</v>
      </c>
      <c r="P254" s="163">
        <v>1779</v>
      </c>
      <c r="Q254" s="163">
        <v>4042</v>
      </c>
      <c r="R254" s="163">
        <v>3439</v>
      </c>
      <c r="S254" s="163">
        <v>1779</v>
      </c>
      <c r="T254" s="163">
        <v>1779</v>
      </c>
      <c r="U254" s="163">
        <v>1779</v>
      </c>
      <c r="V254" s="163">
        <v>1779</v>
      </c>
      <c r="W254" s="163">
        <v>5155</v>
      </c>
      <c r="X254" s="163">
        <v>1779</v>
      </c>
      <c r="Y254" s="163">
        <v>1779</v>
      </c>
      <c r="Z254" s="163">
        <v>4435</v>
      </c>
      <c r="AA254" s="163">
        <v>1779</v>
      </c>
      <c r="AB254" s="163">
        <v>1779</v>
      </c>
      <c r="AC254" s="163">
        <v>1779</v>
      </c>
      <c r="AD254" s="163">
        <v>1779</v>
      </c>
      <c r="AE254" s="163">
        <v>1779</v>
      </c>
      <c r="AF254" s="163">
        <v>1779</v>
      </c>
      <c r="AG254" s="163">
        <v>1779</v>
      </c>
      <c r="AH254" s="163">
        <v>1779</v>
      </c>
      <c r="AI254" s="163">
        <v>1779</v>
      </c>
      <c r="AJ254" s="163">
        <v>1779</v>
      </c>
      <c r="AK254" s="163">
        <v>1779</v>
      </c>
      <c r="AL254" s="163">
        <v>1779</v>
      </c>
      <c r="AM254" s="163">
        <v>1779</v>
      </c>
      <c r="AN254" s="163">
        <v>1779</v>
      </c>
      <c r="AO254" s="163">
        <v>1779</v>
      </c>
      <c r="AP254" s="163">
        <v>1779</v>
      </c>
      <c r="AQ254" s="163">
        <v>1779</v>
      </c>
      <c r="AR254" s="8"/>
      <c r="AT254" s="111"/>
      <c r="AU254" s="111"/>
    </row>
    <row r="255" spans="2:48">
      <c r="B255" s="5"/>
      <c r="E255" s="115">
        <f t="shared" ref="E255:E271" si="78">E254+1</f>
        <v>3</v>
      </c>
      <c r="F255" s="45" t="str">
        <f t="shared" si="76"/>
        <v>Mage</v>
      </c>
      <c r="H255" s="162">
        <f t="shared" si="77"/>
        <v>68006</v>
      </c>
      <c r="I255" s="163">
        <v>0</v>
      </c>
      <c r="J255" s="163">
        <v>0</v>
      </c>
      <c r="K255" s="163">
        <v>11331</v>
      </c>
      <c r="L255" s="163">
        <v>32</v>
      </c>
      <c r="M255" s="163">
        <v>7091</v>
      </c>
      <c r="N255" s="163">
        <v>32</v>
      </c>
      <c r="O255" s="163">
        <v>2096</v>
      </c>
      <c r="P255" s="163">
        <v>1674</v>
      </c>
      <c r="Q255" s="163">
        <v>1674</v>
      </c>
      <c r="R255" s="163">
        <v>1674</v>
      </c>
      <c r="S255" s="163">
        <v>1674</v>
      </c>
      <c r="T255" s="163">
        <v>2226</v>
      </c>
      <c r="U255" s="163">
        <v>1674</v>
      </c>
      <c r="V255" s="163">
        <v>1674</v>
      </c>
      <c r="W255" s="163">
        <v>1674</v>
      </c>
      <c r="X255" s="163">
        <v>1674</v>
      </c>
      <c r="Y255" s="163">
        <v>1674</v>
      </c>
      <c r="Z255" s="163">
        <v>1674</v>
      </c>
      <c r="AA255" s="163">
        <v>1674</v>
      </c>
      <c r="AB255" s="163">
        <v>1674</v>
      </c>
      <c r="AC255" s="163">
        <v>1674</v>
      </c>
      <c r="AD255" s="163">
        <v>1674</v>
      </c>
      <c r="AE255" s="163">
        <v>1674</v>
      </c>
      <c r="AF255" s="163">
        <v>1674</v>
      </c>
      <c r="AG255" s="163">
        <v>1674</v>
      </c>
      <c r="AH255" s="163">
        <v>1674</v>
      </c>
      <c r="AI255" s="163">
        <v>1674</v>
      </c>
      <c r="AJ255" s="163">
        <v>1674</v>
      </c>
      <c r="AK255" s="163">
        <v>1674</v>
      </c>
      <c r="AL255" s="163">
        <v>1674</v>
      </c>
      <c r="AM255" s="163">
        <v>1674</v>
      </c>
      <c r="AN255" s="163">
        <v>1674</v>
      </c>
      <c r="AO255" s="163">
        <v>1674</v>
      </c>
      <c r="AP255" s="163">
        <v>1674</v>
      </c>
      <c r="AQ255" s="163">
        <v>1674</v>
      </c>
      <c r="AR255" s="8"/>
      <c r="AT255" s="111"/>
      <c r="AU255" s="137"/>
    </row>
    <row r="256" spans="2:48">
      <c r="B256" s="5"/>
      <c r="E256" s="115">
        <f t="shared" si="78"/>
        <v>4</v>
      </c>
      <c r="F256" s="45" t="str">
        <f t="shared" si="76"/>
        <v>Marica</v>
      </c>
      <c r="H256" s="162">
        <f t="shared" si="77"/>
        <v>0</v>
      </c>
      <c r="I256" s="163">
        <v>0</v>
      </c>
      <c r="J256" s="163">
        <v>0</v>
      </c>
      <c r="K256" s="163">
        <v>0</v>
      </c>
      <c r="L256" s="163">
        <v>0</v>
      </c>
      <c r="M256" s="163">
        <v>0</v>
      </c>
      <c r="N256" s="163">
        <v>0</v>
      </c>
      <c r="O256" s="163">
        <v>0</v>
      </c>
      <c r="P256" s="163">
        <v>0</v>
      </c>
      <c r="Q256" s="163">
        <v>0</v>
      </c>
      <c r="R256" s="163">
        <v>0</v>
      </c>
      <c r="S256" s="163">
        <v>0</v>
      </c>
      <c r="T256" s="163">
        <v>0</v>
      </c>
      <c r="U256" s="163">
        <v>0</v>
      </c>
      <c r="V256" s="163">
        <v>0</v>
      </c>
      <c r="W256" s="163">
        <v>0</v>
      </c>
      <c r="X256" s="163">
        <v>0</v>
      </c>
      <c r="Y256" s="163">
        <v>0</v>
      </c>
      <c r="Z256" s="163">
        <v>0</v>
      </c>
      <c r="AA256" s="163">
        <v>0</v>
      </c>
      <c r="AB256" s="163">
        <v>0</v>
      </c>
      <c r="AC256" s="163">
        <v>0</v>
      </c>
      <c r="AD256" s="163">
        <v>0</v>
      </c>
      <c r="AE256" s="163">
        <v>0</v>
      </c>
      <c r="AF256" s="163">
        <v>0</v>
      </c>
      <c r="AG256" s="163">
        <v>0</v>
      </c>
      <c r="AH256" s="163">
        <v>0</v>
      </c>
      <c r="AI256" s="163">
        <v>0</v>
      </c>
      <c r="AJ256" s="163">
        <v>0</v>
      </c>
      <c r="AK256" s="163">
        <v>0</v>
      </c>
      <c r="AL256" s="163">
        <v>0</v>
      </c>
      <c r="AM256" s="163">
        <v>0</v>
      </c>
      <c r="AN256" s="163">
        <v>0</v>
      </c>
      <c r="AO256" s="163">
        <v>0</v>
      </c>
      <c r="AP256" s="163">
        <v>0</v>
      </c>
      <c r="AQ256" s="163">
        <v>0</v>
      </c>
      <c r="AR256" s="8"/>
      <c r="AT256" s="111"/>
      <c r="AU256" s="137"/>
    </row>
    <row r="257" spans="2:48">
      <c r="B257" s="5"/>
      <c r="E257" s="115">
        <f t="shared" si="78"/>
        <v>5</v>
      </c>
      <c r="F257" s="45" t="str">
        <f t="shared" si="76"/>
        <v>Rio Bonito</v>
      </c>
      <c r="H257" s="162">
        <f t="shared" si="77"/>
        <v>20532</v>
      </c>
      <c r="I257" s="163">
        <v>0</v>
      </c>
      <c r="J257" s="163">
        <v>0</v>
      </c>
      <c r="K257" s="163">
        <v>0</v>
      </c>
      <c r="L257" s="163">
        <v>0</v>
      </c>
      <c r="M257" s="163">
        <v>1467</v>
      </c>
      <c r="N257" s="163">
        <v>0</v>
      </c>
      <c r="O257" s="163">
        <v>4505</v>
      </c>
      <c r="P257" s="163">
        <v>520</v>
      </c>
      <c r="Q257" s="163">
        <v>520</v>
      </c>
      <c r="R257" s="163">
        <v>520</v>
      </c>
      <c r="S257" s="163">
        <v>520</v>
      </c>
      <c r="T257" s="163">
        <v>520</v>
      </c>
      <c r="U257" s="163">
        <v>520</v>
      </c>
      <c r="V257" s="163">
        <v>520</v>
      </c>
      <c r="W257" s="163">
        <v>520</v>
      </c>
      <c r="X257" s="163">
        <v>520</v>
      </c>
      <c r="Y257" s="163">
        <v>520</v>
      </c>
      <c r="Z257" s="163">
        <v>520</v>
      </c>
      <c r="AA257" s="163">
        <v>520</v>
      </c>
      <c r="AB257" s="163">
        <v>520</v>
      </c>
      <c r="AC257" s="163">
        <v>520</v>
      </c>
      <c r="AD257" s="163">
        <v>520</v>
      </c>
      <c r="AE257" s="163">
        <v>520</v>
      </c>
      <c r="AF257" s="163">
        <v>520</v>
      </c>
      <c r="AG257" s="163">
        <v>520</v>
      </c>
      <c r="AH257" s="163">
        <v>520</v>
      </c>
      <c r="AI257" s="163">
        <v>520</v>
      </c>
      <c r="AJ257" s="163">
        <v>520</v>
      </c>
      <c r="AK257" s="163">
        <v>520</v>
      </c>
      <c r="AL257" s="163">
        <v>520</v>
      </c>
      <c r="AM257" s="163">
        <v>520</v>
      </c>
      <c r="AN257" s="163">
        <v>520</v>
      </c>
      <c r="AO257" s="163">
        <v>520</v>
      </c>
      <c r="AP257" s="163">
        <v>520</v>
      </c>
      <c r="AQ257" s="163">
        <v>520</v>
      </c>
      <c r="AR257" s="8"/>
      <c r="AT257" s="111"/>
      <c r="AU257" s="137"/>
    </row>
    <row r="258" spans="2:48">
      <c r="B258" s="5"/>
      <c r="E258" s="115">
        <f t="shared" si="78"/>
        <v>6</v>
      </c>
      <c r="F258" s="45" t="str">
        <f t="shared" si="76"/>
        <v>Sao Goncalo</v>
      </c>
      <c r="H258" s="162">
        <f t="shared" si="77"/>
        <v>242012</v>
      </c>
      <c r="I258" s="163">
        <v>0</v>
      </c>
      <c r="J258" s="163">
        <v>358</v>
      </c>
      <c r="K258" s="163">
        <v>8493</v>
      </c>
      <c r="L258" s="163">
        <v>8493</v>
      </c>
      <c r="M258" s="163">
        <v>8135</v>
      </c>
      <c r="N258" s="163">
        <v>1397</v>
      </c>
      <c r="O258" s="163">
        <v>1397</v>
      </c>
      <c r="P258" s="163">
        <v>7525</v>
      </c>
      <c r="Q258" s="163">
        <v>7525</v>
      </c>
      <c r="R258" s="163">
        <v>7525</v>
      </c>
      <c r="S258" s="163">
        <v>7525</v>
      </c>
      <c r="T258" s="163">
        <v>7525</v>
      </c>
      <c r="U258" s="163">
        <v>7525</v>
      </c>
      <c r="V258" s="163">
        <v>7525</v>
      </c>
      <c r="W258" s="163">
        <v>7525</v>
      </c>
      <c r="X258" s="163">
        <v>8538</v>
      </c>
      <c r="Y258" s="163">
        <v>8538</v>
      </c>
      <c r="Z258" s="163">
        <v>8538</v>
      </c>
      <c r="AA258" s="163">
        <v>7525</v>
      </c>
      <c r="AB258" s="163">
        <v>7525</v>
      </c>
      <c r="AC258" s="163">
        <v>7525</v>
      </c>
      <c r="AD258" s="163">
        <v>7525</v>
      </c>
      <c r="AE258" s="163">
        <v>7525</v>
      </c>
      <c r="AF258" s="163">
        <v>7525</v>
      </c>
      <c r="AG258" s="163">
        <v>7525</v>
      </c>
      <c r="AH258" s="163">
        <v>7525</v>
      </c>
      <c r="AI258" s="163">
        <v>7525</v>
      </c>
      <c r="AJ258" s="163">
        <v>7525</v>
      </c>
      <c r="AK258" s="163">
        <v>7525</v>
      </c>
      <c r="AL258" s="163">
        <v>7525</v>
      </c>
      <c r="AM258" s="163">
        <v>7525</v>
      </c>
      <c r="AN258" s="163">
        <v>7525</v>
      </c>
      <c r="AO258" s="163">
        <v>7525</v>
      </c>
      <c r="AP258" s="163">
        <v>7525</v>
      </c>
      <c r="AQ258" s="163">
        <v>7525</v>
      </c>
      <c r="AR258" s="8"/>
      <c r="AT258" s="111"/>
      <c r="AU258" s="137"/>
    </row>
    <row r="259" spans="2:48">
      <c r="B259" s="5"/>
      <c r="E259" s="115">
        <f t="shared" si="78"/>
        <v>7</v>
      </c>
      <c r="F259" s="45" t="str">
        <f t="shared" si="76"/>
        <v>Saquarema</v>
      </c>
      <c r="H259" s="162">
        <f t="shared" si="77"/>
        <v>1036</v>
      </c>
      <c r="I259" s="163">
        <v>0</v>
      </c>
      <c r="J259" s="163">
        <v>0</v>
      </c>
      <c r="K259" s="163">
        <v>0</v>
      </c>
      <c r="L259" s="163">
        <v>0</v>
      </c>
      <c r="M259" s="163">
        <v>0</v>
      </c>
      <c r="N259" s="163">
        <v>0</v>
      </c>
      <c r="O259" s="163">
        <v>0</v>
      </c>
      <c r="P259" s="163">
        <v>37</v>
      </c>
      <c r="Q259" s="163">
        <v>37</v>
      </c>
      <c r="R259" s="163">
        <v>37</v>
      </c>
      <c r="S259" s="163">
        <v>37</v>
      </c>
      <c r="T259" s="163">
        <v>37</v>
      </c>
      <c r="U259" s="163">
        <v>37</v>
      </c>
      <c r="V259" s="163">
        <v>37</v>
      </c>
      <c r="W259" s="163">
        <v>37</v>
      </c>
      <c r="X259" s="163">
        <v>37</v>
      </c>
      <c r="Y259" s="163">
        <v>37</v>
      </c>
      <c r="Z259" s="163">
        <v>37</v>
      </c>
      <c r="AA259" s="163">
        <v>37</v>
      </c>
      <c r="AB259" s="163">
        <v>37</v>
      </c>
      <c r="AC259" s="163">
        <v>37</v>
      </c>
      <c r="AD259" s="163">
        <v>37</v>
      </c>
      <c r="AE259" s="163">
        <v>37</v>
      </c>
      <c r="AF259" s="163">
        <v>37</v>
      </c>
      <c r="AG259" s="163">
        <v>37</v>
      </c>
      <c r="AH259" s="163">
        <v>37</v>
      </c>
      <c r="AI259" s="163">
        <v>37</v>
      </c>
      <c r="AJ259" s="163">
        <v>37</v>
      </c>
      <c r="AK259" s="163">
        <v>37</v>
      </c>
      <c r="AL259" s="163">
        <v>37</v>
      </c>
      <c r="AM259" s="163">
        <v>37</v>
      </c>
      <c r="AN259" s="163">
        <v>37</v>
      </c>
      <c r="AO259" s="163">
        <v>37</v>
      </c>
      <c r="AP259" s="163">
        <v>37</v>
      </c>
      <c r="AQ259" s="163">
        <v>37</v>
      </c>
      <c r="AR259" s="8"/>
      <c r="AT259" s="111"/>
      <c r="AU259" s="137"/>
    </row>
    <row r="260" spans="2:48">
      <c r="B260" s="5"/>
      <c r="E260" s="115">
        <f t="shared" si="78"/>
        <v>8</v>
      </c>
      <c r="F260" s="45" t="str">
        <f t="shared" si="76"/>
        <v>Tangua</v>
      </c>
      <c r="H260" s="162">
        <f t="shared" si="77"/>
        <v>9523</v>
      </c>
      <c r="I260" s="163">
        <v>0</v>
      </c>
      <c r="J260" s="163">
        <v>0</v>
      </c>
      <c r="K260" s="163">
        <v>0</v>
      </c>
      <c r="L260" s="163">
        <v>0</v>
      </c>
      <c r="M260" s="163">
        <v>3111</v>
      </c>
      <c r="N260" s="163">
        <v>0</v>
      </c>
      <c r="O260" s="163">
        <v>0</v>
      </c>
      <c r="P260" s="163">
        <v>229</v>
      </c>
      <c r="Q260" s="163">
        <v>229</v>
      </c>
      <c r="R260" s="163">
        <v>229</v>
      </c>
      <c r="S260" s="163">
        <v>229</v>
      </c>
      <c r="T260" s="163">
        <v>229</v>
      </c>
      <c r="U260" s="163">
        <v>229</v>
      </c>
      <c r="V260" s="163">
        <v>229</v>
      </c>
      <c r="W260" s="163">
        <v>229</v>
      </c>
      <c r="X260" s="163">
        <v>229</v>
      </c>
      <c r="Y260" s="163">
        <v>229</v>
      </c>
      <c r="Z260" s="163">
        <v>229</v>
      </c>
      <c r="AA260" s="163">
        <v>229</v>
      </c>
      <c r="AB260" s="163">
        <v>229</v>
      </c>
      <c r="AC260" s="163">
        <v>229</v>
      </c>
      <c r="AD260" s="163">
        <v>229</v>
      </c>
      <c r="AE260" s="163">
        <v>229</v>
      </c>
      <c r="AF260" s="163">
        <v>229</v>
      </c>
      <c r="AG260" s="163">
        <v>229</v>
      </c>
      <c r="AH260" s="163">
        <v>229</v>
      </c>
      <c r="AI260" s="163">
        <v>229</v>
      </c>
      <c r="AJ260" s="163">
        <v>229</v>
      </c>
      <c r="AK260" s="163">
        <v>229</v>
      </c>
      <c r="AL260" s="163">
        <v>229</v>
      </c>
      <c r="AM260" s="163">
        <v>229</v>
      </c>
      <c r="AN260" s="163">
        <v>229</v>
      </c>
      <c r="AO260" s="163">
        <v>229</v>
      </c>
      <c r="AP260" s="163">
        <v>229</v>
      </c>
      <c r="AQ260" s="163">
        <v>229</v>
      </c>
      <c r="AR260" s="8"/>
      <c r="AT260" s="111"/>
      <c r="AU260" s="137"/>
    </row>
    <row r="261" spans="2:48">
      <c r="B261" s="5"/>
      <c r="E261" s="115">
        <f t="shared" si="78"/>
        <v>9</v>
      </c>
      <c r="F261" s="45" t="str">
        <f t="shared" si="76"/>
        <v>Casimiro de Abreu</v>
      </c>
      <c r="H261" s="162">
        <f t="shared" si="77"/>
        <v>5981</v>
      </c>
      <c r="I261" s="163">
        <v>0</v>
      </c>
      <c r="J261" s="163">
        <v>0</v>
      </c>
      <c r="K261" s="163">
        <v>2089</v>
      </c>
      <c r="L261" s="163">
        <v>0</v>
      </c>
      <c r="M261" s="163">
        <v>0</v>
      </c>
      <c r="N261" s="163">
        <v>0</v>
      </c>
      <c r="O261" s="163">
        <v>0</v>
      </c>
      <c r="P261" s="163">
        <v>139</v>
      </c>
      <c r="Q261" s="163">
        <v>139</v>
      </c>
      <c r="R261" s="163">
        <v>139</v>
      </c>
      <c r="S261" s="163">
        <v>139</v>
      </c>
      <c r="T261" s="163">
        <v>139</v>
      </c>
      <c r="U261" s="163">
        <v>139</v>
      </c>
      <c r="V261" s="163">
        <v>139</v>
      </c>
      <c r="W261" s="163">
        <v>139</v>
      </c>
      <c r="X261" s="163">
        <v>139</v>
      </c>
      <c r="Y261" s="163">
        <v>139</v>
      </c>
      <c r="Z261" s="163">
        <v>139</v>
      </c>
      <c r="AA261" s="163">
        <v>139</v>
      </c>
      <c r="AB261" s="163">
        <v>139</v>
      </c>
      <c r="AC261" s="163">
        <v>139</v>
      </c>
      <c r="AD261" s="163">
        <v>139</v>
      </c>
      <c r="AE261" s="163">
        <v>139</v>
      </c>
      <c r="AF261" s="163">
        <v>139</v>
      </c>
      <c r="AG261" s="163">
        <v>139</v>
      </c>
      <c r="AH261" s="163">
        <v>139</v>
      </c>
      <c r="AI261" s="163">
        <v>139</v>
      </c>
      <c r="AJ261" s="163">
        <v>139</v>
      </c>
      <c r="AK261" s="163">
        <v>139</v>
      </c>
      <c r="AL261" s="163">
        <v>139</v>
      </c>
      <c r="AM261" s="163">
        <v>139</v>
      </c>
      <c r="AN261" s="163">
        <v>139</v>
      </c>
      <c r="AO261" s="163">
        <v>139</v>
      </c>
      <c r="AP261" s="163">
        <v>139</v>
      </c>
      <c r="AQ261" s="163">
        <v>139</v>
      </c>
      <c r="AR261" s="8"/>
      <c r="AT261" s="111"/>
      <c r="AU261" s="137"/>
    </row>
    <row r="262" spans="2:48" s="135" customFormat="1">
      <c r="B262" s="148"/>
      <c r="E262" s="115">
        <f t="shared" si="78"/>
        <v>10</v>
      </c>
      <c r="F262" s="45" t="s">
        <v>139</v>
      </c>
      <c r="H262" s="162">
        <f t="shared" ref="H262:H263" si="79">SUM(I262:AQ262)</f>
        <v>4089</v>
      </c>
      <c r="I262" s="163">
        <v>0</v>
      </c>
      <c r="J262" s="163">
        <v>0</v>
      </c>
      <c r="K262" s="163">
        <v>589</v>
      </c>
      <c r="L262" s="163">
        <v>0</v>
      </c>
      <c r="M262" s="163">
        <v>0</v>
      </c>
      <c r="N262" s="163">
        <v>0</v>
      </c>
      <c r="O262" s="163">
        <v>0</v>
      </c>
      <c r="P262" s="163">
        <v>125</v>
      </c>
      <c r="Q262" s="163">
        <v>125</v>
      </c>
      <c r="R262" s="163">
        <v>125</v>
      </c>
      <c r="S262" s="163">
        <v>125</v>
      </c>
      <c r="T262" s="163">
        <v>125</v>
      </c>
      <c r="U262" s="163">
        <v>125</v>
      </c>
      <c r="V262" s="163">
        <v>125</v>
      </c>
      <c r="W262" s="163">
        <v>125</v>
      </c>
      <c r="X262" s="163">
        <v>125</v>
      </c>
      <c r="Y262" s="163">
        <v>125</v>
      </c>
      <c r="Z262" s="163">
        <v>125</v>
      </c>
      <c r="AA262" s="163">
        <v>125</v>
      </c>
      <c r="AB262" s="163">
        <v>125</v>
      </c>
      <c r="AC262" s="163">
        <v>125</v>
      </c>
      <c r="AD262" s="163">
        <v>125</v>
      </c>
      <c r="AE262" s="163">
        <v>125</v>
      </c>
      <c r="AF262" s="163">
        <v>125</v>
      </c>
      <c r="AG262" s="163">
        <v>125</v>
      </c>
      <c r="AH262" s="163">
        <v>125</v>
      </c>
      <c r="AI262" s="163">
        <v>125</v>
      </c>
      <c r="AJ262" s="163">
        <v>125</v>
      </c>
      <c r="AK262" s="163">
        <v>125</v>
      </c>
      <c r="AL262" s="163">
        <v>125</v>
      </c>
      <c r="AM262" s="163">
        <v>125</v>
      </c>
      <c r="AN262" s="163">
        <v>125</v>
      </c>
      <c r="AO262" s="163">
        <v>125</v>
      </c>
      <c r="AP262" s="163">
        <v>125</v>
      </c>
      <c r="AQ262" s="163">
        <v>125</v>
      </c>
      <c r="AR262" s="149"/>
      <c r="AT262" s="137"/>
      <c r="AU262" s="137"/>
      <c r="AV262" s="137"/>
    </row>
    <row r="263" spans="2:48">
      <c r="B263" s="5"/>
      <c r="E263" s="115">
        <f t="shared" si="78"/>
        <v>11</v>
      </c>
      <c r="F263" s="45" t="str">
        <f t="shared" ref="F263:F271" si="80">F242</f>
        <v>Cambuci</v>
      </c>
      <c r="H263" s="162">
        <f t="shared" si="79"/>
        <v>12026</v>
      </c>
      <c r="I263" s="163">
        <v>0</v>
      </c>
      <c r="J263" s="163">
        <v>0</v>
      </c>
      <c r="K263" s="163">
        <v>0</v>
      </c>
      <c r="L263" s="163">
        <v>28</v>
      </c>
      <c r="M263" s="163">
        <v>4326</v>
      </c>
      <c r="N263" s="163">
        <v>0</v>
      </c>
      <c r="O263" s="163">
        <v>0</v>
      </c>
      <c r="P263" s="163">
        <v>274</v>
      </c>
      <c r="Q263" s="163">
        <v>274</v>
      </c>
      <c r="R263" s="163">
        <v>274</v>
      </c>
      <c r="S263" s="163">
        <v>274</v>
      </c>
      <c r="T263" s="163">
        <v>274</v>
      </c>
      <c r="U263" s="163">
        <v>274</v>
      </c>
      <c r="V263" s="163">
        <v>274</v>
      </c>
      <c r="W263" s="163">
        <v>274</v>
      </c>
      <c r="X263" s="163">
        <v>274</v>
      </c>
      <c r="Y263" s="163">
        <v>274</v>
      </c>
      <c r="Z263" s="163">
        <v>274</v>
      </c>
      <c r="AA263" s="163">
        <v>274</v>
      </c>
      <c r="AB263" s="163">
        <v>274</v>
      </c>
      <c r="AC263" s="163">
        <v>274</v>
      </c>
      <c r="AD263" s="163">
        <v>274</v>
      </c>
      <c r="AE263" s="163">
        <v>274</v>
      </c>
      <c r="AF263" s="163">
        <v>274</v>
      </c>
      <c r="AG263" s="163">
        <v>274</v>
      </c>
      <c r="AH263" s="163">
        <v>274</v>
      </c>
      <c r="AI263" s="163">
        <v>274</v>
      </c>
      <c r="AJ263" s="163">
        <v>274</v>
      </c>
      <c r="AK263" s="163">
        <v>274</v>
      </c>
      <c r="AL263" s="163">
        <v>274</v>
      </c>
      <c r="AM263" s="163">
        <v>274</v>
      </c>
      <c r="AN263" s="163">
        <v>274</v>
      </c>
      <c r="AO263" s="163">
        <v>274</v>
      </c>
      <c r="AP263" s="163">
        <v>274</v>
      </c>
      <c r="AQ263" s="163">
        <v>274</v>
      </c>
      <c r="AR263" s="8"/>
      <c r="AT263" s="111"/>
      <c r="AU263" s="137"/>
    </row>
    <row r="264" spans="2:48">
      <c r="B264" s="5"/>
      <c r="E264" s="115">
        <f t="shared" si="78"/>
        <v>12</v>
      </c>
      <c r="F264" s="45" t="str">
        <f t="shared" si="80"/>
        <v>Itaocara</v>
      </c>
      <c r="H264" s="162">
        <f t="shared" si="77"/>
        <v>10576</v>
      </c>
      <c r="I264" s="163">
        <v>0</v>
      </c>
      <c r="J264" s="163">
        <v>0</v>
      </c>
      <c r="K264" s="163">
        <v>0</v>
      </c>
      <c r="L264" s="163">
        <v>0</v>
      </c>
      <c r="M264" s="163">
        <v>3188</v>
      </c>
      <c r="N264" s="163">
        <v>0</v>
      </c>
      <c r="O264" s="163">
        <v>136</v>
      </c>
      <c r="P264" s="163">
        <v>259</v>
      </c>
      <c r="Q264" s="163">
        <v>259</v>
      </c>
      <c r="R264" s="163">
        <v>259</v>
      </c>
      <c r="S264" s="163">
        <v>259</v>
      </c>
      <c r="T264" s="163">
        <v>259</v>
      </c>
      <c r="U264" s="163">
        <v>259</v>
      </c>
      <c r="V264" s="163">
        <v>259</v>
      </c>
      <c r="W264" s="163">
        <v>259</v>
      </c>
      <c r="X264" s="163">
        <v>259</v>
      </c>
      <c r="Y264" s="163">
        <v>259</v>
      </c>
      <c r="Z264" s="163">
        <v>259</v>
      </c>
      <c r="AA264" s="163">
        <v>259</v>
      </c>
      <c r="AB264" s="163">
        <v>259</v>
      </c>
      <c r="AC264" s="163">
        <v>259</v>
      </c>
      <c r="AD264" s="163">
        <v>259</v>
      </c>
      <c r="AE264" s="163">
        <v>259</v>
      </c>
      <c r="AF264" s="163">
        <v>259</v>
      </c>
      <c r="AG264" s="163">
        <v>259</v>
      </c>
      <c r="AH264" s="163">
        <v>259</v>
      </c>
      <c r="AI264" s="163">
        <v>259</v>
      </c>
      <c r="AJ264" s="163">
        <v>259</v>
      </c>
      <c r="AK264" s="163">
        <v>259</v>
      </c>
      <c r="AL264" s="163">
        <v>259</v>
      </c>
      <c r="AM264" s="163">
        <v>259</v>
      </c>
      <c r="AN264" s="163">
        <v>259</v>
      </c>
      <c r="AO264" s="163">
        <v>259</v>
      </c>
      <c r="AP264" s="163">
        <v>259</v>
      </c>
      <c r="AQ264" s="163">
        <v>259</v>
      </c>
      <c r="AR264" s="8"/>
      <c r="AT264" s="111"/>
      <c r="AU264" s="137"/>
    </row>
    <row r="265" spans="2:48">
      <c r="B265" s="5"/>
      <c r="E265" s="115">
        <f t="shared" si="78"/>
        <v>13</v>
      </c>
      <c r="F265" s="45" t="str">
        <f t="shared" si="80"/>
        <v>Miracema</v>
      </c>
      <c r="H265" s="162">
        <f t="shared" si="77"/>
        <v>9065</v>
      </c>
      <c r="I265" s="163">
        <v>0</v>
      </c>
      <c r="J265" s="163">
        <v>0</v>
      </c>
      <c r="K265" s="163">
        <v>2625</v>
      </c>
      <c r="L265" s="163">
        <v>0</v>
      </c>
      <c r="M265" s="163">
        <v>0</v>
      </c>
      <c r="N265" s="163">
        <v>0</v>
      </c>
      <c r="O265" s="163">
        <v>0</v>
      </c>
      <c r="P265" s="163">
        <v>230</v>
      </c>
      <c r="Q265" s="163">
        <v>230</v>
      </c>
      <c r="R265" s="163">
        <v>230</v>
      </c>
      <c r="S265" s="163">
        <v>230</v>
      </c>
      <c r="T265" s="163">
        <v>230</v>
      </c>
      <c r="U265" s="163">
        <v>230</v>
      </c>
      <c r="V265" s="163">
        <v>230</v>
      </c>
      <c r="W265" s="163">
        <v>230</v>
      </c>
      <c r="X265" s="163">
        <v>230</v>
      </c>
      <c r="Y265" s="163">
        <v>230</v>
      </c>
      <c r="Z265" s="163">
        <v>230</v>
      </c>
      <c r="AA265" s="163">
        <v>230</v>
      </c>
      <c r="AB265" s="163">
        <v>230</v>
      </c>
      <c r="AC265" s="163">
        <v>230</v>
      </c>
      <c r="AD265" s="163">
        <v>230</v>
      </c>
      <c r="AE265" s="163">
        <v>230</v>
      </c>
      <c r="AF265" s="163">
        <v>230</v>
      </c>
      <c r="AG265" s="163">
        <v>230</v>
      </c>
      <c r="AH265" s="163">
        <v>230</v>
      </c>
      <c r="AI265" s="163">
        <v>230</v>
      </c>
      <c r="AJ265" s="163">
        <v>230</v>
      </c>
      <c r="AK265" s="163">
        <v>230</v>
      </c>
      <c r="AL265" s="163">
        <v>230</v>
      </c>
      <c r="AM265" s="163">
        <v>230</v>
      </c>
      <c r="AN265" s="163">
        <v>230</v>
      </c>
      <c r="AO265" s="163">
        <v>230</v>
      </c>
      <c r="AP265" s="163">
        <v>230</v>
      </c>
      <c r="AQ265" s="163">
        <v>230</v>
      </c>
      <c r="AR265" s="8"/>
      <c r="AT265" s="111"/>
      <c r="AU265" s="137"/>
    </row>
    <row r="266" spans="2:48">
      <c r="B266" s="5"/>
      <c r="E266" s="115">
        <f t="shared" si="78"/>
        <v>14</v>
      </c>
      <c r="F266" s="45" t="str">
        <f t="shared" si="80"/>
        <v>Sao Francisco de Itabapoana</v>
      </c>
      <c r="H266" s="162">
        <f t="shared" si="77"/>
        <v>11024</v>
      </c>
      <c r="I266" s="163">
        <v>0</v>
      </c>
      <c r="J266" s="163">
        <v>0</v>
      </c>
      <c r="K266" s="163">
        <v>0</v>
      </c>
      <c r="L266" s="163">
        <v>190</v>
      </c>
      <c r="M266" s="163">
        <v>126</v>
      </c>
      <c r="N266" s="163">
        <v>0</v>
      </c>
      <c r="O266" s="163">
        <v>3176</v>
      </c>
      <c r="P266" s="163">
        <v>269</v>
      </c>
      <c r="Q266" s="163">
        <v>269</v>
      </c>
      <c r="R266" s="163">
        <v>269</v>
      </c>
      <c r="S266" s="163">
        <v>269</v>
      </c>
      <c r="T266" s="163">
        <v>269</v>
      </c>
      <c r="U266" s="163">
        <v>269</v>
      </c>
      <c r="V266" s="163">
        <v>269</v>
      </c>
      <c r="W266" s="163">
        <v>269</v>
      </c>
      <c r="X266" s="163">
        <v>269</v>
      </c>
      <c r="Y266" s="163">
        <v>269</v>
      </c>
      <c r="Z266" s="163">
        <v>269</v>
      </c>
      <c r="AA266" s="163">
        <v>269</v>
      </c>
      <c r="AB266" s="163">
        <v>269</v>
      </c>
      <c r="AC266" s="163">
        <v>269</v>
      </c>
      <c r="AD266" s="163">
        <v>269</v>
      </c>
      <c r="AE266" s="163">
        <v>269</v>
      </c>
      <c r="AF266" s="163">
        <v>269</v>
      </c>
      <c r="AG266" s="163">
        <v>269</v>
      </c>
      <c r="AH266" s="163">
        <v>269</v>
      </c>
      <c r="AI266" s="163">
        <v>269</v>
      </c>
      <c r="AJ266" s="163">
        <v>269</v>
      </c>
      <c r="AK266" s="163">
        <v>269</v>
      </c>
      <c r="AL266" s="163">
        <v>269</v>
      </c>
      <c r="AM266" s="163">
        <v>269</v>
      </c>
      <c r="AN266" s="163">
        <v>269</v>
      </c>
      <c r="AO266" s="163">
        <v>269</v>
      </c>
      <c r="AP266" s="163">
        <v>269</v>
      </c>
      <c r="AQ266" s="163">
        <v>269</v>
      </c>
      <c r="AR266" s="8"/>
      <c r="AT266" s="111"/>
      <c r="AU266" s="137"/>
    </row>
    <row r="267" spans="2:48">
      <c r="B267" s="5"/>
      <c r="E267" s="115">
        <f t="shared" si="78"/>
        <v>15</v>
      </c>
      <c r="F267" s="45" t="str">
        <f t="shared" si="80"/>
        <v>Cantagalo</v>
      </c>
      <c r="H267" s="162">
        <f t="shared" si="77"/>
        <v>9990</v>
      </c>
      <c r="I267" s="163">
        <v>0</v>
      </c>
      <c r="J267" s="163">
        <v>0</v>
      </c>
      <c r="K267" s="163">
        <v>0</v>
      </c>
      <c r="L267" s="163">
        <v>0</v>
      </c>
      <c r="M267" s="163">
        <v>3494</v>
      </c>
      <c r="N267" s="163">
        <v>0</v>
      </c>
      <c r="O267" s="163">
        <v>0</v>
      </c>
      <c r="P267" s="163">
        <v>232</v>
      </c>
      <c r="Q267" s="163">
        <v>232</v>
      </c>
      <c r="R267" s="163">
        <v>232</v>
      </c>
      <c r="S267" s="163">
        <v>232</v>
      </c>
      <c r="T267" s="163">
        <v>232</v>
      </c>
      <c r="U267" s="163">
        <v>232</v>
      </c>
      <c r="V267" s="163">
        <v>232</v>
      </c>
      <c r="W267" s="163">
        <v>232</v>
      </c>
      <c r="X267" s="163">
        <v>232</v>
      </c>
      <c r="Y267" s="163">
        <v>232</v>
      </c>
      <c r="Z267" s="163">
        <v>232</v>
      </c>
      <c r="AA267" s="163">
        <v>232</v>
      </c>
      <c r="AB267" s="163">
        <v>232</v>
      </c>
      <c r="AC267" s="163">
        <v>232</v>
      </c>
      <c r="AD267" s="163">
        <v>232</v>
      </c>
      <c r="AE267" s="163">
        <v>232</v>
      </c>
      <c r="AF267" s="163">
        <v>232</v>
      </c>
      <c r="AG267" s="163">
        <v>232</v>
      </c>
      <c r="AH267" s="163">
        <v>232</v>
      </c>
      <c r="AI267" s="163">
        <v>232</v>
      </c>
      <c r="AJ267" s="163">
        <v>232</v>
      </c>
      <c r="AK267" s="163">
        <v>232</v>
      </c>
      <c r="AL267" s="163">
        <v>232</v>
      </c>
      <c r="AM267" s="163">
        <v>232</v>
      </c>
      <c r="AN267" s="163">
        <v>232</v>
      </c>
      <c r="AO267" s="163">
        <v>232</v>
      </c>
      <c r="AP267" s="163">
        <v>232</v>
      </c>
      <c r="AQ267" s="163">
        <v>232</v>
      </c>
      <c r="AR267" s="8"/>
      <c r="AT267" s="111"/>
      <c r="AU267" s="137"/>
    </row>
    <row r="268" spans="2:48">
      <c r="B268" s="5"/>
      <c r="E268" s="115">
        <f t="shared" si="78"/>
        <v>16</v>
      </c>
      <c r="F268" s="45" t="str">
        <f t="shared" si="80"/>
        <v>Cordeiro</v>
      </c>
      <c r="H268" s="162">
        <f t="shared" si="77"/>
        <v>20930</v>
      </c>
      <c r="I268" s="163">
        <v>0</v>
      </c>
      <c r="J268" s="163">
        <v>0</v>
      </c>
      <c r="K268" s="163">
        <v>287</v>
      </c>
      <c r="L268" s="163">
        <v>1828</v>
      </c>
      <c r="M268" s="163">
        <v>3569</v>
      </c>
      <c r="N268" s="163">
        <v>287</v>
      </c>
      <c r="O268" s="163">
        <v>287</v>
      </c>
      <c r="P268" s="163">
        <v>524</v>
      </c>
      <c r="Q268" s="163">
        <v>524</v>
      </c>
      <c r="R268" s="163">
        <v>524</v>
      </c>
      <c r="S268" s="163">
        <v>524</v>
      </c>
      <c r="T268" s="163">
        <v>524</v>
      </c>
      <c r="U268" s="163">
        <v>524</v>
      </c>
      <c r="V268" s="163">
        <v>524</v>
      </c>
      <c r="W268" s="163">
        <v>524</v>
      </c>
      <c r="X268" s="163">
        <v>524</v>
      </c>
      <c r="Y268" s="163">
        <v>524</v>
      </c>
      <c r="Z268" s="163">
        <v>524</v>
      </c>
      <c r="AA268" s="163">
        <v>524</v>
      </c>
      <c r="AB268" s="163">
        <v>524</v>
      </c>
      <c r="AC268" s="163">
        <v>524</v>
      </c>
      <c r="AD268" s="163">
        <v>524</v>
      </c>
      <c r="AE268" s="163">
        <v>524</v>
      </c>
      <c r="AF268" s="163">
        <v>524</v>
      </c>
      <c r="AG268" s="163">
        <v>524</v>
      </c>
      <c r="AH268" s="163">
        <v>524</v>
      </c>
      <c r="AI268" s="163">
        <v>524</v>
      </c>
      <c r="AJ268" s="163">
        <v>524</v>
      </c>
      <c r="AK268" s="163">
        <v>524</v>
      </c>
      <c r="AL268" s="163">
        <v>524</v>
      </c>
      <c r="AM268" s="163">
        <v>524</v>
      </c>
      <c r="AN268" s="163">
        <v>524</v>
      </c>
      <c r="AO268" s="163">
        <v>524</v>
      </c>
      <c r="AP268" s="163">
        <v>524</v>
      </c>
      <c r="AQ268" s="163">
        <v>524</v>
      </c>
      <c r="AR268" s="8"/>
      <c r="AT268" s="111"/>
      <c r="AU268" s="137"/>
    </row>
    <row r="269" spans="2:48">
      <c r="B269" s="5"/>
      <c r="E269" s="115">
        <f t="shared" si="78"/>
        <v>17</v>
      </c>
      <c r="F269" s="45" t="str">
        <f t="shared" si="80"/>
        <v>Duas Barras</v>
      </c>
      <c r="H269" s="162">
        <f t="shared" si="77"/>
        <v>8440</v>
      </c>
      <c r="I269" s="163">
        <v>0</v>
      </c>
      <c r="J269" s="163">
        <v>0</v>
      </c>
      <c r="K269" s="163">
        <v>3008</v>
      </c>
      <c r="L269" s="163">
        <v>0</v>
      </c>
      <c r="M269" s="163">
        <v>28</v>
      </c>
      <c r="N269" s="163">
        <v>0</v>
      </c>
      <c r="O269" s="163">
        <v>0</v>
      </c>
      <c r="P269" s="163">
        <v>193</v>
      </c>
      <c r="Q269" s="163">
        <v>193</v>
      </c>
      <c r="R269" s="163">
        <v>193</v>
      </c>
      <c r="S269" s="163">
        <v>193</v>
      </c>
      <c r="T269" s="163">
        <v>193</v>
      </c>
      <c r="U269" s="163">
        <v>193</v>
      </c>
      <c r="V269" s="163">
        <v>193</v>
      </c>
      <c r="W269" s="163">
        <v>193</v>
      </c>
      <c r="X269" s="163">
        <v>193</v>
      </c>
      <c r="Y269" s="163">
        <v>193</v>
      </c>
      <c r="Z269" s="163">
        <v>193</v>
      </c>
      <c r="AA269" s="163">
        <v>193</v>
      </c>
      <c r="AB269" s="163">
        <v>193</v>
      </c>
      <c r="AC269" s="163">
        <v>193</v>
      </c>
      <c r="AD269" s="163">
        <v>193</v>
      </c>
      <c r="AE269" s="163">
        <v>193</v>
      </c>
      <c r="AF269" s="163">
        <v>193</v>
      </c>
      <c r="AG269" s="163">
        <v>193</v>
      </c>
      <c r="AH269" s="163">
        <v>193</v>
      </c>
      <c r="AI269" s="163">
        <v>193</v>
      </c>
      <c r="AJ269" s="163">
        <v>193</v>
      </c>
      <c r="AK269" s="163">
        <v>193</v>
      </c>
      <c r="AL269" s="163">
        <v>193</v>
      </c>
      <c r="AM269" s="163">
        <v>193</v>
      </c>
      <c r="AN269" s="163">
        <v>193</v>
      </c>
      <c r="AO269" s="163">
        <v>193</v>
      </c>
      <c r="AP269" s="163">
        <v>193</v>
      </c>
      <c r="AQ269" s="163">
        <v>193</v>
      </c>
      <c r="AR269" s="8"/>
      <c r="AT269" s="111"/>
      <c r="AU269" s="137"/>
    </row>
    <row r="270" spans="2:48">
      <c r="B270" s="5"/>
      <c r="E270" s="115">
        <f t="shared" si="78"/>
        <v>18</v>
      </c>
      <c r="F270" s="45" t="str">
        <f t="shared" si="80"/>
        <v>Sao Sebastiao do Alto</v>
      </c>
      <c r="H270" s="162">
        <f t="shared" si="77"/>
        <v>7369</v>
      </c>
      <c r="I270" s="163">
        <v>0</v>
      </c>
      <c r="J270" s="163">
        <v>0</v>
      </c>
      <c r="K270" s="163">
        <v>2737</v>
      </c>
      <c r="L270" s="163">
        <v>3</v>
      </c>
      <c r="M270" s="163">
        <v>3</v>
      </c>
      <c r="N270" s="163">
        <v>3</v>
      </c>
      <c r="O270" s="163">
        <v>3</v>
      </c>
      <c r="P270" s="163">
        <v>165</v>
      </c>
      <c r="Q270" s="163">
        <v>165</v>
      </c>
      <c r="R270" s="163">
        <v>165</v>
      </c>
      <c r="S270" s="163">
        <v>165</v>
      </c>
      <c r="T270" s="163">
        <v>165</v>
      </c>
      <c r="U270" s="163">
        <v>165</v>
      </c>
      <c r="V270" s="163">
        <v>165</v>
      </c>
      <c r="W270" s="163">
        <v>165</v>
      </c>
      <c r="X270" s="163">
        <v>165</v>
      </c>
      <c r="Y270" s="163">
        <v>165</v>
      </c>
      <c r="Z270" s="163">
        <v>165</v>
      </c>
      <c r="AA270" s="163">
        <v>165</v>
      </c>
      <c r="AB270" s="163">
        <v>165</v>
      </c>
      <c r="AC270" s="163">
        <v>165</v>
      </c>
      <c r="AD270" s="163">
        <v>165</v>
      </c>
      <c r="AE270" s="163">
        <v>165</v>
      </c>
      <c r="AF270" s="163">
        <v>165</v>
      </c>
      <c r="AG270" s="163">
        <v>165</v>
      </c>
      <c r="AH270" s="163">
        <v>165</v>
      </c>
      <c r="AI270" s="163">
        <v>165</v>
      </c>
      <c r="AJ270" s="163">
        <v>165</v>
      </c>
      <c r="AK270" s="163">
        <v>165</v>
      </c>
      <c r="AL270" s="163">
        <v>165</v>
      </c>
      <c r="AM270" s="163">
        <v>165</v>
      </c>
      <c r="AN270" s="163">
        <v>165</v>
      </c>
      <c r="AO270" s="163">
        <v>165</v>
      </c>
      <c r="AP270" s="163">
        <v>165</v>
      </c>
      <c r="AQ270" s="163">
        <v>165</v>
      </c>
      <c r="AR270" s="8"/>
      <c r="AT270" s="111"/>
      <c r="AU270" s="137"/>
    </row>
    <row r="271" spans="2:48">
      <c r="B271" s="5"/>
      <c r="E271" s="115">
        <f t="shared" si="78"/>
        <v>19</v>
      </c>
      <c r="F271" s="45" t="str">
        <f t="shared" si="80"/>
        <v>Rio de Janeiro - AP 2.1</v>
      </c>
      <c r="H271" s="162">
        <f t="shared" si="77"/>
        <v>75880</v>
      </c>
      <c r="I271" s="163">
        <v>0</v>
      </c>
      <c r="J271" s="163">
        <v>0</v>
      </c>
      <c r="K271" s="163">
        <v>0</v>
      </c>
      <c r="L271" s="163">
        <v>0</v>
      </c>
      <c r="M271" s="163">
        <v>0</v>
      </c>
      <c r="N271" s="163">
        <v>0</v>
      </c>
      <c r="O271" s="163">
        <v>0</v>
      </c>
      <c r="P271" s="163">
        <v>2710</v>
      </c>
      <c r="Q271" s="163">
        <v>2710</v>
      </c>
      <c r="R271" s="163">
        <v>2710</v>
      </c>
      <c r="S271" s="163">
        <v>2710</v>
      </c>
      <c r="T271" s="163">
        <v>2710</v>
      </c>
      <c r="U271" s="163">
        <v>2710</v>
      </c>
      <c r="V271" s="163">
        <v>2710</v>
      </c>
      <c r="W271" s="163">
        <v>2710</v>
      </c>
      <c r="X271" s="163">
        <v>2710</v>
      </c>
      <c r="Y271" s="163">
        <v>2710</v>
      </c>
      <c r="Z271" s="163">
        <v>2710</v>
      </c>
      <c r="AA271" s="163">
        <v>2710</v>
      </c>
      <c r="AB271" s="163">
        <v>2710</v>
      </c>
      <c r="AC271" s="163">
        <v>2710</v>
      </c>
      <c r="AD271" s="163">
        <v>2710</v>
      </c>
      <c r="AE271" s="163">
        <v>2710</v>
      </c>
      <c r="AF271" s="163">
        <v>2710</v>
      </c>
      <c r="AG271" s="163">
        <v>2710</v>
      </c>
      <c r="AH271" s="163">
        <v>2710</v>
      </c>
      <c r="AI271" s="163">
        <v>2710</v>
      </c>
      <c r="AJ271" s="163">
        <v>2710</v>
      </c>
      <c r="AK271" s="163">
        <v>2710</v>
      </c>
      <c r="AL271" s="163">
        <v>2710</v>
      </c>
      <c r="AM271" s="163">
        <v>2710</v>
      </c>
      <c r="AN271" s="163">
        <v>2710</v>
      </c>
      <c r="AO271" s="163">
        <v>2710</v>
      </c>
      <c r="AP271" s="163">
        <v>2710</v>
      </c>
      <c r="AQ271" s="163">
        <v>2710</v>
      </c>
      <c r="AR271" s="8"/>
      <c r="AT271" s="111"/>
      <c r="AU271" s="137"/>
    </row>
    <row r="272" spans="2:48">
      <c r="B272" s="5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8"/>
    </row>
    <row r="273" spans="2:44" ht="25.5">
      <c r="B273" s="5"/>
      <c r="G273" s="36" t="s">
        <v>8</v>
      </c>
      <c r="H273" s="37" t="s">
        <v>7</v>
      </c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8"/>
    </row>
    <row r="274" spans="2:44">
      <c r="B274" s="5"/>
      <c r="F274" s="20" t="s">
        <v>9</v>
      </c>
      <c r="G274" s="68">
        <f>H274/$H$274</f>
        <v>1</v>
      </c>
      <c r="H274" s="164">
        <f>SUM(I274:AQ274)</f>
        <v>4893177</v>
      </c>
      <c r="I274" s="162">
        <f>SUM(I275:I280)</f>
        <v>0</v>
      </c>
      <c r="J274" s="162">
        <f t="shared" ref="J274:AQ274" si="81">SUM(J275:J280)</f>
        <v>208039</v>
      </c>
      <c r="K274" s="162">
        <f t="shared" si="81"/>
        <v>340933</v>
      </c>
      <c r="L274" s="162">
        <f t="shared" si="81"/>
        <v>392652</v>
      </c>
      <c r="M274" s="162">
        <f t="shared" si="81"/>
        <v>443703</v>
      </c>
      <c r="N274" s="162">
        <f t="shared" si="81"/>
        <v>456639</v>
      </c>
      <c r="O274" s="162">
        <f t="shared" si="81"/>
        <v>423410</v>
      </c>
      <c r="P274" s="162">
        <f t="shared" si="81"/>
        <v>409077</v>
      </c>
      <c r="Q274" s="162">
        <f t="shared" si="81"/>
        <v>335238</v>
      </c>
      <c r="R274" s="162">
        <f t="shared" si="81"/>
        <v>340521</v>
      </c>
      <c r="S274" s="162">
        <f t="shared" si="81"/>
        <v>318558</v>
      </c>
      <c r="T274" s="162">
        <f t="shared" si="81"/>
        <v>318737</v>
      </c>
      <c r="U274" s="162">
        <f t="shared" si="81"/>
        <v>319632</v>
      </c>
      <c r="V274" s="162">
        <f t="shared" si="81"/>
        <v>45921</v>
      </c>
      <c r="W274" s="162">
        <f t="shared" si="81"/>
        <v>49636</v>
      </c>
      <c r="X274" s="162">
        <f t="shared" si="81"/>
        <v>39020</v>
      </c>
      <c r="Y274" s="162">
        <f t="shared" si="81"/>
        <v>38787</v>
      </c>
      <c r="Z274" s="162">
        <f t="shared" si="81"/>
        <v>41397</v>
      </c>
      <c r="AA274" s="162">
        <f t="shared" si="81"/>
        <v>34641</v>
      </c>
      <c r="AB274" s="162">
        <f t="shared" si="81"/>
        <v>32356</v>
      </c>
      <c r="AC274" s="162">
        <f t="shared" si="81"/>
        <v>23145</v>
      </c>
      <c r="AD274" s="162">
        <f t="shared" si="81"/>
        <v>23134</v>
      </c>
      <c r="AE274" s="162">
        <f t="shared" si="81"/>
        <v>23141</v>
      </c>
      <c r="AF274" s="162">
        <f t="shared" si="81"/>
        <v>23145</v>
      </c>
      <c r="AG274" s="162">
        <f t="shared" si="81"/>
        <v>24047</v>
      </c>
      <c r="AH274" s="162">
        <f t="shared" si="81"/>
        <v>19939</v>
      </c>
      <c r="AI274" s="162">
        <f t="shared" si="81"/>
        <v>19920</v>
      </c>
      <c r="AJ274" s="162">
        <f t="shared" si="81"/>
        <v>19008</v>
      </c>
      <c r="AK274" s="162">
        <f t="shared" si="81"/>
        <v>19010</v>
      </c>
      <c r="AL274" s="162">
        <f t="shared" si="81"/>
        <v>19017</v>
      </c>
      <c r="AM274" s="162">
        <f t="shared" si="81"/>
        <v>18148</v>
      </c>
      <c r="AN274" s="162">
        <f t="shared" si="81"/>
        <v>18152</v>
      </c>
      <c r="AO274" s="162">
        <f t="shared" si="81"/>
        <v>18169</v>
      </c>
      <c r="AP274" s="162">
        <f t="shared" si="81"/>
        <v>18157</v>
      </c>
      <c r="AQ274" s="162">
        <f t="shared" si="81"/>
        <v>18148</v>
      </c>
      <c r="AR274" s="8"/>
    </row>
    <row r="275" spans="2:44">
      <c r="B275" s="5"/>
      <c r="F275" s="9" t="str">
        <f>F147</f>
        <v>Obras Civis - Coleta de Esgoto</v>
      </c>
      <c r="G275" s="38">
        <f>H275/$H$274</f>
        <v>0.75993756203791529</v>
      </c>
      <c r="H275" s="164">
        <f t="shared" ref="H275:H280" si="82">SUM(I275:AQ275)</f>
        <v>3718509</v>
      </c>
      <c r="I275" s="163">
        <f t="shared" ref="I275:AQ275" si="83">I147</f>
        <v>0</v>
      </c>
      <c r="J275" s="163">
        <f t="shared" si="83"/>
        <v>161792</v>
      </c>
      <c r="K275" s="163">
        <f t="shared" si="83"/>
        <v>240858</v>
      </c>
      <c r="L275" s="163">
        <f t="shared" si="83"/>
        <v>288844</v>
      </c>
      <c r="M275" s="163">
        <f t="shared" si="83"/>
        <v>334624</v>
      </c>
      <c r="N275" s="163">
        <f t="shared" si="83"/>
        <v>380993</v>
      </c>
      <c r="O275" s="163">
        <f t="shared" si="83"/>
        <v>342263</v>
      </c>
      <c r="P275" s="163">
        <f t="shared" si="83"/>
        <v>343648</v>
      </c>
      <c r="Q275" s="163">
        <f t="shared" si="83"/>
        <v>297961</v>
      </c>
      <c r="R275" s="163">
        <f t="shared" si="83"/>
        <v>302050</v>
      </c>
      <c r="S275" s="163">
        <f t="shared" si="83"/>
        <v>289707</v>
      </c>
      <c r="T275" s="163">
        <f t="shared" si="83"/>
        <v>291814</v>
      </c>
      <c r="U275" s="163">
        <f t="shared" si="83"/>
        <v>293602</v>
      </c>
      <c r="V275" s="163">
        <f t="shared" si="83"/>
        <v>24328</v>
      </c>
      <c r="W275" s="163">
        <f t="shared" si="83"/>
        <v>24330</v>
      </c>
      <c r="X275" s="163">
        <f t="shared" si="83"/>
        <v>13951</v>
      </c>
      <c r="Y275" s="163">
        <f t="shared" si="83"/>
        <v>13991</v>
      </c>
      <c r="Z275" s="163">
        <f t="shared" si="83"/>
        <v>13965</v>
      </c>
      <c r="AA275" s="163">
        <f t="shared" si="83"/>
        <v>13974</v>
      </c>
      <c r="AB275" s="163">
        <f t="shared" si="83"/>
        <v>13988</v>
      </c>
      <c r="AC275" s="163">
        <f t="shared" si="83"/>
        <v>5063</v>
      </c>
      <c r="AD275" s="163">
        <f t="shared" si="83"/>
        <v>5052</v>
      </c>
      <c r="AE275" s="163">
        <f t="shared" si="83"/>
        <v>5059</v>
      </c>
      <c r="AF275" s="163">
        <f t="shared" si="83"/>
        <v>5063</v>
      </c>
      <c r="AG275" s="163">
        <f t="shared" si="83"/>
        <v>5046</v>
      </c>
      <c r="AH275" s="163">
        <f t="shared" si="83"/>
        <v>1071</v>
      </c>
      <c r="AI275" s="163">
        <f t="shared" si="83"/>
        <v>1052</v>
      </c>
      <c r="AJ275" s="163">
        <f t="shared" si="83"/>
        <v>1060</v>
      </c>
      <c r="AK275" s="163">
        <f t="shared" si="83"/>
        <v>1062</v>
      </c>
      <c r="AL275" s="163">
        <f t="shared" si="83"/>
        <v>1069</v>
      </c>
      <c r="AM275" s="163">
        <f t="shared" si="83"/>
        <v>239</v>
      </c>
      <c r="AN275" s="163">
        <f t="shared" si="83"/>
        <v>243</v>
      </c>
      <c r="AO275" s="163">
        <f t="shared" si="83"/>
        <v>260</v>
      </c>
      <c r="AP275" s="163">
        <f t="shared" si="83"/>
        <v>248</v>
      </c>
      <c r="AQ275" s="163">
        <f t="shared" si="83"/>
        <v>239</v>
      </c>
      <c r="AR275" s="8"/>
    </row>
    <row r="276" spans="2:44">
      <c r="B276" s="5"/>
      <c r="F276" s="9" t="str">
        <f>F168</f>
        <v>Obras Civis - Tratamento de Esgoto</v>
      </c>
      <c r="G276" s="38">
        <f t="shared" ref="G276:G280" si="84">H276/$H$274</f>
        <v>7.1033195815315892E-2</v>
      </c>
      <c r="H276" s="164">
        <f t="shared" si="82"/>
        <v>347578</v>
      </c>
      <c r="I276" s="163">
        <f t="shared" ref="I276:AQ276" si="85">I168</f>
        <v>0</v>
      </c>
      <c r="J276" s="163">
        <f t="shared" si="85"/>
        <v>24678</v>
      </c>
      <c r="K276" s="163">
        <f t="shared" si="85"/>
        <v>55529</v>
      </c>
      <c r="L276" s="163">
        <f t="shared" si="85"/>
        <v>71495</v>
      </c>
      <c r="M276" s="163">
        <f t="shared" si="85"/>
        <v>60855</v>
      </c>
      <c r="N276" s="163">
        <f t="shared" si="85"/>
        <v>39704</v>
      </c>
      <c r="O276" s="163">
        <f t="shared" si="85"/>
        <v>28391</v>
      </c>
      <c r="P276" s="163">
        <f t="shared" si="85"/>
        <v>15645</v>
      </c>
      <c r="Q276" s="163">
        <f t="shared" si="85"/>
        <v>7387</v>
      </c>
      <c r="R276" s="163">
        <f t="shared" si="85"/>
        <v>7133</v>
      </c>
      <c r="S276" s="163">
        <f t="shared" si="85"/>
        <v>5174</v>
      </c>
      <c r="T276" s="163">
        <f t="shared" si="85"/>
        <v>2903</v>
      </c>
      <c r="U276" s="163">
        <f t="shared" si="85"/>
        <v>2632</v>
      </c>
      <c r="V276" s="163">
        <f t="shared" si="85"/>
        <v>2836</v>
      </c>
      <c r="W276" s="163">
        <f t="shared" si="85"/>
        <v>2836</v>
      </c>
      <c r="X276" s="163">
        <f t="shared" si="85"/>
        <v>5213</v>
      </c>
      <c r="Y276" s="163">
        <f t="shared" si="85"/>
        <v>4996</v>
      </c>
      <c r="Z276" s="163">
        <f t="shared" si="85"/>
        <v>4711</v>
      </c>
      <c r="AA276" s="163">
        <f t="shared" si="85"/>
        <v>2218</v>
      </c>
      <c r="AB276" s="163">
        <f t="shared" si="85"/>
        <v>126</v>
      </c>
      <c r="AC276" s="163">
        <f t="shared" si="85"/>
        <v>64</v>
      </c>
      <c r="AD276" s="163">
        <f t="shared" si="85"/>
        <v>64</v>
      </c>
      <c r="AE276" s="163">
        <f t="shared" si="85"/>
        <v>63</v>
      </c>
      <c r="AF276" s="163">
        <f t="shared" si="85"/>
        <v>64</v>
      </c>
      <c r="AG276" s="163">
        <f t="shared" si="85"/>
        <v>899</v>
      </c>
      <c r="AH276" s="163">
        <f t="shared" si="85"/>
        <v>871</v>
      </c>
      <c r="AI276" s="163">
        <f t="shared" si="85"/>
        <v>871</v>
      </c>
      <c r="AJ276" s="163">
        <f t="shared" si="85"/>
        <v>35</v>
      </c>
      <c r="AK276" s="163">
        <f t="shared" si="85"/>
        <v>35</v>
      </c>
      <c r="AL276" s="163">
        <f t="shared" si="85"/>
        <v>35</v>
      </c>
      <c r="AM276" s="163">
        <f t="shared" si="85"/>
        <v>23</v>
      </c>
      <c r="AN276" s="163">
        <f t="shared" si="85"/>
        <v>23</v>
      </c>
      <c r="AO276" s="163">
        <f t="shared" si="85"/>
        <v>23</v>
      </c>
      <c r="AP276" s="163">
        <f t="shared" si="85"/>
        <v>23</v>
      </c>
      <c r="AQ276" s="163">
        <f t="shared" si="85"/>
        <v>23</v>
      </c>
      <c r="AR276" s="8"/>
    </row>
    <row r="277" spans="2:44">
      <c r="B277" s="5"/>
      <c r="F277" s="9" t="str">
        <f>F189</f>
        <v>Sistemas - Coleta de Esgoto</v>
      </c>
      <c r="G277" s="38">
        <f t="shared" si="84"/>
        <v>1.5026229380216576E-2</v>
      </c>
      <c r="H277" s="164">
        <f t="shared" si="82"/>
        <v>73526</v>
      </c>
      <c r="I277" s="163">
        <f t="shared" ref="I277:AQ277" si="86">I189</f>
        <v>0</v>
      </c>
      <c r="J277" s="163">
        <f t="shared" si="86"/>
        <v>3701</v>
      </c>
      <c r="K277" s="163">
        <f t="shared" si="86"/>
        <v>3365</v>
      </c>
      <c r="L277" s="163">
        <f t="shared" si="86"/>
        <v>3407</v>
      </c>
      <c r="M277" s="163">
        <f t="shared" si="86"/>
        <v>3684</v>
      </c>
      <c r="N277" s="163">
        <f t="shared" si="86"/>
        <v>7156</v>
      </c>
      <c r="O277" s="163">
        <f t="shared" si="86"/>
        <v>9931</v>
      </c>
      <c r="P277" s="163">
        <f t="shared" si="86"/>
        <v>9643</v>
      </c>
      <c r="Q277" s="163">
        <f t="shared" si="86"/>
        <v>6090</v>
      </c>
      <c r="R277" s="163">
        <f t="shared" si="86"/>
        <v>6123</v>
      </c>
      <c r="S277" s="163">
        <f t="shared" si="86"/>
        <v>5492</v>
      </c>
      <c r="T277" s="163">
        <f t="shared" si="86"/>
        <v>5492</v>
      </c>
      <c r="U277" s="163">
        <f t="shared" si="86"/>
        <v>5474</v>
      </c>
      <c r="V277" s="163">
        <f t="shared" si="86"/>
        <v>616</v>
      </c>
      <c r="W277" s="163">
        <f t="shared" si="86"/>
        <v>616</v>
      </c>
      <c r="X277" s="163">
        <f t="shared" si="86"/>
        <v>364</v>
      </c>
      <c r="Y277" s="163">
        <f t="shared" si="86"/>
        <v>364</v>
      </c>
      <c r="Z277" s="163">
        <f t="shared" si="86"/>
        <v>364</v>
      </c>
      <c r="AA277" s="163">
        <f t="shared" si="86"/>
        <v>364</v>
      </c>
      <c r="AB277" s="163">
        <f t="shared" si="86"/>
        <v>364</v>
      </c>
      <c r="AC277" s="163">
        <f t="shared" si="86"/>
        <v>140</v>
      </c>
      <c r="AD277" s="163">
        <f t="shared" si="86"/>
        <v>140</v>
      </c>
      <c r="AE277" s="163">
        <f t="shared" si="86"/>
        <v>141</v>
      </c>
      <c r="AF277" s="163">
        <f t="shared" si="86"/>
        <v>140</v>
      </c>
      <c r="AG277" s="163">
        <f t="shared" si="86"/>
        <v>140</v>
      </c>
      <c r="AH277" s="163">
        <f t="shared" si="86"/>
        <v>35</v>
      </c>
      <c r="AI277" s="163">
        <f t="shared" si="86"/>
        <v>35</v>
      </c>
      <c r="AJ277" s="163">
        <f t="shared" si="86"/>
        <v>35</v>
      </c>
      <c r="AK277" s="163">
        <f t="shared" si="86"/>
        <v>35</v>
      </c>
      <c r="AL277" s="163">
        <f t="shared" si="86"/>
        <v>35</v>
      </c>
      <c r="AM277" s="163">
        <f t="shared" si="86"/>
        <v>8</v>
      </c>
      <c r="AN277" s="163">
        <f t="shared" si="86"/>
        <v>8</v>
      </c>
      <c r="AO277" s="163">
        <f t="shared" si="86"/>
        <v>8</v>
      </c>
      <c r="AP277" s="163">
        <f t="shared" si="86"/>
        <v>8</v>
      </c>
      <c r="AQ277" s="163">
        <f t="shared" si="86"/>
        <v>8</v>
      </c>
      <c r="AR277" s="8"/>
    </row>
    <row r="278" spans="2:44">
      <c r="B278" s="5"/>
      <c r="F278" s="9" t="str">
        <f>F210</f>
        <v>Sistemas - Tratamento de Esgoto</v>
      </c>
      <c r="G278" s="38">
        <f t="shared" si="84"/>
        <v>7.6663893417303315E-3</v>
      </c>
      <c r="H278" s="164">
        <f t="shared" si="82"/>
        <v>37513</v>
      </c>
      <c r="I278" s="163">
        <f t="shared" ref="I278:AQ278" si="87">I210</f>
        <v>0</v>
      </c>
      <c r="J278" s="163">
        <f t="shared" si="87"/>
        <v>2121</v>
      </c>
      <c r="K278" s="163">
        <f t="shared" si="87"/>
        <v>7249</v>
      </c>
      <c r="L278" s="163">
        <f t="shared" si="87"/>
        <v>7585</v>
      </c>
      <c r="M278" s="163">
        <f t="shared" si="87"/>
        <v>7586</v>
      </c>
      <c r="N278" s="163">
        <f t="shared" si="87"/>
        <v>3512</v>
      </c>
      <c r="O278" s="163">
        <f t="shared" si="87"/>
        <v>2959</v>
      </c>
      <c r="P278" s="163">
        <f t="shared" si="87"/>
        <v>1322</v>
      </c>
      <c r="Q278" s="163">
        <f t="shared" si="87"/>
        <v>670</v>
      </c>
      <c r="R278" s="163">
        <f t="shared" si="87"/>
        <v>780</v>
      </c>
      <c r="S278" s="163">
        <f t="shared" si="87"/>
        <v>307</v>
      </c>
      <c r="T278" s="163">
        <f t="shared" si="87"/>
        <v>98</v>
      </c>
      <c r="U278" s="163">
        <f t="shared" si="87"/>
        <v>46</v>
      </c>
      <c r="V278" s="163">
        <f t="shared" si="87"/>
        <v>263</v>
      </c>
      <c r="W278" s="163">
        <f t="shared" si="87"/>
        <v>600</v>
      </c>
      <c r="X278" s="163">
        <f t="shared" si="87"/>
        <v>601</v>
      </c>
      <c r="Y278" s="163">
        <f t="shared" si="87"/>
        <v>545</v>
      </c>
      <c r="Z278" s="163">
        <f t="shared" si="87"/>
        <v>810</v>
      </c>
      <c r="AA278" s="163">
        <f t="shared" si="87"/>
        <v>207</v>
      </c>
      <c r="AB278" s="163">
        <f t="shared" si="87"/>
        <v>0</v>
      </c>
      <c r="AC278" s="163">
        <f t="shared" si="87"/>
        <v>0</v>
      </c>
      <c r="AD278" s="163">
        <f t="shared" si="87"/>
        <v>0</v>
      </c>
      <c r="AE278" s="163">
        <f t="shared" si="87"/>
        <v>0</v>
      </c>
      <c r="AF278" s="163">
        <f t="shared" si="87"/>
        <v>0</v>
      </c>
      <c r="AG278" s="163">
        <f t="shared" si="87"/>
        <v>84</v>
      </c>
      <c r="AH278" s="163">
        <f t="shared" si="87"/>
        <v>84</v>
      </c>
      <c r="AI278" s="163">
        <f t="shared" si="87"/>
        <v>84</v>
      </c>
      <c r="AJ278" s="163">
        <f t="shared" si="87"/>
        <v>0</v>
      </c>
      <c r="AK278" s="163">
        <f t="shared" si="87"/>
        <v>0</v>
      </c>
      <c r="AL278" s="163">
        <f t="shared" si="87"/>
        <v>0</v>
      </c>
      <c r="AM278" s="163">
        <f t="shared" si="87"/>
        <v>0</v>
      </c>
      <c r="AN278" s="163">
        <f t="shared" si="87"/>
        <v>0</v>
      </c>
      <c r="AO278" s="163">
        <f t="shared" si="87"/>
        <v>0</v>
      </c>
      <c r="AP278" s="163">
        <f t="shared" si="87"/>
        <v>0</v>
      </c>
      <c r="AQ278" s="163">
        <f t="shared" si="87"/>
        <v>0</v>
      </c>
      <c r="AR278" s="8"/>
    </row>
    <row r="279" spans="2:44">
      <c r="B279" s="5"/>
      <c r="F279" s="9" t="str">
        <f>F231</f>
        <v>Equipamentos - Coleta de Esgoto</v>
      </c>
      <c r="G279" s="38">
        <f t="shared" si="84"/>
        <v>2.2657876467579243E-2</v>
      </c>
      <c r="H279" s="164">
        <f t="shared" si="82"/>
        <v>110869</v>
      </c>
      <c r="I279" s="163">
        <f t="shared" ref="I279:AQ279" si="88">I231</f>
        <v>0</v>
      </c>
      <c r="J279" s="163">
        <f t="shared" si="88"/>
        <v>15389</v>
      </c>
      <c r="K279" s="163">
        <f t="shared" si="88"/>
        <v>2474</v>
      </c>
      <c r="L279" s="163">
        <f t="shared" si="88"/>
        <v>3878</v>
      </c>
      <c r="M279" s="163">
        <f t="shared" si="88"/>
        <v>2117</v>
      </c>
      <c r="N279" s="163">
        <f t="shared" si="88"/>
        <v>23256</v>
      </c>
      <c r="O279" s="163">
        <f t="shared" si="88"/>
        <v>23116</v>
      </c>
      <c r="P279" s="163">
        <f t="shared" si="88"/>
        <v>21425</v>
      </c>
      <c r="Q279" s="163">
        <f t="shared" si="88"/>
        <v>3473</v>
      </c>
      <c r="R279" s="163">
        <f t="shared" si="88"/>
        <v>3641</v>
      </c>
      <c r="S279" s="163">
        <f t="shared" si="88"/>
        <v>484</v>
      </c>
      <c r="T279" s="163">
        <f t="shared" si="88"/>
        <v>484</v>
      </c>
      <c r="U279" s="163">
        <f t="shared" si="88"/>
        <v>484</v>
      </c>
      <c r="V279" s="163">
        <f t="shared" si="88"/>
        <v>484</v>
      </c>
      <c r="W279" s="163">
        <f t="shared" si="88"/>
        <v>484</v>
      </c>
      <c r="X279" s="163">
        <f t="shared" si="88"/>
        <v>484</v>
      </c>
      <c r="Y279" s="163">
        <f t="shared" si="88"/>
        <v>484</v>
      </c>
      <c r="Z279" s="163">
        <f t="shared" si="88"/>
        <v>484</v>
      </c>
      <c r="AA279" s="163">
        <f t="shared" si="88"/>
        <v>484</v>
      </c>
      <c r="AB279" s="163">
        <f t="shared" si="88"/>
        <v>484</v>
      </c>
      <c r="AC279" s="163">
        <f t="shared" si="88"/>
        <v>484</v>
      </c>
      <c r="AD279" s="163">
        <f t="shared" si="88"/>
        <v>484</v>
      </c>
      <c r="AE279" s="163">
        <f t="shared" si="88"/>
        <v>484</v>
      </c>
      <c r="AF279" s="163">
        <f t="shared" si="88"/>
        <v>484</v>
      </c>
      <c r="AG279" s="163">
        <f t="shared" si="88"/>
        <v>484</v>
      </c>
      <c r="AH279" s="163">
        <f t="shared" si="88"/>
        <v>484</v>
      </c>
      <c r="AI279" s="163">
        <f t="shared" si="88"/>
        <v>484</v>
      </c>
      <c r="AJ279" s="163">
        <f t="shared" si="88"/>
        <v>484</v>
      </c>
      <c r="AK279" s="163">
        <f t="shared" si="88"/>
        <v>484</v>
      </c>
      <c r="AL279" s="163">
        <f t="shared" si="88"/>
        <v>484</v>
      </c>
      <c r="AM279" s="163">
        <f t="shared" si="88"/>
        <v>484</v>
      </c>
      <c r="AN279" s="163">
        <f t="shared" si="88"/>
        <v>484</v>
      </c>
      <c r="AO279" s="163">
        <f t="shared" si="88"/>
        <v>484</v>
      </c>
      <c r="AP279" s="163">
        <f t="shared" si="88"/>
        <v>484</v>
      </c>
      <c r="AQ279" s="163">
        <f t="shared" si="88"/>
        <v>484</v>
      </c>
      <c r="AR279" s="8"/>
    </row>
    <row r="280" spans="2:44">
      <c r="B280" s="5"/>
      <c r="F280" s="9" t="str">
        <f>F252</f>
        <v>Equipamentos -Tratamento de Esgoto</v>
      </c>
      <c r="G280" s="38">
        <f t="shared" si="84"/>
        <v>0.12367874695724271</v>
      </c>
      <c r="H280" s="164">
        <f t="shared" si="82"/>
        <v>605182</v>
      </c>
      <c r="I280" s="163">
        <f t="shared" ref="I280" si="89">I252</f>
        <v>0</v>
      </c>
      <c r="J280" s="163">
        <f t="shared" ref="J280:AQ280" si="90">J252</f>
        <v>358</v>
      </c>
      <c r="K280" s="163">
        <f t="shared" si="90"/>
        <v>31458</v>
      </c>
      <c r="L280" s="163">
        <f t="shared" si="90"/>
        <v>17443</v>
      </c>
      <c r="M280" s="163">
        <f t="shared" si="90"/>
        <v>34837</v>
      </c>
      <c r="N280" s="163">
        <f t="shared" si="90"/>
        <v>2018</v>
      </c>
      <c r="O280" s="163">
        <f t="shared" si="90"/>
        <v>16750</v>
      </c>
      <c r="P280" s="163">
        <f t="shared" si="90"/>
        <v>17394</v>
      </c>
      <c r="Q280" s="163">
        <f t="shared" si="90"/>
        <v>19657</v>
      </c>
      <c r="R280" s="163">
        <f t="shared" si="90"/>
        <v>20794</v>
      </c>
      <c r="S280" s="163">
        <f t="shared" si="90"/>
        <v>17394</v>
      </c>
      <c r="T280" s="163">
        <f t="shared" si="90"/>
        <v>17946</v>
      </c>
      <c r="U280" s="163">
        <f t="shared" si="90"/>
        <v>17394</v>
      </c>
      <c r="V280" s="163">
        <f t="shared" si="90"/>
        <v>17394</v>
      </c>
      <c r="W280" s="163">
        <f t="shared" si="90"/>
        <v>20770</v>
      </c>
      <c r="X280" s="163">
        <f t="shared" si="90"/>
        <v>18407</v>
      </c>
      <c r="Y280" s="163">
        <f t="shared" si="90"/>
        <v>18407</v>
      </c>
      <c r="Z280" s="163">
        <f t="shared" si="90"/>
        <v>21063</v>
      </c>
      <c r="AA280" s="163">
        <f t="shared" si="90"/>
        <v>17394</v>
      </c>
      <c r="AB280" s="163">
        <f t="shared" si="90"/>
        <v>17394</v>
      </c>
      <c r="AC280" s="163">
        <f t="shared" si="90"/>
        <v>17394</v>
      </c>
      <c r="AD280" s="163">
        <f t="shared" si="90"/>
        <v>17394</v>
      </c>
      <c r="AE280" s="163">
        <f t="shared" si="90"/>
        <v>17394</v>
      </c>
      <c r="AF280" s="163">
        <f t="shared" si="90"/>
        <v>17394</v>
      </c>
      <c r="AG280" s="163">
        <f t="shared" si="90"/>
        <v>17394</v>
      </c>
      <c r="AH280" s="163">
        <f t="shared" si="90"/>
        <v>17394</v>
      </c>
      <c r="AI280" s="163">
        <f t="shared" si="90"/>
        <v>17394</v>
      </c>
      <c r="AJ280" s="163">
        <f t="shared" si="90"/>
        <v>17394</v>
      </c>
      <c r="AK280" s="163">
        <f t="shared" si="90"/>
        <v>17394</v>
      </c>
      <c r="AL280" s="163">
        <f t="shared" si="90"/>
        <v>17394</v>
      </c>
      <c r="AM280" s="163">
        <f t="shared" si="90"/>
        <v>17394</v>
      </c>
      <c r="AN280" s="163">
        <f t="shared" si="90"/>
        <v>17394</v>
      </c>
      <c r="AO280" s="163">
        <f t="shared" si="90"/>
        <v>17394</v>
      </c>
      <c r="AP280" s="163">
        <f t="shared" si="90"/>
        <v>17394</v>
      </c>
      <c r="AQ280" s="163">
        <f t="shared" si="90"/>
        <v>17394</v>
      </c>
      <c r="AR280" s="8"/>
    </row>
    <row r="281" spans="2:44">
      <c r="B281" s="5"/>
      <c r="G281" s="38"/>
      <c r="H281" s="172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8"/>
    </row>
    <row r="282" spans="2:44" ht="13.5" thickBot="1">
      <c r="B282" s="32"/>
      <c r="C282" s="33"/>
      <c r="D282" s="33"/>
      <c r="E282" s="33"/>
      <c r="F282" s="33"/>
      <c r="G282" s="33"/>
      <c r="H282" s="168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0"/>
    </row>
    <row r="283" spans="2:44"/>
    <row r="297" spans="7:7" hidden="1">
      <c r="G297" s="21" t="s">
        <v>83</v>
      </c>
    </row>
  </sheetData>
  <conditionalFormatting sqref="H6:AQ6">
    <cfRule type="cellIs" dxfId="14" priority="1" operator="lessThan">
      <formula>0</formula>
    </cfRule>
    <cfRule type="cellIs" dxfId="13" priority="2" operator="greaterThan">
      <formula>0</formula>
    </cfRule>
    <cfRule type="cellIs" dxfId="12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G10:G12 G30:G32 G51:G54 G72:G75 G93:G97 G135:G136 I10:AQ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593"/>
  <sheetViews>
    <sheetView showGridLines="0" zoomScale="70" zoomScaleNormal="70" workbookViewId="0">
      <pane xSplit="6" ySplit="6" topLeftCell="O7" activePane="bottomRight" state="frozen"/>
      <selection activeCell="F258" sqref="F258"/>
      <selection pane="topRight" activeCell="F258" sqref="F258"/>
      <selection pane="bottomLeft" activeCell="F258" sqref="F258"/>
      <selection pane="bottomRight" activeCell="AI573" sqref="AI573"/>
    </sheetView>
  </sheetViews>
  <sheetFormatPr defaultColWidth="0" defaultRowHeight="12.75" zeroHeight="1" outlineLevelCol="1"/>
  <cols>
    <col min="1" max="2" width="2.5703125" style="16" customWidth="1"/>
    <col min="3" max="4" width="4" style="16" customWidth="1"/>
    <col min="5" max="5" width="5" style="16" bestFit="1" customWidth="1"/>
    <col min="6" max="6" width="39.5703125" style="16" customWidth="1"/>
    <col min="7" max="13" width="14.140625" style="16" customWidth="1"/>
    <col min="14" max="41" width="14.140625" style="16" customWidth="1" outlineLevel="1"/>
    <col min="42" max="42" width="14.140625" style="16" customWidth="1"/>
    <col min="43" max="44" width="2.5703125" style="16" customWidth="1"/>
    <col min="45" max="45" width="9.140625" style="16" hidden="1" customWidth="1"/>
    <col min="46" max="46" width="38.85546875" style="16" hidden="1" customWidth="1"/>
    <col min="47" max="47" width="12.140625" style="16" hidden="1" customWidth="1"/>
    <col min="48" max="16384" width="9.140625" style="16" hidden="1"/>
  </cols>
  <sheetData>
    <row r="1" spans="2:46" ht="5.0999999999999996" customHeight="1"/>
    <row r="2" spans="2:46" ht="18">
      <c r="B2" s="39" t="str">
        <f>CAPEX!B2</f>
        <v>Projeto de Concessão Regionalizada dos Serviços de Abastecimento de Água e Esgotamento Sanitário de Municípios do Estado do Rio de Janeiro – Bloco 1</v>
      </c>
    </row>
    <row r="3" spans="2:46" ht="17.25" thickBot="1">
      <c r="B3" s="40" t="s">
        <v>29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2:46" ht="14.25" thickTop="1" thickBot="1"/>
    <row r="5" spans="2:46">
      <c r="B5" s="1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6" s="22" customFormat="1">
      <c r="B6" s="26"/>
      <c r="C6" s="6"/>
      <c r="D6" s="6"/>
      <c r="E6" s="6"/>
      <c r="F6" s="6" t="s">
        <v>10</v>
      </c>
      <c r="G6" s="70">
        <v>0</v>
      </c>
      <c r="H6" s="70">
        <v>1</v>
      </c>
      <c r="I6" s="70">
        <v>2</v>
      </c>
      <c r="J6" s="70">
        <v>3</v>
      </c>
      <c r="K6" s="70">
        <v>4</v>
      </c>
      <c r="L6" s="70">
        <v>5</v>
      </c>
      <c r="M6" s="70">
        <v>6</v>
      </c>
      <c r="N6" s="70">
        <v>7</v>
      </c>
      <c r="O6" s="70">
        <v>8</v>
      </c>
      <c r="P6" s="70">
        <v>9</v>
      </c>
      <c r="Q6" s="70">
        <v>10</v>
      </c>
      <c r="R6" s="70">
        <v>11</v>
      </c>
      <c r="S6" s="70">
        <v>12</v>
      </c>
      <c r="T6" s="70">
        <v>13</v>
      </c>
      <c r="U6" s="70">
        <v>14</v>
      </c>
      <c r="V6" s="70">
        <v>15</v>
      </c>
      <c r="W6" s="70">
        <v>16</v>
      </c>
      <c r="X6" s="70">
        <v>17</v>
      </c>
      <c r="Y6" s="70">
        <v>18</v>
      </c>
      <c r="Z6" s="70">
        <v>19</v>
      </c>
      <c r="AA6" s="70">
        <v>20</v>
      </c>
      <c r="AB6" s="70">
        <v>21</v>
      </c>
      <c r="AC6" s="70">
        <v>22</v>
      </c>
      <c r="AD6" s="70">
        <v>23</v>
      </c>
      <c r="AE6" s="70">
        <v>24</v>
      </c>
      <c r="AF6" s="70">
        <v>25</v>
      </c>
      <c r="AG6" s="70">
        <v>26</v>
      </c>
      <c r="AH6" s="70">
        <v>27</v>
      </c>
      <c r="AI6" s="70">
        <v>28</v>
      </c>
      <c r="AJ6" s="70">
        <v>29</v>
      </c>
      <c r="AK6" s="70">
        <v>30</v>
      </c>
      <c r="AL6" s="70">
        <v>31</v>
      </c>
      <c r="AM6" s="70">
        <v>32</v>
      </c>
      <c r="AN6" s="70">
        <v>33</v>
      </c>
      <c r="AO6" s="70">
        <v>34</v>
      </c>
      <c r="AP6" s="70">
        <v>35</v>
      </c>
      <c r="AQ6" s="13"/>
    </row>
    <row r="7" spans="2:46">
      <c r="B7" s="5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6" ht="13.5" thickBot="1">
      <c r="B8" s="5"/>
      <c r="C8" s="9"/>
      <c r="D8" s="14" t="s">
        <v>90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8"/>
    </row>
    <row r="9" spans="2:46" ht="13.5" thickTop="1">
      <c r="B9" s="5"/>
      <c r="AQ9" s="8"/>
    </row>
    <row r="10" spans="2:46" s="21" customFormat="1">
      <c r="B10" s="5"/>
      <c r="E10" s="34">
        <v>1</v>
      </c>
      <c r="F10" s="94" t="str">
        <f>LOOKUP(E10,CAPEX!$E$11:$E$29,CAPEX!$F$11:$F$29)</f>
        <v>Cachoeiras de Macacu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8"/>
      <c r="AR10" s="16"/>
      <c r="AS10" s="121"/>
    </row>
    <row r="11" spans="2:46">
      <c r="B11" s="5"/>
      <c r="F11" s="66" t="s">
        <v>2</v>
      </c>
      <c r="G11" s="50"/>
      <c r="H11" s="25">
        <v>0</v>
      </c>
      <c r="I11" s="142">
        <v>7.1428571428571435E-3</v>
      </c>
      <c r="J11" s="142">
        <v>1.4285714285714287E-2</v>
      </c>
      <c r="K11" s="142">
        <v>2.1428571428571429E-2</v>
      </c>
      <c r="L11" s="142">
        <v>2.8571428571428574E-2</v>
      </c>
      <c r="M11" s="142">
        <v>3.5714285714285719E-2</v>
      </c>
      <c r="N11" s="142">
        <v>4.2857142857142858E-2</v>
      </c>
      <c r="O11" s="142">
        <v>0.05</v>
      </c>
      <c r="P11" s="142">
        <v>0.05</v>
      </c>
      <c r="Q11" s="142">
        <v>0.05</v>
      </c>
      <c r="R11" s="142">
        <v>0.05</v>
      </c>
      <c r="S11" s="142">
        <v>0.05</v>
      </c>
      <c r="T11" s="142">
        <v>0.05</v>
      </c>
      <c r="U11" s="142">
        <v>0.05</v>
      </c>
      <c r="V11" s="142">
        <v>0.05</v>
      </c>
      <c r="W11" s="142">
        <v>0.05</v>
      </c>
      <c r="X11" s="142">
        <v>0.05</v>
      </c>
      <c r="Y11" s="142">
        <v>0.05</v>
      </c>
      <c r="Z11" s="142">
        <v>0.05</v>
      </c>
      <c r="AA11" s="142">
        <v>0.05</v>
      </c>
      <c r="AB11" s="142">
        <v>0.05</v>
      </c>
      <c r="AC11" s="142">
        <v>0.05</v>
      </c>
      <c r="AD11" s="142">
        <v>0.05</v>
      </c>
      <c r="AE11" s="142">
        <v>0.05</v>
      </c>
      <c r="AF11" s="142">
        <v>0.05</v>
      </c>
      <c r="AG11" s="142">
        <v>0.05</v>
      </c>
      <c r="AH11" s="142">
        <v>0.05</v>
      </c>
      <c r="AI11" s="142">
        <v>0.05</v>
      </c>
      <c r="AJ11" s="142">
        <v>0.05</v>
      </c>
      <c r="AK11" s="142">
        <v>0.05</v>
      </c>
      <c r="AL11" s="142">
        <v>0.05</v>
      </c>
      <c r="AM11" s="142">
        <v>0.05</v>
      </c>
      <c r="AN11" s="142">
        <v>0.05</v>
      </c>
      <c r="AO11" s="142">
        <v>0.05</v>
      </c>
      <c r="AP11" s="142">
        <v>0.05</v>
      </c>
      <c r="AQ11" s="8"/>
    </row>
    <row r="12" spans="2:46">
      <c r="B12" s="5"/>
      <c r="F12" s="66" t="s">
        <v>3</v>
      </c>
      <c r="G12" s="50"/>
      <c r="H12" s="89">
        <f>1-SUM(H13,H11)</f>
        <v>0.96</v>
      </c>
      <c r="I12" s="144">
        <f t="shared" ref="I12:AP12" si="0">1-SUM(I13,I11)</f>
        <v>0.95285714285714285</v>
      </c>
      <c r="J12" s="144">
        <f t="shared" si="0"/>
        <v>0.94571428571428573</v>
      </c>
      <c r="K12" s="144">
        <f t="shared" si="0"/>
        <v>0.93857142857142861</v>
      </c>
      <c r="L12" s="144">
        <f t="shared" si="0"/>
        <v>0.93142857142857138</v>
      </c>
      <c r="M12" s="144">
        <f t="shared" si="0"/>
        <v>0.92428571428571427</v>
      </c>
      <c r="N12" s="144">
        <f t="shared" si="0"/>
        <v>0.91714285714285715</v>
      </c>
      <c r="O12" s="144">
        <f t="shared" si="0"/>
        <v>0.91</v>
      </c>
      <c r="P12" s="144">
        <f t="shared" si="0"/>
        <v>0.91</v>
      </c>
      <c r="Q12" s="144">
        <f t="shared" si="0"/>
        <v>0.91</v>
      </c>
      <c r="R12" s="144">
        <f t="shared" si="0"/>
        <v>0.91</v>
      </c>
      <c r="S12" s="144">
        <f t="shared" si="0"/>
        <v>0.91</v>
      </c>
      <c r="T12" s="144">
        <f t="shared" si="0"/>
        <v>0.91</v>
      </c>
      <c r="U12" s="144">
        <f t="shared" si="0"/>
        <v>0.91</v>
      </c>
      <c r="V12" s="144">
        <f t="shared" si="0"/>
        <v>0.91</v>
      </c>
      <c r="W12" s="144">
        <f t="shared" si="0"/>
        <v>0.91</v>
      </c>
      <c r="X12" s="144">
        <f t="shared" si="0"/>
        <v>0.91</v>
      </c>
      <c r="Y12" s="144">
        <f t="shared" si="0"/>
        <v>0.91</v>
      </c>
      <c r="Z12" s="144">
        <f t="shared" si="0"/>
        <v>0.91</v>
      </c>
      <c r="AA12" s="144">
        <f t="shared" si="0"/>
        <v>0.91</v>
      </c>
      <c r="AB12" s="144">
        <f t="shared" si="0"/>
        <v>0.91</v>
      </c>
      <c r="AC12" s="144">
        <f t="shared" si="0"/>
        <v>0.91</v>
      </c>
      <c r="AD12" s="144">
        <f t="shared" si="0"/>
        <v>0.91</v>
      </c>
      <c r="AE12" s="144">
        <f t="shared" si="0"/>
        <v>0.91</v>
      </c>
      <c r="AF12" s="144">
        <f t="shared" si="0"/>
        <v>0.91</v>
      </c>
      <c r="AG12" s="144">
        <f t="shared" si="0"/>
        <v>0.91</v>
      </c>
      <c r="AH12" s="144">
        <f t="shared" si="0"/>
        <v>0.91</v>
      </c>
      <c r="AI12" s="144">
        <f t="shared" si="0"/>
        <v>0.91</v>
      </c>
      <c r="AJ12" s="144">
        <f t="shared" si="0"/>
        <v>0.91</v>
      </c>
      <c r="AK12" s="144">
        <f t="shared" si="0"/>
        <v>0.91</v>
      </c>
      <c r="AL12" s="144">
        <f t="shared" si="0"/>
        <v>0.91</v>
      </c>
      <c r="AM12" s="144">
        <f t="shared" si="0"/>
        <v>0.91</v>
      </c>
      <c r="AN12" s="144">
        <f t="shared" si="0"/>
        <v>0.91</v>
      </c>
      <c r="AO12" s="144">
        <f t="shared" si="0"/>
        <v>0.91</v>
      </c>
      <c r="AP12" s="144">
        <f t="shared" si="0"/>
        <v>0.91</v>
      </c>
      <c r="AQ12" s="8"/>
      <c r="AS12" s="120"/>
    </row>
    <row r="13" spans="2:46">
      <c r="B13" s="5"/>
      <c r="F13" s="66" t="s">
        <v>4</v>
      </c>
      <c r="G13" s="50"/>
      <c r="H13" s="25">
        <v>0.04</v>
      </c>
      <c r="I13" s="142">
        <v>0.04</v>
      </c>
      <c r="J13" s="142">
        <v>0.04</v>
      </c>
      <c r="K13" s="142">
        <v>0.04</v>
      </c>
      <c r="L13" s="142">
        <v>0.04</v>
      </c>
      <c r="M13" s="142">
        <v>0.04</v>
      </c>
      <c r="N13" s="142">
        <v>0.04</v>
      </c>
      <c r="O13" s="142">
        <v>0.04</v>
      </c>
      <c r="P13" s="142">
        <v>0.04</v>
      </c>
      <c r="Q13" s="142">
        <v>0.04</v>
      </c>
      <c r="R13" s="142">
        <v>0.04</v>
      </c>
      <c r="S13" s="142">
        <v>0.04</v>
      </c>
      <c r="T13" s="142">
        <v>0.04</v>
      </c>
      <c r="U13" s="142">
        <v>0.04</v>
      </c>
      <c r="V13" s="142">
        <v>0.04</v>
      </c>
      <c r="W13" s="142">
        <v>0.04</v>
      </c>
      <c r="X13" s="142">
        <v>0.04</v>
      </c>
      <c r="Y13" s="142">
        <v>0.04</v>
      </c>
      <c r="Z13" s="142">
        <v>0.04</v>
      </c>
      <c r="AA13" s="142">
        <v>0.04</v>
      </c>
      <c r="AB13" s="142">
        <v>0.04</v>
      </c>
      <c r="AC13" s="142">
        <v>0.04</v>
      </c>
      <c r="AD13" s="142">
        <v>0.04</v>
      </c>
      <c r="AE13" s="142">
        <v>0.04</v>
      </c>
      <c r="AF13" s="142">
        <v>0.04</v>
      </c>
      <c r="AG13" s="142">
        <v>0.04</v>
      </c>
      <c r="AH13" s="142">
        <v>0.04</v>
      </c>
      <c r="AI13" s="142">
        <v>0.04</v>
      </c>
      <c r="AJ13" s="142">
        <v>0.04</v>
      </c>
      <c r="AK13" s="142">
        <v>0.04</v>
      </c>
      <c r="AL13" s="142">
        <v>0.04</v>
      </c>
      <c r="AM13" s="142">
        <v>0.04</v>
      </c>
      <c r="AN13" s="142">
        <v>0.04</v>
      </c>
      <c r="AO13" s="142">
        <v>0.04</v>
      </c>
      <c r="AP13" s="142">
        <v>0.04</v>
      </c>
      <c r="AQ13" s="8"/>
      <c r="AS13" s="120"/>
    </row>
    <row r="14" spans="2:46">
      <c r="B14" s="5"/>
      <c r="F14" s="66"/>
      <c r="G14" s="5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8"/>
    </row>
    <row r="15" spans="2:46" s="21" customFormat="1">
      <c r="B15" s="5"/>
      <c r="E15" s="34">
        <f>E10+1</f>
        <v>2</v>
      </c>
      <c r="F15" s="94" t="str">
        <f>LOOKUP(E15,CAPEX!$E$11:$E$29,CAPEX!$F$11:$F$29)</f>
        <v>Itaborai</v>
      </c>
      <c r="G15" s="47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8"/>
      <c r="AR15" s="16"/>
      <c r="AS15" s="121"/>
      <c r="AT15" s="121"/>
    </row>
    <row r="16" spans="2:46">
      <c r="B16" s="5"/>
      <c r="F16" s="66" t="s">
        <v>2</v>
      </c>
      <c r="G16" s="50"/>
      <c r="H16" s="142">
        <v>0</v>
      </c>
      <c r="I16" s="142">
        <v>7.1428571428571435E-3</v>
      </c>
      <c r="J16" s="142">
        <v>1.4285714285714287E-2</v>
      </c>
      <c r="K16" s="142">
        <v>2.1428571428571429E-2</v>
      </c>
      <c r="L16" s="142">
        <v>2.8571428571428574E-2</v>
      </c>
      <c r="M16" s="142">
        <v>3.5714285714285719E-2</v>
      </c>
      <c r="N16" s="142">
        <v>4.2857142857142858E-2</v>
      </c>
      <c r="O16" s="142">
        <v>0.05</v>
      </c>
      <c r="P16" s="142">
        <v>0.05</v>
      </c>
      <c r="Q16" s="142">
        <v>0.05</v>
      </c>
      <c r="R16" s="142">
        <v>0.05</v>
      </c>
      <c r="S16" s="142">
        <v>0.05</v>
      </c>
      <c r="T16" s="142">
        <v>0.05</v>
      </c>
      <c r="U16" s="142">
        <v>0.05</v>
      </c>
      <c r="V16" s="142">
        <v>0.05</v>
      </c>
      <c r="W16" s="142">
        <v>0.05</v>
      </c>
      <c r="X16" s="142">
        <v>0.05</v>
      </c>
      <c r="Y16" s="142">
        <v>0.05</v>
      </c>
      <c r="Z16" s="142">
        <v>0.05</v>
      </c>
      <c r="AA16" s="142">
        <v>0.05</v>
      </c>
      <c r="AB16" s="142">
        <v>0.05</v>
      </c>
      <c r="AC16" s="142">
        <v>0.05</v>
      </c>
      <c r="AD16" s="142">
        <v>0.05</v>
      </c>
      <c r="AE16" s="142">
        <v>0.05</v>
      </c>
      <c r="AF16" s="142">
        <v>0.05</v>
      </c>
      <c r="AG16" s="142">
        <v>0.05</v>
      </c>
      <c r="AH16" s="142">
        <v>0.05</v>
      </c>
      <c r="AI16" s="142">
        <v>0.05</v>
      </c>
      <c r="AJ16" s="142">
        <v>0.05</v>
      </c>
      <c r="AK16" s="142">
        <v>0.05</v>
      </c>
      <c r="AL16" s="142">
        <v>0.05</v>
      </c>
      <c r="AM16" s="142">
        <v>0.05</v>
      </c>
      <c r="AN16" s="142">
        <v>0.05</v>
      </c>
      <c r="AO16" s="142">
        <v>0.05</v>
      </c>
      <c r="AP16" s="142">
        <v>0.05</v>
      </c>
      <c r="AQ16" s="8"/>
      <c r="AS16" s="120"/>
      <c r="AT16" s="120"/>
    </row>
    <row r="17" spans="2:46">
      <c r="B17" s="5"/>
      <c r="F17" s="66" t="s">
        <v>3</v>
      </c>
      <c r="G17" s="50"/>
      <c r="H17" s="144">
        <f t="shared" ref="H17" si="1">1-SUM(H18,H16)</f>
        <v>0.89</v>
      </c>
      <c r="I17" s="144">
        <f t="shared" ref="I17" si="2">1-SUM(I18,I16)</f>
        <v>0.8828571428571429</v>
      </c>
      <c r="J17" s="144">
        <f t="shared" ref="J17" si="3">1-SUM(J18,J16)</f>
        <v>0.87571428571428567</v>
      </c>
      <c r="K17" s="144">
        <f t="shared" ref="K17" si="4">1-SUM(K18,K16)</f>
        <v>0.86857142857142855</v>
      </c>
      <c r="L17" s="144">
        <f t="shared" ref="L17" si="5">1-SUM(L18,L16)</f>
        <v>0.86142857142857143</v>
      </c>
      <c r="M17" s="144">
        <f t="shared" ref="M17" si="6">1-SUM(M18,M16)</f>
        <v>0.85428571428571431</v>
      </c>
      <c r="N17" s="144">
        <f t="shared" ref="N17" si="7">1-SUM(N18,N16)</f>
        <v>0.8471428571428572</v>
      </c>
      <c r="O17" s="144">
        <f t="shared" ref="O17" si="8">1-SUM(O18,O16)</f>
        <v>0.84</v>
      </c>
      <c r="P17" s="144">
        <f t="shared" ref="P17" si="9">1-SUM(P18,P16)</f>
        <v>0.84</v>
      </c>
      <c r="Q17" s="144">
        <f t="shared" ref="Q17" si="10">1-SUM(Q18,Q16)</f>
        <v>0.84</v>
      </c>
      <c r="R17" s="144">
        <f t="shared" ref="R17" si="11">1-SUM(R18,R16)</f>
        <v>0.84</v>
      </c>
      <c r="S17" s="144">
        <f t="shared" ref="S17" si="12">1-SUM(S18,S16)</f>
        <v>0.84</v>
      </c>
      <c r="T17" s="144">
        <f t="shared" ref="T17" si="13">1-SUM(T18,T16)</f>
        <v>0.84</v>
      </c>
      <c r="U17" s="144">
        <f t="shared" ref="U17" si="14">1-SUM(U18,U16)</f>
        <v>0.84</v>
      </c>
      <c r="V17" s="144">
        <f t="shared" ref="V17" si="15">1-SUM(V18,V16)</f>
        <v>0.84</v>
      </c>
      <c r="W17" s="144">
        <f t="shared" ref="W17" si="16">1-SUM(W18,W16)</f>
        <v>0.84</v>
      </c>
      <c r="X17" s="144">
        <f t="shared" ref="X17" si="17">1-SUM(X18,X16)</f>
        <v>0.84</v>
      </c>
      <c r="Y17" s="144">
        <f t="shared" ref="Y17" si="18">1-SUM(Y18,Y16)</f>
        <v>0.84</v>
      </c>
      <c r="Z17" s="144">
        <f t="shared" ref="Z17" si="19">1-SUM(Z18,Z16)</f>
        <v>0.84</v>
      </c>
      <c r="AA17" s="144">
        <f t="shared" ref="AA17" si="20">1-SUM(AA18,AA16)</f>
        <v>0.84</v>
      </c>
      <c r="AB17" s="144">
        <f t="shared" ref="AB17" si="21">1-SUM(AB18,AB16)</f>
        <v>0.84</v>
      </c>
      <c r="AC17" s="144">
        <f t="shared" ref="AC17" si="22">1-SUM(AC18,AC16)</f>
        <v>0.84</v>
      </c>
      <c r="AD17" s="144">
        <f t="shared" ref="AD17" si="23">1-SUM(AD18,AD16)</f>
        <v>0.84</v>
      </c>
      <c r="AE17" s="144">
        <f t="shared" ref="AE17" si="24">1-SUM(AE18,AE16)</f>
        <v>0.84</v>
      </c>
      <c r="AF17" s="144">
        <f t="shared" ref="AF17" si="25">1-SUM(AF18,AF16)</f>
        <v>0.84</v>
      </c>
      <c r="AG17" s="144">
        <f t="shared" ref="AG17" si="26">1-SUM(AG18,AG16)</f>
        <v>0.84</v>
      </c>
      <c r="AH17" s="144">
        <f t="shared" ref="AH17" si="27">1-SUM(AH18,AH16)</f>
        <v>0.84</v>
      </c>
      <c r="AI17" s="144">
        <f t="shared" ref="AI17" si="28">1-SUM(AI18,AI16)</f>
        <v>0.84</v>
      </c>
      <c r="AJ17" s="144">
        <f t="shared" ref="AJ17" si="29">1-SUM(AJ18,AJ16)</f>
        <v>0.84</v>
      </c>
      <c r="AK17" s="144">
        <f t="shared" ref="AK17" si="30">1-SUM(AK18,AK16)</f>
        <v>0.84</v>
      </c>
      <c r="AL17" s="144">
        <f t="shared" ref="AL17" si="31">1-SUM(AL18,AL16)</f>
        <v>0.84</v>
      </c>
      <c r="AM17" s="144">
        <f t="shared" ref="AM17" si="32">1-SUM(AM18,AM16)</f>
        <v>0.84</v>
      </c>
      <c r="AN17" s="144">
        <f t="shared" ref="AN17" si="33">1-SUM(AN18,AN16)</f>
        <v>0.84</v>
      </c>
      <c r="AO17" s="144">
        <f t="shared" ref="AO17" si="34">1-SUM(AO18,AO16)</f>
        <v>0.84</v>
      </c>
      <c r="AP17" s="144">
        <f t="shared" ref="AP17" si="35">1-SUM(AP18,AP16)</f>
        <v>0.84</v>
      </c>
      <c r="AQ17" s="8"/>
      <c r="AS17" s="120"/>
      <c r="AT17" s="120"/>
    </row>
    <row r="18" spans="2:46">
      <c r="B18" s="5"/>
      <c r="F18" s="66" t="s">
        <v>4</v>
      </c>
      <c r="G18" s="50"/>
      <c r="H18" s="142">
        <v>0.11</v>
      </c>
      <c r="I18" s="142">
        <v>0.11</v>
      </c>
      <c r="J18" s="142">
        <v>0.11</v>
      </c>
      <c r="K18" s="142">
        <v>0.11</v>
      </c>
      <c r="L18" s="142">
        <v>0.11</v>
      </c>
      <c r="M18" s="142">
        <v>0.11</v>
      </c>
      <c r="N18" s="142">
        <v>0.11</v>
      </c>
      <c r="O18" s="142">
        <v>0.11</v>
      </c>
      <c r="P18" s="142">
        <v>0.11</v>
      </c>
      <c r="Q18" s="142">
        <v>0.11</v>
      </c>
      <c r="R18" s="142">
        <v>0.11</v>
      </c>
      <c r="S18" s="142">
        <v>0.11</v>
      </c>
      <c r="T18" s="142">
        <v>0.11</v>
      </c>
      <c r="U18" s="142">
        <v>0.11</v>
      </c>
      <c r="V18" s="142">
        <v>0.11</v>
      </c>
      <c r="W18" s="142">
        <v>0.11</v>
      </c>
      <c r="X18" s="142">
        <v>0.11</v>
      </c>
      <c r="Y18" s="142">
        <v>0.11</v>
      </c>
      <c r="Z18" s="142">
        <v>0.11</v>
      </c>
      <c r="AA18" s="142">
        <v>0.11</v>
      </c>
      <c r="AB18" s="142">
        <v>0.11</v>
      </c>
      <c r="AC18" s="142">
        <v>0.11</v>
      </c>
      <c r="AD18" s="142">
        <v>0.11</v>
      </c>
      <c r="AE18" s="142">
        <v>0.11</v>
      </c>
      <c r="AF18" s="142">
        <v>0.11</v>
      </c>
      <c r="AG18" s="142">
        <v>0.11</v>
      </c>
      <c r="AH18" s="142">
        <v>0.11</v>
      </c>
      <c r="AI18" s="142">
        <v>0.11</v>
      </c>
      <c r="AJ18" s="142">
        <v>0.11</v>
      </c>
      <c r="AK18" s="142">
        <v>0.11</v>
      </c>
      <c r="AL18" s="142">
        <v>0.11</v>
      </c>
      <c r="AM18" s="142">
        <v>0.11</v>
      </c>
      <c r="AN18" s="142">
        <v>0.11</v>
      </c>
      <c r="AO18" s="142">
        <v>0.11</v>
      </c>
      <c r="AP18" s="142">
        <v>0.11</v>
      </c>
      <c r="AQ18" s="8"/>
      <c r="AS18" s="120"/>
      <c r="AT18" s="120"/>
    </row>
    <row r="19" spans="2:46">
      <c r="B19" s="5"/>
      <c r="F19" s="66"/>
      <c r="G19" s="50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8"/>
      <c r="AS19" s="120"/>
      <c r="AT19" s="120"/>
    </row>
    <row r="20" spans="2:46" s="21" customFormat="1">
      <c r="B20" s="5"/>
      <c r="E20" s="34">
        <f>E15+1</f>
        <v>3</v>
      </c>
      <c r="F20" s="94" t="str">
        <f>LOOKUP(E20,CAPEX!$E$11:$E$29,CAPEX!$F$11:$F$29)</f>
        <v>Mage</v>
      </c>
      <c r="G20" s="47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8"/>
      <c r="AR20" s="16"/>
      <c r="AS20" s="121"/>
      <c r="AT20" s="121"/>
    </row>
    <row r="21" spans="2:46">
      <c r="B21" s="5"/>
      <c r="F21" s="66" t="s">
        <v>2</v>
      </c>
      <c r="G21" s="50"/>
      <c r="H21" s="142">
        <v>2.334914264866837E-4</v>
      </c>
      <c r="I21" s="142">
        <v>7.3429926512743006E-3</v>
      </c>
      <c r="J21" s="142">
        <v>1.4452493876061918E-2</v>
      </c>
      <c r="K21" s="142">
        <v>2.1561995100849538E-2</v>
      </c>
      <c r="L21" s="142">
        <v>2.8671496325637154E-2</v>
      </c>
      <c r="M21" s="142">
        <v>3.578099755042477E-2</v>
      </c>
      <c r="N21" s="142">
        <v>4.2890498775212386E-2</v>
      </c>
      <c r="O21" s="142">
        <v>0.05</v>
      </c>
      <c r="P21" s="142">
        <v>0.05</v>
      </c>
      <c r="Q21" s="142">
        <v>0.05</v>
      </c>
      <c r="R21" s="142">
        <v>0.05</v>
      </c>
      <c r="S21" s="142">
        <v>0.05</v>
      </c>
      <c r="T21" s="142">
        <v>0.05</v>
      </c>
      <c r="U21" s="142">
        <v>0.05</v>
      </c>
      <c r="V21" s="142">
        <v>0.05</v>
      </c>
      <c r="W21" s="142">
        <v>0.05</v>
      </c>
      <c r="X21" s="142">
        <v>0.05</v>
      </c>
      <c r="Y21" s="142">
        <v>0.05</v>
      </c>
      <c r="Z21" s="142">
        <v>0.05</v>
      </c>
      <c r="AA21" s="142">
        <v>0.05</v>
      </c>
      <c r="AB21" s="142">
        <v>0.05</v>
      </c>
      <c r="AC21" s="142">
        <v>0.05</v>
      </c>
      <c r="AD21" s="142">
        <v>0.05</v>
      </c>
      <c r="AE21" s="142">
        <v>0.05</v>
      </c>
      <c r="AF21" s="142">
        <v>0.05</v>
      </c>
      <c r="AG21" s="142">
        <v>0.05</v>
      </c>
      <c r="AH21" s="142">
        <v>0.05</v>
      </c>
      <c r="AI21" s="142">
        <v>0.05</v>
      </c>
      <c r="AJ21" s="142">
        <v>0.05</v>
      </c>
      <c r="AK21" s="142">
        <v>0.05</v>
      </c>
      <c r="AL21" s="142">
        <v>0.05</v>
      </c>
      <c r="AM21" s="142">
        <v>0.05</v>
      </c>
      <c r="AN21" s="142">
        <v>0.05</v>
      </c>
      <c r="AO21" s="142">
        <v>0.05</v>
      </c>
      <c r="AP21" s="142">
        <v>0.05</v>
      </c>
      <c r="AQ21" s="8"/>
      <c r="AS21" s="120"/>
      <c r="AT21" s="120"/>
    </row>
    <row r="22" spans="2:46">
      <c r="B22" s="5"/>
      <c r="F22" s="66" t="s">
        <v>3</v>
      </c>
      <c r="G22" s="50"/>
      <c r="H22" s="144">
        <f t="shared" ref="H22" si="36">1-SUM(H23,H21)</f>
        <v>0.95976650857351331</v>
      </c>
      <c r="I22" s="144">
        <f t="shared" ref="I22" si="37">1-SUM(I23,I21)</f>
        <v>0.95265700734872572</v>
      </c>
      <c r="J22" s="144">
        <f t="shared" ref="J22" si="38">1-SUM(J23,J21)</f>
        <v>0.94554750612393812</v>
      </c>
      <c r="K22" s="144">
        <f t="shared" ref="K22" si="39">1-SUM(K23,K21)</f>
        <v>0.93843800489915041</v>
      </c>
      <c r="L22" s="144">
        <f t="shared" ref="L22" si="40">1-SUM(L23,L21)</f>
        <v>0.93132850367436282</v>
      </c>
      <c r="M22" s="144">
        <f t="shared" ref="M22" si="41">1-SUM(M23,M21)</f>
        <v>0.92421900244957522</v>
      </c>
      <c r="N22" s="144">
        <f t="shared" ref="N22" si="42">1-SUM(N23,N21)</f>
        <v>0.91710950122478763</v>
      </c>
      <c r="O22" s="144">
        <f t="shared" ref="O22" si="43">1-SUM(O23,O21)</f>
        <v>0.91</v>
      </c>
      <c r="P22" s="144">
        <f t="shared" ref="P22" si="44">1-SUM(P23,P21)</f>
        <v>0.91</v>
      </c>
      <c r="Q22" s="144">
        <f t="shared" ref="Q22" si="45">1-SUM(Q23,Q21)</f>
        <v>0.91</v>
      </c>
      <c r="R22" s="144">
        <f t="shared" ref="R22" si="46">1-SUM(R23,R21)</f>
        <v>0.91</v>
      </c>
      <c r="S22" s="144">
        <f t="shared" ref="S22" si="47">1-SUM(S23,S21)</f>
        <v>0.91</v>
      </c>
      <c r="T22" s="144">
        <f t="shared" ref="T22" si="48">1-SUM(T23,T21)</f>
        <v>0.91</v>
      </c>
      <c r="U22" s="144">
        <f t="shared" ref="U22" si="49">1-SUM(U23,U21)</f>
        <v>0.91</v>
      </c>
      <c r="V22" s="144">
        <f t="shared" ref="V22" si="50">1-SUM(V23,V21)</f>
        <v>0.91</v>
      </c>
      <c r="W22" s="144">
        <f t="shared" ref="W22" si="51">1-SUM(W23,W21)</f>
        <v>0.91</v>
      </c>
      <c r="X22" s="144">
        <f t="shared" ref="X22" si="52">1-SUM(X23,X21)</f>
        <v>0.91</v>
      </c>
      <c r="Y22" s="144">
        <f t="shared" ref="Y22" si="53">1-SUM(Y23,Y21)</f>
        <v>0.91</v>
      </c>
      <c r="Z22" s="144">
        <f t="shared" ref="Z22" si="54">1-SUM(Z23,Z21)</f>
        <v>0.91</v>
      </c>
      <c r="AA22" s="144">
        <f t="shared" ref="AA22" si="55">1-SUM(AA23,AA21)</f>
        <v>0.91</v>
      </c>
      <c r="AB22" s="144">
        <f t="shared" ref="AB22" si="56">1-SUM(AB23,AB21)</f>
        <v>0.91</v>
      </c>
      <c r="AC22" s="144">
        <f t="shared" ref="AC22" si="57">1-SUM(AC23,AC21)</f>
        <v>0.91</v>
      </c>
      <c r="AD22" s="144">
        <f t="shared" ref="AD22" si="58">1-SUM(AD23,AD21)</f>
        <v>0.91</v>
      </c>
      <c r="AE22" s="144">
        <f t="shared" ref="AE22" si="59">1-SUM(AE23,AE21)</f>
        <v>0.91</v>
      </c>
      <c r="AF22" s="144">
        <f t="shared" ref="AF22" si="60">1-SUM(AF23,AF21)</f>
        <v>0.91</v>
      </c>
      <c r="AG22" s="144">
        <f t="shared" ref="AG22" si="61">1-SUM(AG23,AG21)</f>
        <v>0.91</v>
      </c>
      <c r="AH22" s="144">
        <f t="shared" ref="AH22" si="62">1-SUM(AH23,AH21)</f>
        <v>0.91</v>
      </c>
      <c r="AI22" s="144">
        <f t="shared" ref="AI22" si="63">1-SUM(AI23,AI21)</f>
        <v>0.91</v>
      </c>
      <c r="AJ22" s="144">
        <f t="shared" ref="AJ22" si="64">1-SUM(AJ23,AJ21)</f>
        <v>0.91</v>
      </c>
      <c r="AK22" s="144">
        <f t="shared" ref="AK22" si="65">1-SUM(AK23,AK21)</f>
        <v>0.91</v>
      </c>
      <c r="AL22" s="144">
        <f t="shared" ref="AL22" si="66">1-SUM(AL23,AL21)</f>
        <v>0.91</v>
      </c>
      <c r="AM22" s="144">
        <f t="shared" ref="AM22" si="67">1-SUM(AM23,AM21)</f>
        <v>0.91</v>
      </c>
      <c r="AN22" s="144">
        <f t="shared" ref="AN22" si="68">1-SUM(AN23,AN21)</f>
        <v>0.91</v>
      </c>
      <c r="AO22" s="144">
        <f t="shared" ref="AO22" si="69">1-SUM(AO23,AO21)</f>
        <v>0.91</v>
      </c>
      <c r="AP22" s="144">
        <f t="shared" ref="AP22" si="70">1-SUM(AP23,AP21)</f>
        <v>0.91</v>
      </c>
      <c r="AQ22" s="8"/>
      <c r="AS22" s="120"/>
      <c r="AT22" s="120"/>
    </row>
    <row r="23" spans="2:46">
      <c r="B23" s="5"/>
      <c r="F23" s="66" t="s">
        <v>4</v>
      </c>
      <c r="G23" s="50"/>
      <c r="H23" s="142">
        <v>0.04</v>
      </c>
      <c r="I23" s="142">
        <v>0.04</v>
      </c>
      <c r="J23" s="142">
        <v>0.04</v>
      </c>
      <c r="K23" s="142">
        <v>0.04</v>
      </c>
      <c r="L23" s="142">
        <v>0.04</v>
      </c>
      <c r="M23" s="142">
        <v>0.04</v>
      </c>
      <c r="N23" s="142">
        <v>0.04</v>
      </c>
      <c r="O23" s="142">
        <v>0.04</v>
      </c>
      <c r="P23" s="142">
        <v>0.04</v>
      </c>
      <c r="Q23" s="142">
        <v>0.04</v>
      </c>
      <c r="R23" s="142">
        <v>0.04</v>
      </c>
      <c r="S23" s="142">
        <v>0.04</v>
      </c>
      <c r="T23" s="142">
        <v>0.04</v>
      </c>
      <c r="U23" s="142">
        <v>0.04</v>
      </c>
      <c r="V23" s="142">
        <v>0.04</v>
      </c>
      <c r="W23" s="142">
        <v>0.04</v>
      </c>
      <c r="X23" s="142">
        <v>0.04</v>
      </c>
      <c r="Y23" s="142">
        <v>0.04</v>
      </c>
      <c r="Z23" s="142">
        <v>0.04</v>
      </c>
      <c r="AA23" s="142">
        <v>0.04</v>
      </c>
      <c r="AB23" s="142">
        <v>0.04</v>
      </c>
      <c r="AC23" s="142">
        <v>0.04</v>
      </c>
      <c r="AD23" s="142">
        <v>0.04</v>
      </c>
      <c r="AE23" s="142">
        <v>0.04</v>
      </c>
      <c r="AF23" s="142">
        <v>0.04</v>
      </c>
      <c r="AG23" s="142">
        <v>0.04</v>
      </c>
      <c r="AH23" s="142">
        <v>0.04</v>
      </c>
      <c r="AI23" s="142">
        <v>0.04</v>
      </c>
      <c r="AJ23" s="142">
        <v>0.04</v>
      </c>
      <c r="AK23" s="142">
        <v>0.04</v>
      </c>
      <c r="AL23" s="142">
        <v>0.04</v>
      </c>
      <c r="AM23" s="142">
        <v>0.04</v>
      </c>
      <c r="AN23" s="142">
        <v>0.04</v>
      </c>
      <c r="AO23" s="142">
        <v>0.04</v>
      </c>
      <c r="AP23" s="142">
        <v>0.04</v>
      </c>
      <c r="AQ23" s="8"/>
      <c r="AS23" s="120"/>
      <c r="AT23" s="120"/>
    </row>
    <row r="24" spans="2:46">
      <c r="B24" s="5"/>
      <c r="F24" s="66"/>
      <c r="G24" s="50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8"/>
      <c r="AS24" s="120"/>
      <c r="AT24" s="120"/>
    </row>
    <row r="25" spans="2:46" s="21" customFormat="1">
      <c r="B25" s="5"/>
      <c r="E25" s="34">
        <f>E20+1</f>
        <v>4</v>
      </c>
      <c r="F25" s="94" t="str">
        <f>LOOKUP(E25,CAPEX!$E$11:$E$29,CAPEX!$F$11:$F$29)</f>
        <v>Marica</v>
      </c>
      <c r="G25" s="47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8"/>
      <c r="AR25" s="16"/>
      <c r="AS25" s="121"/>
      <c r="AT25" s="121"/>
    </row>
    <row r="26" spans="2:46">
      <c r="B26" s="5"/>
      <c r="F26" s="66" t="s">
        <v>2</v>
      </c>
      <c r="G26" s="50"/>
      <c r="H26" s="142">
        <v>0</v>
      </c>
      <c r="I26" s="142">
        <v>7.1428571428571435E-3</v>
      </c>
      <c r="J26" s="142">
        <v>1.4285714285714287E-2</v>
      </c>
      <c r="K26" s="142">
        <v>2.1428571428571429E-2</v>
      </c>
      <c r="L26" s="142">
        <v>2.8571428571428574E-2</v>
      </c>
      <c r="M26" s="142">
        <v>3.5714285714285719E-2</v>
      </c>
      <c r="N26" s="142">
        <v>4.2857142857142858E-2</v>
      </c>
      <c r="O26" s="142">
        <v>0.05</v>
      </c>
      <c r="P26" s="142">
        <v>0.05</v>
      </c>
      <c r="Q26" s="142">
        <v>0.05</v>
      </c>
      <c r="R26" s="142">
        <v>0.05</v>
      </c>
      <c r="S26" s="142">
        <v>0.05</v>
      </c>
      <c r="T26" s="142">
        <v>0.05</v>
      </c>
      <c r="U26" s="142">
        <v>0.05</v>
      </c>
      <c r="V26" s="142">
        <v>0.05</v>
      </c>
      <c r="W26" s="142">
        <v>0.05</v>
      </c>
      <c r="X26" s="142">
        <v>0.05</v>
      </c>
      <c r="Y26" s="142">
        <v>0.05</v>
      </c>
      <c r="Z26" s="142">
        <v>0.05</v>
      </c>
      <c r="AA26" s="142">
        <v>0.05</v>
      </c>
      <c r="AB26" s="142">
        <v>0.05</v>
      </c>
      <c r="AC26" s="142">
        <v>0.05</v>
      </c>
      <c r="AD26" s="142">
        <v>0.05</v>
      </c>
      <c r="AE26" s="142">
        <v>0.05</v>
      </c>
      <c r="AF26" s="142">
        <v>0.05</v>
      </c>
      <c r="AG26" s="142">
        <v>0.05</v>
      </c>
      <c r="AH26" s="142">
        <v>0.05</v>
      </c>
      <c r="AI26" s="142">
        <v>0.05</v>
      </c>
      <c r="AJ26" s="142">
        <v>0.05</v>
      </c>
      <c r="AK26" s="142">
        <v>0.05</v>
      </c>
      <c r="AL26" s="142">
        <v>0.05</v>
      </c>
      <c r="AM26" s="142">
        <v>0.05</v>
      </c>
      <c r="AN26" s="142">
        <v>0.05</v>
      </c>
      <c r="AO26" s="142">
        <v>0.05</v>
      </c>
      <c r="AP26" s="142">
        <v>0.05</v>
      </c>
      <c r="AQ26" s="8"/>
      <c r="AS26" s="120"/>
      <c r="AT26" s="120"/>
    </row>
    <row r="27" spans="2:46">
      <c r="B27" s="5"/>
      <c r="F27" s="66" t="s">
        <v>3</v>
      </c>
      <c r="G27" s="50"/>
      <c r="H27" s="144">
        <f t="shared" ref="H27" si="71">1-SUM(H28,H26)</f>
        <v>0.98</v>
      </c>
      <c r="I27" s="144">
        <f t="shared" ref="I27" si="72">1-SUM(I28,I26)</f>
        <v>0.97285714285714286</v>
      </c>
      <c r="J27" s="144">
        <f t="shared" ref="J27" si="73">1-SUM(J28,J26)</f>
        <v>0.96571428571428575</v>
      </c>
      <c r="K27" s="144">
        <f t="shared" ref="K27" si="74">1-SUM(K28,K26)</f>
        <v>0.95857142857142863</v>
      </c>
      <c r="L27" s="144">
        <f t="shared" ref="L27" si="75">1-SUM(L28,L26)</f>
        <v>0.9514285714285714</v>
      </c>
      <c r="M27" s="144">
        <f t="shared" ref="M27" si="76">1-SUM(M28,M26)</f>
        <v>0.94428571428571428</v>
      </c>
      <c r="N27" s="144">
        <f t="shared" ref="N27" si="77">1-SUM(N28,N26)</f>
        <v>0.93714285714285717</v>
      </c>
      <c r="O27" s="144">
        <f t="shared" ref="O27" si="78">1-SUM(O28,O26)</f>
        <v>0.92999999999999994</v>
      </c>
      <c r="P27" s="144">
        <f t="shared" ref="P27" si="79">1-SUM(P28,P26)</f>
        <v>0.92999999999999994</v>
      </c>
      <c r="Q27" s="144">
        <f t="shared" ref="Q27" si="80">1-SUM(Q28,Q26)</f>
        <v>0.92999999999999994</v>
      </c>
      <c r="R27" s="144">
        <f t="shared" ref="R27" si="81">1-SUM(R28,R26)</f>
        <v>0.92999999999999994</v>
      </c>
      <c r="S27" s="144">
        <f t="shared" ref="S27" si="82">1-SUM(S28,S26)</f>
        <v>0.92999999999999994</v>
      </c>
      <c r="T27" s="144">
        <f t="shared" ref="T27" si="83">1-SUM(T28,T26)</f>
        <v>0.92999999999999994</v>
      </c>
      <c r="U27" s="144">
        <f t="shared" ref="U27" si="84">1-SUM(U28,U26)</f>
        <v>0.92999999999999994</v>
      </c>
      <c r="V27" s="144">
        <f t="shared" ref="V27" si="85">1-SUM(V28,V26)</f>
        <v>0.92999999999999994</v>
      </c>
      <c r="W27" s="144">
        <f t="shared" ref="W27" si="86">1-SUM(W28,W26)</f>
        <v>0.92999999999999994</v>
      </c>
      <c r="X27" s="144">
        <f t="shared" ref="X27" si="87">1-SUM(X28,X26)</f>
        <v>0.92999999999999994</v>
      </c>
      <c r="Y27" s="144">
        <f t="shared" ref="Y27" si="88">1-SUM(Y28,Y26)</f>
        <v>0.92999999999999994</v>
      </c>
      <c r="Z27" s="144">
        <f t="shared" ref="Z27" si="89">1-SUM(Z28,Z26)</f>
        <v>0.92999999999999994</v>
      </c>
      <c r="AA27" s="144">
        <f t="shared" ref="AA27" si="90">1-SUM(AA28,AA26)</f>
        <v>0.92999999999999994</v>
      </c>
      <c r="AB27" s="144">
        <f t="shared" ref="AB27" si="91">1-SUM(AB28,AB26)</f>
        <v>0.92999999999999994</v>
      </c>
      <c r="AC27" s="144">
        <f t="shared" ref="AC27" si="92">1-SUM(AC28,AC26)</f>
        <v>0.92999999999999994</v>
      </c>
      <c r="AD27" s="144">
        <f t="shared" ref="AD27" si="93">1-SUM(AD28,AD26)</f>
        <v>0.92999999999999994</v>
      </c>
      <c r="AE27" s="144">
        <f t="shared" ref="AE27" si="94">1-SUM(AE28,AE26)</f>
        <v>0.92999999999999994</v>
      </c>
      <c r="AF27" s="144">
        <f t="shared" ref="AF27" si="95">1-SUM(AF28,AF26)</f>
        <v>0.92999999999999994</v>
      </c>
      <c r="AG27" s="144">
        <f t="shared" ref="AG27" si="96">1-SUM(AG28,AG26)</f>
        <v>0.92999999999999994</v>
      </c>
      <c r="AH27" s="144">
        <f t="shared" ref="AH27" si="97">1-SUM(AH28,AH26)</f>
        <v>0.92999999999999994</v>
      </c>
      <c r="AI27" s="144">
        <f t="shared" ref="AI27" si="98">1-SUM(AI28,AI26)</f>
        <v>0.92999999999999994</v>
      </c>
      <c r="AJ27" s="144">
        <f t="shared" ref="AJ27" si="99">1-SUM(AJ28,AJ26)</f>
        <v>0.92999999999999994</v>
      </c>
      <c r="AK27" s="144">
        <f t="shared" ref="AK27" si="100">1-SUM(AK28,AK26)</f>
        <v>0.92999999999999994</v>
      </c>
      <c r="AL27" s="144">
        <f t="shared" ref="AL27" si="101">1-SUM(AL28,AL26)</f>
        <v>0.92999999999999994</v>
      </c>
      <c r="AM27" s="144">
        <f t="shared" ref="AM27" si="102">1-SUM(AM28,AM26)</f>
        <v>0.92999999999999994</v>
      </c>
      <c r="AN27" s="144">
        <f t="shared" ref="AN27" si="103">1-SUM(AN28,AN26)</f>
        <v>0.92999999999999994</v>
      </c>
      <c r="AO27" s="144">
        <f t="shared" ref="AO27" si="104">1-SUM(AO28,AO26)</f>
        <v>0.92999999999999994</v>
      </c>
      <c r="AP27" s="144">
        <f t="shared" ref="AP27" si="105">1-SUM(AP28,AP26)</f>
        <v>0.92999999999999994</v>
      </c>
      <c r="AQ27" s="8"/>
      <c r="AS27" s="120"/>
      <c r="AT27" s="120"/>
    </row>
    <row r="28" spans="2:46">
      <c r="B28" s="5"/>
      <c r="F28" s="66" t="s">
        <v>4</v>
      </c>
      <c r="G28" s="50"/>
      <c r="H28" s="142">
        <v>0.02</v>
      </c>
      <c r="I28" s="142">
        <v>0.02</v>
      </c>
      <c r="J28" s="142">
        <v>0.02</v>
      </c>
      <c r="K28" s="142">
        <v>0.02</v>
      </c>
      <c r="L28" s="142">
        <v>0.02</v>
      </c>
      <c r="M28" s="142">
        <v>0.02</v>
      </c>
      <c r="N28" s="142">
        <v>0.02</v>
      </c>
      <c r="O28" s="142">
        <v>0.02</v>
      </c>
      <c r="P28" s="142">
        <v>0.02</v>
      </c>
      <c r="Q28" s="142">
        <v>0.02</v>
      </c>
      <c r="R28" s="142">
        <v>0.02</v>
      </c>
      <c r="S28" s="142">
        <v>0.02</v>
      </c>
      <c r="T28" s="142">
        <v>0.02</v>
      </c>
      <c r="U28" s="142">
        <v>0.02</v>
      </c>
      <c r="V28" s="142">
        <v>0.02</v>
      </c>
      <c r="W28" s="142">
        <v>0.02</v>
      </c>
      <c r="X28" s="142">
        <v>0.02</v>
      </c>
      <c r="Y28" s="142">
        <v>0.02</v>
      </c>
      <c r="Z28" s="142">
        <v>0.02</v>
      </c>
      <c r="AA28" s="142">
        <v>0.02</v>
      </c>
      <c r="AB28" s="142">
        <v>0.02</v>
      </c>
      <c r="AC28" s="142">
        <v>0.02</v>
      </c>
      <c r="AD28" s="142">
        <v>0.02</v>
      </c>
      <c r="AE28" s="142">
        <v>0.02</v>
      </c>
      <c r="AF28" s="142">
        <v>0.02</v>
      </c>
      <c r="AG28" s="142">
        <v>0.02</v>
      </c>
      <c r="AH28" s="142">
        <v>0.02</v>
      </c>
      <c r="AI28" s="142">
        <v>0.02</v>
      </c>
      <c r="AJ28" s="142">
        <v>0.02</v>
      </c>
      <c r="AK28" s="142">
        <v>0.02</v>
      </c>
      <c r="AL28" s="142">
        <v>0.02</v>
      </c>
      <c r="AM28" s="142">
        <v>0.02</v>
      </c>
      <c r="AN28" s="142">
        <v>0.02</v>
      </c>
      <c r="AO28" s="142">
        <v>0.02</v>
      </c>
      <c r="AP28" s="142">
        <v>0.02</v>
      </c>
      <c r="AQ28" s="8"/>
      <c r="AS28" s="120"/>
      <c r="AT28" s="120"/>
    </row>
    <row r="29" spans="2:46">
      <c r="B29" s="5"/>
      <c r="F29" s="66"/>
      <c r="G29" s="50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8"/>
      <c r="AS29" s="120"/>
      <c r="AT29" s="120"/>
    </row>
    <row r="30" spans="2:46" s="21" customFormat="1">
      <c r="B30" s="5"/>
      <c r="E30" s="34">
        <f>E25+1</f>
        <v>5</v>
      </c>
      <c r="F30" s="94" t="str">
        <f>LOOKUP(E30,CAPEX!$E$11:$E$29,CAPEX!$F$11:$F$29)</f>
        <v>Rio Bonito</v>
      </c>
      <c r="G30" s="47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8"/>
      <c r="AR30" s="16"/>
      <c r="AS30" s="121"/>
      <c r="AT30" s="121"/>
    </row>
    <row r="31" spans="2:46">
      <c r="B31" s="5"/>
      <c r="F31" s="66" t="s">
        <v>2</v>
      </c>
      <c r="G31" s="50"/>
      <c r="H31" s="142">
        <v>7.2416696740045699E-4</v>
      </c>
      <c r="I31" s="142">
        <v>7.7635716863432491E-3</v>
      </c>
      <c r="J31" s="142">
        <v>1.4802976405286042E-2</v>
      </c>
      <c r="K31" s="142">
        <v>2.1842381124228833E-2</v>
      </c>
      <c r="L31" s="142">
        <v>2.8881785843171626E-2</v>
      </c>
      <c r="M31" s="142">
        <v>3.5921190562114416E-2</v>
      </c>
      <c r="N31" s="142">
        <v>4.2960595281057209E-2</v>
      </c>
      <c r="O31" s="142">
        <v>0.05</v>
      </c>
      <c r="P31" s="142">
        <v>0.05</v>
      </c>
      <c r="Q31" s="142">
        <v>0.05</v>
      </c>
      <c r="R31" s="142">
        <v>0.05</v>
      </c>
      <c r="S31" s="142">
        <v>0.05</v>
      </c>
      <c r="T31" s="142">
        <v>0.05</v>
      </c>
      <c r="U31" s="142">
        <v>0.05</v>
      </c>
      <c r="V31" s="142">
        <v>0.05</v>
      </c>
      <c r="W31" s="142">
        <v>0.05</v>
      </c>
      <c r="X31" s="142">
        <v>0.05</v>
      </c>
      <c r="Y31" s="142">
        <v>0.05</v>
      </c>
      <c r="Z31" s="142">
        <v>0.05</v>
      </c>
      <c r="AA31" s="142">
        <v>0.05</v>
      </c>
      <c r="AB31" s="142">
        <v>0.05</v>
      </c>
      <c r="AC31" s="142">
        <v>0.05</v>
      </c>
      <c r="AD31" s="142">
        <v>0.05</v>
      </c>
      <c r="AE31" s="142">
        <v>0.05</v>
      </c>
      <c r="AF31" s="142">
        <v>0.05</v>
      </c>
      <c r="AG31" s="142">
        <v>0.05</v>
      </c>
      <c r="AH31" s="142">
        <v>0.05</v>
      </c>
      <c r="AI31" s="142">
        <v>0.05</v>
      </c>
      <c r="AJ31" s="142">
        <v>0.05</v>
      </c>
      <c r="AK31" s="142">
        <v>0.05</v>
      </c>
      <c r="AL31" s="142">
        <v>0.05</v>
      </c>
      <c r="AM31" s="142">
        <v>0.05</v>
      </c>
      <c r="AN31" s="142">
        <v>0.05</v>
      </c>
      <c r="AO31" s="142">
        <v>0.05</v>
      </c>
      <c r="AP31" s="142">
        <v>0.05</v>
      </c>
      <c r="AQ31" s="8"/>
      <c r="AS31" s="120"/>
      <c r="AT31" s="120"/>
    </row>
    <row r="32" spans="2:46">
      <c r="B32" s="5"/>
      <c r="F32" s="66" t="s">
        <v>3</v>
      </c>
      <c r="G32" s="50"/>
      <c r="H32" s="144">
        <f t="shared" ref="H32" si="106">1-SUM(H33,H31)</f>
        <v>0.85927583303259958</v>
      </c>
      <c r="I32" s="144">
        <f t="shared" ref="I32" si="107">1-SUM(I33,I31)</f>
        <v>0.85223642831365676</v>
      </c>
      <c r="J32" s="144">
        <f t="shared" ref="J32" si="108">1-SUM(J33,J31)</f>
        <v>0.84519702359471394</v>
      </c>
      <c r="K32" s="144">
        <f t="shared" ref="K32" si="109">1-SUM(K33,K31)</f>
        <v>0.83815761887577112</v>
      </c>
      <c r="L32" s="144">
        <f t="shared" ref="L32" si="110">1-SUM(L33,L31)</f>
        <v>0.83111821415682829</v>
      </c>
      <c r="M32" s="144">
        <f t="shared" ref="M32" si="111">1-SUM(M33,M31)</f>
        <v>0.82407880943788558</v>
      </c>
      <c r="N32" s="144">
        <f t="shared" ref="N32" si="112">1-SUM(N33,N31)</f>
        <v>0.81703940471894276</v>
      </c>
      <c r="O32" s="144">
        <f t="shared" ref="O32" si="113">1-SUM(O33,O31)</f>
        <v>0.81</v>
      </c>
      <c r="P32" s="144">
        <f t="shared" ref="P32" si="114">1-SUM(P33,P31)</f>
        <v>0.81</v>
      </c>
      <c r="Q32" s="144">
        <f t="shared" ref="Q32" si="115">1-SUM(Q33,Q31)</f>
        <v>0.81</v>
      </c>
      <c r="R32" s="144">
        <f t="shared" ref="R32" si="116">1-SUM(R33,R31)</f>
        <v>0.81</v>
      </c>
      <c r="S32" s="144">
        <f t="shared" ref="S32" si="117">1-SUM(S33,S31)</f>
        <v>0.81</v>
      </c>
      <c r="T32" s="144">
        <f t="shared" ref="T32" si="118">1-SUM(T33,T31)</f>
        <v>0.81</v>
      </c>
      <c r="U32" s="144">
        <f t="shared" ref="U32" si="119">1-SUM(U33,U31)</f>
        <v>0.81</v>
      </c>
      <c r="V32" s="144">
        <f t="shared" ref="V32" si="120">1-SUM(V33,V31)</f>
        <v>0.81</v>
      </c>
      <c r="W32" s="144">
        <f t="shared" ref="W32" si="121">1-SUM(W33,W31)</f>
        <v>0.81</v>
      </c>
      <c r="X32" s="144">
        <f t="shared" ref="X32" si="122">1-SUM(X33,X31)</f>
        <v>0.81</v>
      </c>
      <c r="Y32" s="144">
        <f t="shared" ref="Y32" si="123">1-SUM(Y33,Y31)</f>
        <v>0.81</v>
      </c>
      <c r="Z32" s="144">
        <f t="shared" ref="Z32" si="124">1-SUM(Z33,Z31)</f>
        <v>0.81</v>
      </c>
      <c r="AA32" s="144">
        <f t="shared" ref="AA32" si="125">1-SUM(AA33,AA31)</f>
        <v>0.81</v>
      </c>
      <c r="AB32" s="144">
        <f t="shared" ref="AB32" si="126">1-SUM(AB33,AB31)</f>
        <v>0.81</v>
      </c>
      <c r="AC32" s="144">
        <f t="shared" ref="AC32" si="127">1-SUM(AC33,AC31)</f>
        <v>0.81</v>
      </c>
      <c r="AD32" s="144">
        <f t="shared" ref="AD32" si="128">1-SUM(AD33,AD31)</f>
        <v>0.81</v>
      </c>
      <c r="AE32" s="144">
        <f t="shared" ref="AE32" si="129">1-SUM(AE33,AE31)</f>
        <v>0.81</v>
      </c>
      <c r="AF32" s="144">
        <f t="shared" ref="AF32" si="130">1-SUM(AF33,AF31)</f>
        <v>0.81</v>
      </c>
      <c r="AG32" s="144">
        <f t="shared" ref="AG32" si="131">1-SUM(AG33,AG31)</f>
        <v>0.81</v>
      </c>
      <c r="AH32" s="144">
        <f t="shared" ref="AH32" si="132">1-SUM(AH33,AH31)</f>
        <v>0.81</v>
      </c>
      <c r="AI32" s="144">
        <f t="shared" ref="AI32" si="133">1-SUM(AI33,AI31)</f>
        <v>0.81</v>
      </c>
      <c r="AJ32" s="144">
        <f t="shared" ref="AJ32" si="134">1-SUM(AJ33,AJ31)</f>
        <v>0.81</v>
      </c>
      <c r="AK32" s="144">
        <f t="shared" ref="AK32" si="135">1-SUM(AK33,AK31)</f>
        <v>0.81</v>
      </c>
      <c r="AL32" s="144">
        <f t="shared" ref="AL32" si="136">1-SUM(AL33,AL31)</f>
        <v>0.81</v>
      </c>
      <c r="AM32" s="144">
        <f t="shared" ref="AM32" si="137">1-SUM(AM33,AM31)</f>
        <v>0.81</v>
      </c>
      <c r="AN32" s="144">
        <f t="shared" ref="AN32" si="138">1-SUM(AN33,AN31)</f>
        <v>0.81</v>
      </c>
      <c r="AO32" s="144">
        <f t="shared" ref="AO32" si="139">1-SUM(AO33,AO31)</f>
        <v>0.81</v>
      </c>
      <c r="AP32" s="144">
        <f t="shared" ref="AP32" si="140">1-SUM(AP33,AP31)</f>
        <v>0.81</v>
      </c>
      <c r="AQ32" s="8"/>
      <c r="AS32" s="120"/>
      <c r="AT32" s="120"/>
    </row>
    <row r="33" spans="2:46">
      <c r="B33" s="5"/>
      <c r="F33" s="66" t="s">
        <v>4</v>
      </c>
      <c r="G33" s="50"/>
      <c r="H33" s="142">
        <v>0.14000000000000001</v>
      </c>
      <c r="I33" s="142">
        <v>0.14000000000000001</v>
      </c>
      <c r="J33" s="142">
        <v>0.14000000000000001</v>
      </c>
      <c r="K33" s="142">
        <v>0.14000000000000001</v>
      </c>
      <c r="L33" s="142">
        <v>0.14000000000000001</v>
      </c>
      <c r="M33" s="142">
        <v>0.14000000000000001</v>
      </c>
      <c r="N33" s="142">
        <v>0.14000000000000001</v>
      </c>
      <c r="O33" s="142">
        <v>0.14000000000000001</v>
      </c>
      <c r="P33" s="142">
        <v>0.14000000000000001</v>
      </c>
      <c r="Q33" s="142">
        <v>0.14000000000000001</v>
      </c>
      <c r="R33" s="142">
        <v>0.14000000000000001</v>
      </c>
      <c r="S33" s="142">
        <v>0.14000000000000001</v>
      </c>
      <c r="T33" s="142">
        <v>0.14000000000000001</v>
      </c>
      <c r="U33" s="142">
        <v>0.14000000000000001</v>
      </c>
      <c r="V33" s="142">
        <v>0.14000000000000001</v>
      </c>
      <c r="W33" s="142">
        <v>0.14000000000000001</v>
      </c>
      <c r="X33" s="142">
        <v>0.14000000000000001</v>
      </c>
      <c r="Y33" s="142">
        <v>0.14000000000000001</v>
      </c>
      <c r="Z33" s="142">
        <v>0.14000000000000001</v>
      </c>
      <c r="AA33" s="142">
        <v>0.14000000000000001</v>
      </c>
      <c r="AB33" s="142">
        <v>0.14000000000000001</v>
      </c>
      <c r="AC33" s="142">
        <v>0.14000000000000001</v>
      </c>
      <c r="AD33" s="142">
        <v>0.14000000000000001</v>
      </c>
      <c r="AE33" s="142">
        <v>0.14000000000000001</v>
      </c>
      <c r="AF33" s="142">
        <v>0.14000000000000001</v>
      </c>
      <c r="AG33" s="142">
        <v>0.14000000000000001</v>
      </c>
      <c r="AH33" s="142">
        <v>0.14000000000000001</v>
      </c>
      <c r="AI33" s="142">
        <v>0.14000000000000001</v>
      </c>
      <c r="AJ33" s="142">
        <v>0.14000000000000001</v>
      </c>
      <c r="AK33" s="142">
        <v>0.14000000000000001</v>
      </c>
      <c r="AL33" s="142">
        <v>0.14000000000000001</v>
      </c>
      <c r="AM33" s="142">
        <v>0.14000000000000001</v>
      </c>
      <c r="AN33" s="142">
        <v>0.14000000000000001</v>
      </c>
      <c r="AO33" s="142">
        <v>0.14000000000000001</v>
      </c>
      <c r="AP33" s="142">
        <v>0.14000000000000001</v>
      </c>
      <c r="AQ33" s="8"/>
      <c r="AS33" s="120"/>
      <c r="AT33" s="120"/>
    </row>
    <row r="34" spans="2:46">
      <c r="B34" s="5"/>
      <c r="F34" s="66"/>
      <c r="G34" s="50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8"/>
      <c r="AS34" s="120"/>
      <c r="AT34" s="120"/>
    </row>
    <row r="35" spans="2:46" s="21" customFormat="1">
      <c r="B35" s="5"/>
      <c r="E35" s="34">
        <f>E30+1</f>
        <v>6</v>
      </c>
      <c r="F35" s="94" t="str">
        <f>LOOKUP(E35,CAPEX!$E$11:$E$29,CAPEX!$F$11:$F$29)</f>
        <v>Sao Goncalo</v>
      </c>
      <c r="G35" s="47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8"/>
      <c r="AR35" s="16"/>
      <c r="AS35" s="121"/>
      <c r="AT35" s="121"/>
    </row>
    <row r="36" spans="2:46">
      <c r="B36" s="5"/>
      <c r="F36" s="66" t="s">
        <v>2</v>
      </c>
      <c r="G36" s="50"/>
      <c r="H36" s="142">
        <v>1.7632877970382276E-3</v>
      </c>
      <c r="I36" s="142">
        <v>8.6542466831756246E-3</v>
      </c>
      <c r="J36" s="142">
        <v>1.554520556931302E-2</v>
      </c>
      <c r="K36" s="142">
        <v>2.2436164455450415E-2</v>
      </c>
      <c r="L36" s="142">
        <v>2.932712334158781E-2</v>
      </c>
      <c r="M36" s="142">
        <v>3.6218082227725212E-2</v>
      </c>
      <c r="N36" s="142">
        <v>4.3109041113862608E-2</v>
      </c>
      <c r="O36" s="142">
        <v>0.05</v>
      </c>
      <c r="P36" s="142">
        <v>0.05</v>
      </c>
      <c r="Q36" s="142">
        <v>0.05</v>
      </c>
      <c r="R36" s="142">
        <v>0.05</v>
      </c>
      <c r="S36" s="142">
        <v>0.05</v>
      </c>
      <c r="T36" s="142">
        <v>0.05</v>
      </c>
      <c r="U36" s="142">
        <v>0.05</v>
      </c>
      <c r="V36" s="142">
        <v>0.05</v>
      </c>
      <c r="W36" s="142">
        <v>0.05</v>
      </c>
      <c r="X36" s="142">
        <v>0.05</v>
      </c>
      <c r="Y36" s="142">
        <v>0.05</v>
      </c>
      <c r="Z36" s="142">
        <v>0.05</v>
      </c>
      <c r="AA36" s="142">
        <v>0.05</v>
      </c>
      <c r="AB36" s="142">
        <v>0.05</v>
      </c>
      <c r="AC36" s="142">
        <v>0.05</v>
      </c>
      <c r="AD36" s="142">
        <v>0.05</v>
      </c>
      <c r="AE36" s="142">
        <v>0.05</v>
      </c>
      <c r="AF36" s="142">
        <v>0.05</v>
      </c>
      <c r="AG36" s="142">
        <v>0.05</v>
      </c>
      <c r="AH36" s="142">
        <v>0.05</v>
      </c>
      <c r="AI36" s="142">
        <v>0.05</v>
      </c>
      <c r="AJ36" s="142">
        <v>0.05</v>
      </c>
      <c r="AK36" s="142">
        <v>0.05</v>
      </c>
      <c r="AL36" s="142">
        <v>0.05</v>
      </c>
      <c r="AM36" s="142">
        <v>0.05</v>
      </c>
      <c r="AN36" s="142">
        <v>0.05</v>
      </c>
      <c r="AO36" s="142">
        <v>0.05</v>
      </c>
      <c r="AP36" s="142">
        <v>0.05</v>
      </c>
      <c r="AQ36" s="8"/>
      <c r="AS36" s="120"/>
      <c r="AT36" s="120"/>
    </row>
    <row r="37" spans="2:46">
      <c r="B37" s="5"/>
      <c r="F37" s="66" t="s">
        <v>3</v>
      </c>
      <c r="G37" s="50"/>
      <c r="H37" s="144">
        <f t="shared" ref="H37" si="141">1-SUM(H38,H36)</f>
        <v>0.9582367122029618</v>
      </c>
      <c r="I37" s="144">
        <f t="shared" ref="I37" si="142">1-SUM(I38,I36)</f>
        <v>0.95134575331682436</v>
      </c>
      <c r="J37" s="144">
        <f t="shared" ref="J37" si="143">1-SUM(J38,J36)</f>
        <v>0.94445479443068703</v>
      </c>
      <c r="K37" s="144">
        <f t="shared" ref="K37" si="144">1-SUM(K38,K36)</f>
        <v>0.93756383554454958</v>
      </c>
      <c r="L37" s="144">
        <f t="shared" ref="L37" si="145">1-SUM(L38,L36)</f>
        <v>0.93067287665841225</v>
      </c>
      <c r="M37" s="144">
        <f t="shared" ref="M37" si="146">1-SUM(M38,M36)</f>
        <v>0.92378191777227481</v>
      </c>
      <c r="N37" s="144">
        <f t="shared" ref="N37" si="147">1-SUM(N38,N36)</f>
        <v>0.91689095888613736</v>
      </c>
      <c r="O37" s="144">
        <f t="shared" ref="O37" si="148">1-SUM(O38,O36)</f>
        <v>0.91</v>
      </c>
      <c r="P37" s="144">
        <f t="shared" ref="P37" si="149">1-SUM(P38,P36)</f>
        <v>0.91</v>
      </c>
      <c r="Q37" s="144">
        <f t="shared" ref="Q37" si="150">1-SUM(Q38,Q36)</f>
        <v>0.91</v>
      </c>
      <c r="R37" s="144">
        <f t="shared" ref="R37" si="151">1-SUM(R38,R36)</f>
        <v>0.91</v>
      </c>
      <c r="S37" s="144">
        <f t="shared" ref="S37" si="152">1-SUM(S38,S36)</f>
        <v>0.91</v>
      </c>
      <c r="T37" s="144">
        <f t="shared" ref="T37" si="153">1-SUM(T38,T36)</f>
        <v>0.91</v>
      </c>
      <c r="U37" s="144">
        <f t="shared" ref="U37" si="154">1-SUM(U38,U36)</f>
        <v>0.91</v>
      </c>
      <c r="V37" s="144">
        <f t="shared" ref="V37" si="155">1-SUM(V38,V36)</f>
        <v>0.91</v>
      </c>
      <c r="W37" s="144">
        <f t="shared" ref="W37" si="156">1-SUM(W38,W36)</f>
        <v>0.91</v>
      </c>
      <c r="X37" s="144">
        <f t="shared" ref="X37" si="157">1-SUM(X38,X36)</f>
        <v>0.91</v>
      </c>
      <c r="Y37" s="144">
        <f t="shared" ref="Y37" si="158">1-SUM(Y38,Y36)</f>
        <v>0.91</v>
      </c>
      <c r="Z37" s="144">
        <f t="shared" ref="Z37" si="159">1-SUM(Z38,Z36)</f>
        <v>0.91</v>
      </c>
      <c r="AA37" s="144">
        <f t="shared" ref="AA37" si="160">1-SUM(AA38,AA36)</f>
        <v>0.91</v>
      </c>
      <c r="AB37" s="144">
        <f t="shared" ref="AB37" si="161">1-SUM(AB38,AB36)</f>
        <v>0.91</v>
      </c>
      <c r="AC37" s="144">
        <f t="shared" ref="AC37" si="162">1-SUM(AC38,AC36)</f>
        <v>0.91</v>
      </c>
      <c r="AD37" s="144">
        <f t="shared" ref="AD37" si="163">1-SUM(AD38,AD36)</f>
        <v>0.91</v>
      </c>
      <c r="AE37" s="144">
        <f t="shared" ref="AE37" si="164">1-SUM(AE38,AE36)</f>
        <v>0.91</v>
      </c>
      <c r="AF37" s="144">
        <f t="shared" ref="AF37" si="165">1-SUM(AF38,AF36)</f>
        <v>0.91</v>
      </c>
      <c r="AG37" s="144">
        <f t="shared" ref="AG37" si="166">1-SUM(AG38,AG36)</f>
        <v>0.91</v>
      </c>
      <c r="AH37" s="144">
        <f t="shared" ref="AH37" si="167">1-SUM(AH38,AH36)</f>
        <v>0.91</v>
      </c>
      <c r="AI37" s="144">
        <f t="shared" ref="AI37" si="168">1-SUM(AI38,AI36)</f>
        <v>0.91</v>
      </c>
      <c r="AJ37" s="144">
        <f t="shared" ref="AJ37" si="169">1-SUM(AJ38,AJ36)</f>
        <v>0.91</v>
      </c>
      <c r="AK37" s="144">
        <f t="shared" ref="AK37" si="170">1-SUM(AK38,AK36)</f>
        <v>0.91</v>
      </c>
      <c r="AL37" s="144">
        <f t="shared" ref="AL37" si="171">1-SUM(AL38,AL36)</f>
        <v>0.91</v>
      </c>
      <c r="AM37" s="144">
        <f t="shared" ref="AM37" si="172">1-SUM(AM38,AM36)</f>
        <v>0.91</v>
      </c>
      <c r="AN37" s="144">
        <f t="shared" ref="AN37" si="173">1-SUM(AN38,AN36)</f>
        <v>0.91</v>
      </c>
      <c r="AO37" s="144">
        <f t="shared" ref="AO37" si="174">1-SUM(AO38,AO36)</f>
        <v>0.91</v>
      </c>
      <c r="AP37" s="144">
        <f t="shared" ref="AP37" si="175">1-SUM(AP38,AP36)</f>
        <v>0.91</v>
      </c>
      <c r="AQ37" s="8"/>
      <c r="AS37" s="120"/>
      <c r="AT37" s="120"/>
    </row>
    <row r="38" spans="2:46">
      <c r="B38" s="5"/>
      <c r="F38" s="66" t="s">
        <v>4</v>
      </c>
      <c r="G38" s="50"/>
      <c r="H38" s="142">
        <v>0.04</v>
      </c>
      <c r="I38" s="142">
        <v>0.04</v>
      </c>
      <c r="J38" s="142">
        <v>0.04</v>
      </c>
      <c r="K38" s="142">
        <v>0.04</v>
      </c>
      <c r="L38" s="142">
        <v>0.04</v>
      </c>
      <c r="M38" s="142">
        <v>0.04</v>
      </c>
      <c r="N38" s="142">
        <v>0.04</v>
      </c>
      <c r="O38" s="142">
        <v>0.04</v>
      </c>
      <c r="P38" s="142">
        <v>0.04</v>
      </c>
      <c r="Q38" s="142">
        <v>0.04</v>
      </c>
      <c r="R38" s="142">
        <v>0.04</v>
      </c>
      <c r="S38" s="142">
        <v>0.04</v>
      </c>
      <c r="T38" s="142">
        <v>0.04</v>
      </c>
      <c r="U38" s="142">
        <v>0.04</v>
      </c>
      <c r="V38" s="142">
        <v>0.04</v>
      </c>
      <c r="W38" s="142">
        <v>0.04</v>
      </c>
      <c r="X38" s="142">
        <v>0.04</v>
      </c>
      <c r="Y38" s="142">
        <v>0.04</v>
      </c>
      <c r="Z38" s="142">
        <v>0.04</v>
      </c>
      <c r="AA38" s="142">
        <v>0.04</v>
      </c>
      <c r="AB38" s="142">
        <v>0.04</v>
      </c>
      <c r="AC38" s="142">
        <v>0.04</v>
      </c>
      <c r="AD38" s="142">
        <v>0.04</v>
      </c>
      <c r="AE38" s="142">
        <v>0.04</v>
      </c>
      <c r="AF38" s="142">
        <v>0.04</v>
      </c>
      <c r="AG38" s="142">
        <v>0.04</v>
      </c>
      <c r="AH38" s="142">
        <v>0.04</v>
      </c>
      <c r="AI38" s="142">
        <v>0.04</v>
      </c>
      <c r="AJ38" s="142">
        <v>0.04</v>
      </c>
      <c r="AK38" s="142">
        <v>0.04</v>
      </c>
      <c r="AL38" s="142">
        <v>0.04</v>
      </c>
      <c r="AM38" s="142">
        <v>0.04</v>
      </c>
      <c r="AN38" s="142">
        <v>0.04</v>
      </c>
      <c r="AO38" s="142">
        <v>0.04</v>
      </c>
      <c r="AP38" s="142">
        <v>0.04</v>
      </c>
      <c r="AQ38" s="8"/>
      <c r="AS38" s="120"/>
      <c r="AT38" s="120"/>
    </row>
    <row r="39" spans="2:46">
      <c r="B39" s="5"/>
      <c r="F39" s="66"/>
      <c r="G39" s="50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8"/>
      <c r="AS39" s="120"/>
      <c r="AT39" s="120"/>
    </row>
    <row r="40" spans="2:46" s="21" customFormat="1">
      <c r="B40" s="5"/>
      <c r="E40" s="34">
        <f>E35+1</f>
        <v>7</v>
      </c>
      <c r="F40" s="94" t="str">
        <f>LOOKUP(E40,CAPEX!$E$11:$E$29,CAPEX!$F$11:$F$29)</f>
        <v>Saquarema</v>
      </c>
      <c r="G40" s="47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8"/>
      <c r="AR40" s="16"/>
      <c r="AS40" s="121"/>
      <c r="AT40" s="121"/>
    </row>
    <row r="41" spans="2:46">
      <c r="B41" s="5"/>
      <c r="F41" s="66" t="s">
        <v>2</v>
      </c>
      <c r="G41" s="50"/>
      <c r="H41" s="142">
        <v>0</v>
      </c>
      <c r="I41" s="142">
        <v>7.1428571428571435E-3</v>
      </c>
      <c r="J41" s="142">
        <v>1.4285714285714287E-2</v>
      </c>
      <c r="K41" s="142">
        <v>2.1428571428571429E-2</v>
      </c>
      <c r="L41" s="142">
        <v>2.8571428571428574E-2</v>
      </c>
      <c r="M41" s="142">
        <v>3.5714285714285719E-2</v>
      </c>
      <c r="N41" s="142">
        <v>4.2857142857142858E-2</v>
      </c>
      <c r="O41" s="142">
        <v>0.05</v>
      </c>
      <c r="P41" s="142">
        <v>0.05</v>
      </c>
      <c r="Q41" s="142">
        <v>0.05</v>
      </c>
      <c r="R41" s="142">
        <v>0.05</v>
      </c>
      <c r="S41" s="142">
        <v>0.05</v>
      </c>
      <c r="T41" s="142">
        <v>0.05</v>
      </c>
      <c r="U41" s="142">
        <v>0.05</v>
      </c>
      <c r="V41" s="142">
        <v>0.05</v>
      </c>
      <c r="W41" s="142">
        <v>0.05</v>
      </c>
      <c r="X41" s="142">
        <v>0.05</v>
      </c>
      <c r="Y41" s="142">
        <v>0.05</v>
      </c>
      <c r="Z41" s="142">
        <v>0.05</v>
      </c>
      <c r="AA41" s="142">
        <v>0.05</v>
      </c>
      <c r="AB41" s="142">
        <v>0.05</v>
      </c>
      <c r="AC41" s="142">
        <v>0.05</v>
      </c>
      <c r="AD41" s="142">
        <v>0.05</v>
      </c>
      <c r="AE41" s="142">
        <v>0.05</v>
      </c>
      <c r="AF41" s="142">
        <v>0.05</v>
      </c>
      <c r="AG41" s="142">
        <v>0.05</v>
      </c>
      <c r="AH41" s="142">
        <v>0.05</v>
      </c>
      <c r="AI41" s="142">
        <v>0.05</v>
      </c>
      <c r="AJ41" s="142">
        <v>0.05</v>
      </c>
      <c r="AK41" s="142">
        <v>0.05</v>
      </c>
      <c r="AL41" s="142">
        <v>0.05</v>
      </c>
      <c r="AM41" s="142">
        <v>0.05</v>
      </c>
      <c r="AN41" s="142">
        <v>0.05</v>
      </c>
      <c r="AO41" s="142">
        <v>0.05</v>
      </c>
      <c r="AP41" s="142">
        <v>0.05</v>
      </c>
      <c r="AQ41" s="8"/>
      <c r="AS41" s="120"/>
      <c r="AT41" s="120"/>
    </row>
    <row r="42" spans="2:46">
      <c r="B42" s="5"/>
      <c r="F42" s="66" t="s">
        <v>3</v>
      </c>
      <c r="G42" s="50"/>
      <c r="H42" s="144">
        <f t="shared" ref="H42" si="176">1-SUM(H43,H41)</f>
        <v>1</v>
      </c>
      <c r="I42" s="144">
        <f t="shared" ref="I42" si="177">1-SUM(I43,I41)</f>
        <v>0.99285714285714288</v>
      </c>
      <c r="J42" s="144">
        <f t="shared" ref="J42" si="178">1-SUM(J43,J41)</f>
        <v>0.98571428571428577</v>
      </c>
      <c r="K42" s="144">
        <f t="shared" ref="K42" si="179">1-SUM(K43,K41)</f>
        <v>0.97857142857142854</v>
      </c>
      <c r="L42" s="144">
        <f t="shared" ref="L42" si="180">1-SUM(L43,L41)</f>
        <v>0.97142857142857142</v>
      </c>
      <c r="M42" s="144">
        <f t="shared" ref="M42" si="181">1-SUM(M43,M41)</f>
        <v>0.9642857142857143</v>
      </c>
      <c r="N42" s="144">
        <f t="shared" ref="N42" si="182">1-SUM(N43,N41)</f>
        <v>0.95714285714285718</v>
      </c>
      <c r="O42" s="144">
        <f t="shared" ref="O42" si="183">1-SUM(O43,O41)</f>
        <v>0.95</v>
      </c>
      <c r="P42" s="144">
        <f t="shared" ref="P42" si="184">1-SUM(P43,P41)</f>
        <v>0.95</v>
      </c>
      <c r="Q42" s="144">
        <f t="shared" ref="Q42" si="185">1-SUM(Q43,Q41)</f>
        <v>0.95</v>
      </c>
      <c r="R42" s="144">
        <f t="shared" ref="R42" si="186">1-SUM(R43,R41)</f>
        <v>0.95</v>
      </c>
      <c r="S42" s="144">
        <f t="shared" ref="S42" si="187">1-SUM(S43,S41)</f>
        <v>0.95</v>
      </c>
      <c r="T42" s="144">
        <f t="shared" ref="T42" si="188">1-SUM(T43,T41)</f>
        <v>0.95</v>
      </c>
      <c r="U42" s="144">
        <f t="shared" ref="U42" si="189">1-SUM(U43,U41)</f>
        <v>0.95</v>
      </c>
      <c r="V42" s="144">
        <f t="shared" ref="V42" si="190">1-SUM(V43,V41)</f>
        <v>0.95</v>
      </c>
      <c r="W42" s="144">
        <f t="shared" ref="W42" si="191">1-SUM(W43,W41)</f>
        <v>0.95</v>
      </c>
      <c r="X42" s="144">
        <f t="shared" ref="X42" si="192">1-SUM(X43,X41)</f>
        <v>0.95</v>
      </c>
      <c r="Y42" s="144">
        <f t="shared" ref="Y42" si="193">1-SUM(Y43,Y41)</f>
        <v>0.95</v>
      </c>
      <c r="Z42" s="144">
        <f t="shared" ref="Z42" si="194">1-SUM(Z43,Z41)</f>
        <v>0.95</v>
      </c>
      <c r="AA42" s="144">
        <f t="shared" ref="AA42" si="195">1-SUM(AA43,AA41)</f>
        <v>0.95</v>
      </c>
      <c r="AB42" s="144">
        <f t="shared" ref="AB42" si="196">1-SUM(AB43,AB41)</f>
        <v>0.95</v>
      </c>
      <c r="AC42" s="144">
        <f t="shared" ref="AC42" si="197">1-SUM(AC43,AC41)</f>
        <v>0.95</v>
      </c>
      <c r="AD42" s="144">
        <f t="shared" ref="AD42" si="198">1-SUM(AD43,AD41)</f>
        <v>0.95</v>
      </c>
      <c r="AE42" s="144">
        <f t="shared" ref="AE42" si="199">1-SUM(AE43,AE41)</f>
        <v>0.95</v>
      </c>
      <c r="AF42" s="144">
        <f t="shared" ref="AF42" si="200">1-SUM(AF43,AF41)</f>
        <v>0.95</v>
      </c>
      <c r="AG42" s="144">
        <f t="shared" ref="AG42" si="201">1-SUM(AG43,AG41)</f>
        <v>0.95</v>
      </c>
      <c r="AH42" s="144">
        <f t="shared" ref="AH42" si="202">1-SUM(AH43,AH41)</f>
        <v>0.95</v>
      </c>
      <c r="AI42" s="144">
        <f t="shared" ref="AI42" si="203">1-SUM(AI43,AI41)</f>
        <v>0.95</v>
      </c>
      <c r="AJ42" s="144">
        <f t="shared" ref="AJ42" si="204">1-SUM(AJ43,AJ41)</f>
        <v>0.95</v>
      </c>
      <c r="AK42" s="144">
        <f t="shared" ref="AK42" si="205">1-SUM(AK43,AK41)</f>
        <v>0.95</v>
      </c>
      <c r="AL42" s="144">
        <f t="shared" ref="AL42" si="206">1-SUM(AL43,AL41)</f>
        <v>0.95</v>
      </c>
      <c r="AM42" s="144">
        <f t="shared" ref="AM42" si="207">1-SUM(AM43,AM41)</f>
        <v>0.95</v>
      </c>
      <c r="AN42" s="144">
        <f t="shared" ref="AN42" si="208">1-SUM(AN43,AN41)</f>
        <v>0.95</v>
      </c>
      <c r="AO42" s="144">
        <f t="shared" ref="AO42" si="209">1-SUM(AO43,AO41)</f>
        <v>0.95</v>
      </c>
      <c r="AP42" s="144">
        <f t="shared" ref="AP42" si="210">1-SUM(AP43,AP41)</f>
        <v>0.95</v>
      </c>
      <c r="AQ42" s="8"/>
      <c r="AS42" s="120"/>
      <c r="AT42" s="120"/>
    </row>
    <row r="43" spans="2:46">
      <c r="B43" s="5"/>
      <c r="F43" s="66" t="s">
        <v>4</v>
      </c>
      <c r="G43" s="50"/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142">
        <v>0</v>
      </c>
      <c r="AD43" s="142">
        <v>0</v>
      </c>
      <c r="AE43" s="142">
        <v>0</v>
      </c>
      <c r="AF43" s="142">
        <v>0</v>
      </c>
      <c r="AG43" s="142">
        <v>0</v>
      </c>
      <c r="AH43" s="142">
        <v>0</v>
      </c>
      <c r="AI43" s="142">
        <v>0</v>
      </c>
      <c r="AJ43" s="142">
        <v>0</v>
      </c>
      <c r="AK43" s="142">
        <v>0</v>
      </c>
      <c r="AL43" s="142">
        <v>0</v>
      </c>
      <c r="AM43" s="142">
        <v>0</v>
      </c>
      <c r="AN43" s="142">
        <v>0</v>
      </c>
      <c r="AO43" s="142">
        <v>0</v>
      </c>
      <c r="AP43" s="142">
        <v>0</v>
      </c>
      <c r="AQ43" s="8"/>
      <c r="AS43" s="120"/>
      <c r="AT43" s="120"/>
    </row>
    <row r="44" spans="2:46">
      <c r="B44" s="5"/>
      <c r="F44" s="66"/>
      <c r="G44" s="50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8"/>
      <c r="AS44" s="120"/>
      <c r="AT44" s="120"/>
    </row>
    <row r="45" spans="2:46" s="21" customFormat="1">
      <c r="B45" s="5"/>
      <c r="E45" s="34">
        <f>E40+1</f>
        <v>8</v>
      </c>
      <c r="F45" s="94" t="str">
        <f>LOOKUP(E45,CAPEX!$E$11:$E$29,CAPEX!$F$11:$F$29)</f>
        <v>Tangua</v>
      </c>
      <c r="G45" s="47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8"/>
      <c r="AR45" s="16"/>
      <c r="AS45" s="121"/>
      <c r="AT45" s="121"/>
    </row>
    <row r="46" spans="2:46">
      <c r="B46" s="5"/>
      <c r="F46" s="66" t="s">
        <v>2</v>
      </c>
      <c r="G46" s="50"/>
      <c r="H46" s="142">
        <v>4.0443574690150036E-4</v>
      </c>
      <c r="I46" s="142">
        <v>7.4895163544870013E-3</v>
      </c>
      <c r="J46" s="142">
        <v>1.4574596962072502E-2</v>
      </c>
      <c r="K46" s="142">
        <v>2.1659677569658004E-2</v>
      </c>
      <c r="L46" s="142">
        <v>2.8744758177243503E-2</v>
      </c>
      <c r="M46" s="142">
        <v>3.5829838784829003E-2</v>
      </c>
      <c r="N46" s="142">
        <v>4.2914919392414506E-2</v>
      </c>
      <c r="O46" s="142">
        <v>0.05</v>
      </c>
      <c r="P46" s="142">
        <v>0.05</v>
      </c>
      <c r="Q46" s="142">
        <v>0.05</v>
      </c>
      <c r="R46" s="142">
        <v>0.05</v>
      </c>
      <c r="S46" s="142">
        <v>0.05</v>
      </c>
      <c r="T46" s="142">
        <v>0.05</v>
      </c>
      <c r="U46" s="142">
        <v>0.05</v>
      </c>
      <c r="V46" s="142">
        <v>0.05</v>
      </c>
      <c r="W46" s="142">
        <v>0.05</v>
      </c>
      <c r="X46" s="142">
        <v>0.05</v>
      </c>
      <c r="Y46" s="142">
        <v>0.05</v>
      </c>
      <c r="Z46" s="142">
        <v>0.05</v>
      </c>
      <c r="AA46" s="142">
        <v>0.05</v>
      </c>
      <c r="AB46" s="142">
        <v>0.05</v>
      </c>
      <c r="AC46" s="142">
        <v>0.05</v>
      </c>
      <c r="AD46" s="142">
        <v>0.05</v>
      </c>
      <c r="AE46" s="142">
        <v>0.05</v>
      </c>
      <c r="AF46" s="142">
        <v>0.05</v>
      </c>
      <c r="AG46" s="142">
        <v>0.05</v>
      </c>
      <c r="AH46" s="142">
        <v>0.05</v>
      </c>
      <c r="AI46" s="142">
        <v>0.05</v>
      </c>
      <c r="AJ46" s="142">
        <v>0.05</v>
      </c>
      <c r="AK46" s="142">
        <v>0.05</v>
      </c>
      <c r="AL46" s="142">
        <v>0.05</v>
      </c>
      <c r="AM46" s="142">
        <v>0.05</v>
      </c>
      <c r="AN46" s="142">
        <v>0.05</v>
      </c>
      <c r="AO46" s="142">
        <v>0.05</v>
      </c>
      <c r="AP46" s="142">
        <v>0.05</v>
      </c>
      <c r="AQ46" s="8"/>
      <c r="AS46" s="120"/>
      <c r="AT46" s="120"/>
    </row>
    <row r="47" spans="2:46">
      <c r="B47" s="5"/>
      <c r="F47" s="66" t="s">
        <v>3</v>
      </c>
      <c r="G47" s="50"/>
      <c r="H47" s="144">
        <f t="shared" ref="H47" si="211">1-SUM(H48,H46)</f>
        <v>0.92959556425309853</v>
      </c>
      <c r="I47" s="144">
        <f t="shared" ref="I47" si="212">1-SUM(I48,I46)</f>
        <v>0.92251048364551302</v>
      </c>
      <c r="J47" s="144">
        <f t="shared" ref="J47" si="213">1-SUM(J48,J46)</f>
        <v>0.91542540303792752</v>
      </c>
      <c r="K47" s="144">
        <f t="shared" ref="K47" si="214">1-SUM(K48,K46)</f>
        <v>0.90834032243034202</v>
      </c>
      <c r="L47" s="144">
        <f t="shared" ref="L47" si="215">1-SUM(L48,L46)</f>
        <v>0.90125524182275651</v>
      </c>
      <c r="M47" s="144">
        <f t="shared" ref="M47" si="216">1-SUM(M48,M46)</f>
        <v>0.89417016121517101</v>
      </c>
      <c r="N47" s="144">
        <f t="shared" ref="N47" si="217">1-SUM(N48,N46)</f>
        <v>0.88708508060758551</v>
      </c>
      <c r="O47" s="144">
        <f t="shared" ref="O47" si="218">1-SUM(O48,O46)</f>
        <v>0.88</v>
      </c>
      <c r="P47" s="144">
        <f t="shared" ref="P47" si="219">1-SUM(P48,P46)</f>
        <v>0.88</v>
      </c>
      <c r="Q47" s="144">
        <f t="shared" ref="Q47" si="220">1-SUM(Q48,Q46)</f>
        <v>0.88</v>
      </c>
      <c r="R47" s="144">
        <f t="shared" ref="R47" si="221">1-SUM(R48,R46)</f>
        <v>0.88</v>
      </c>
      <c r="S47" s="144">
        <f t="shared" ref="S47" si="222">1-SUM(S48,S46)</f>
        <v>0.88</v>
      </c>
      <c r="T47" s="144">
        <f t="shared" ref="T47" si="223">1-SUM(T48,T46)</f>
        <v>0.88</v>
      </c>
      <c r="U47" s="144">
        <f t="shared" ref="U47" si="224">1-SUM(U48,U46)</f>
        <v>0.88</v>
      </c>
      <c r="V47" s="144">
        <f t="shared" ref="V47" si="225">1-SUM(V48,V46)</f>
        <v>0.88</v>
      </c>
      <c r="W47" s="144">
        <f t="shared" ref="W47" si="226">1-SUM(W48,W46)</f>
        <v>0.88</v>
      </c>
      <c r="X47" s="144">
        <f t="shared" ref="X47" si="227">1-SUM(X48,X46)</f>
        <v>0.88</v>
      </c>
      <c r="Y47" s="144">
        <f t="shared" ref="Y47" si="228">1-SUM(Y48,Y46)</f>
        <v>0.88</v>
      </c>
      <c r="Z47" s="144">
        <f t="shared" ref="Z47" si="229">1-SUM(Z48,Z46)</f>
        <v>0.88</v>
      </c>
      <c r="AA47" s="144">
        <f t="shared" ref="AA47" si="230">1-SUM(AA48,AA46)</f>
        <v>0.88</v>
      </c>
      <c r="AB47" s="144">
        <f t="shared" ref="AB47" si="231">1-SUM(AB48,AB46)</f>
        <v>0.88</v>
      </c>
      <c r="AC47" s="144">
        <f t="shared" ref="AC47" si="232">1-SUM(AC48,AC46)</f>
        <v>0.88</v>
      </c>
      <c r="AD47" s="144">
        <f t="shared" ref="AD47" si="233">1-SUM(AD48,AD46)</f>
        <v>0.88</v>
      </c>
      <c r="AE47" s="144">
        <f t="shared" ref="AE47" si="234">1-SUM(AE48,AE46)</f>
        <v>0.88</v>
      </c>
      <c r="AF47" s="144">
        <f t="shared" ref="AF47" si="235">1-SUM(AF48,AF46)</f>
        <v>0.88</v>
      </c>
      <c r="AG47" s="144">
        <f t="shared" ref="AG47" si="236">1-SUM(AG48,AG46)</f>
        <v>0.88</v>
      </c>
      <c r="AH47" s="144">
        <f t="shared" ref="AH47" si="237">1-SUM(AH48,AH46)</f>
        <v>0.88</v>
      </c>
      <c r="AI47" s="144">
        <f t="shared" ref="AI47" si="238">1-SUM(AI48,AI46)</f>
        <v>0.88</v>
      </c>
      <c r="AJ47" s="144">
        <f t="shared" ref="AJ47" si="239">1-SUM(AJ48,AJ46)</f>
        <v>0.88</v>
      </c>
      <c r="AK47" s="144">
        <f t="shared" ref="AK47" si="240">1-SUM(AK48,AK46)</f>
        <v>0.88</v>
      </c>
      <c r="AL47" s="144">
        <f t="shared" ref="AL47" si="241">1-SUM(AL48,AL46)</f>
        <v>0.88</v>
      </c>
      <c r="AM47" s="144">
        <f t="shared" ref="AM47" si="242">1-SUM(AM48,AM46)</f>
        <v>0.88</v>
      </c>
      <c r="AN47" s="144">
        <f t="shared" ref="AN47" si="243">1-SUM(AN48,AN46)</f>
        <v>0.88</v>
      </c>
      <c r="AO47" s="144">
        <f t="shared" ref="AO47" si="244">1-SUM(AO48,AO46)</f>
        <v>0.88</v>
      </c>
      <c r="AP47" s="144">
        <f t="shared" ref="AP47" si="245">1-SUM(AP48,AP46)</f>
        <v>0.88</v>
      </c>
      <c r="AQ47" s="8"/>
      <c r="AS47" s="120"/>
      <c r="AT47" s="120"/>
    </row>
    <row r="48" spans="2:46">
      <c r="B48" s="5"/>
      <c r="F48" s="66" t="s">
        <v>4</v>
      </c>
      <c r="G48" s="50"/>
      <c r="H48" s="142">
        <v>7.0000000000000007E-2</v>
      </c>
      <c r="I48" s="142">
        <v>7.0000000000000007E-2</v>
      </c>
      <c r="J48" s="142">
        <v>7.0000000000000007E-2</v>
      </c>
      <c r="K48" s="142">
        <v>7.0000000000000007E-2</v>
      </c>
      <c r="L48" s="142">
        <v>7.0000000000000007E-2</v>
      </c>
      <c r="M48" s="142">
        <v>7.0000000000000007E-2</v>
      </c>
      <c r="N48" s="142">
        <v>7.0000000000000007E-2</v>
      </c>
      <c r="O48" s="142">
        <v>7.0000000000000007E-2</v>
      </c>
      <c r="P48" s="142">
        <v>7.0000000000000007E-2</v>
      </c>
      <c r="Q48" s="142">
        <v>7.0000000000000007E-2</v>
      </c>
      <c r="R48" s="142">
        <v>7.0000000000000007E-2</v>
      </c>
      <c r="S48" s="142">
        <v>7.0000000000000007E-2</v>
      </c>
      <c r="T48" s="142">
        <v>7.0000000000000007E-2</v>
      </c>
      <c r="U48" s="142">
        <v>7.0000000000000007E-2</v>
      </c>
      <c r="V48" s="142">
        <v>7.0000000000000007E-2</v>
      </c>
      <c r="W48" s="142">
        <v>7.0000000000000007E-2</v>
      </c>
      <c r="X48" s="142">
        <v>7.0000000000000007E-2</v>
      </c>
      <c r="Y48" s="142">
        <v>7.0000000000000007E-2</v>
      </c>
      <c r="Z48" s="142">
        <v>7.0000000000000007E-2</v>
      </c>
      <c r="AA48" s="142">
        <v>7.0000000000000007E-2</v>
      </c>
      <c r="AB48" s="142">
        <v>7.0000000000000007E-2</v>
      </c>
      <c r="AC48" s="142">
        <v>7.0000000000000007E-2</v>
      </c>
      <c r="AD48" s="142">
        <v>7.0000000000000007E-2</v>
      </c>
      <c r="AE48" s="142">
        <v>7.0000000000000007E-2</v>
      </c>
      <c r="AF48" s="142">
        <v>7.0000000000000007E-2</v>
      </c>
      <c r="AG48" s="142">
        <v>7.0000000000000007E-2</v>
      </c>
      <c r="AH48" s="142">
        <v>7.0000000000000007E-2</v>
      </c>
      <c r="AI48" s="142">
        <v>7.0000000000000007E-2</v>
      </c>
      <c r="AJ48" s="142">
        <v>7.0000000000000007E-2</v>
      </c>
      <c r="AK48" s="142">
        <v>7.0000000000000007E-2</v>
      </c>
      <c r="AL48" s="142">
        <v>7.0000000000000007E-2</v>
      </c>
      <c r="AM48" s="142">
        <v>7.0000000000000007E-2</v>
      </c>
      <c r="AN48" s="142">
        <v>7.0000000000000007E-2</v>
      </c>
      <c r="AO48" s="142">
        <v>7.0000000000000007E-2</v>
      </c>
      <c r="AP48" s="142">
        <v>7.0000000000000007E-2</v>
      </c>
      <c r="AQ48" s="8"/>
      <c r="AS48" s="120"/>
      <c r="AT48" s="120"/>
    </row>
    <row r="49" spans="2:46">
      <c r="B49" s="5"/>
      <c r="F49" s="66"/>
      <c r="G49" s="50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8"/>
      <c r="AS49" s="120"/>
      <c r="AT49" s="120"/>
    </row>
    <row r="50" spans="2:46" s="21" customFormat="1">
      <c r="B50" s="5"/>
      <c r="E50" s="34">
        <f>E45+1</f>
        <v>9</v>
      </c>
      <c r="F50" s="94" t="str">
        <f>LOOKUP(E50,CAPEX!$E$11:$E$29,CAPEX!$F$11:$F$29)</f>
        <v>Casimiro de Abreu</v>
      </c>
      <c r="G50" s="47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8"/>
      <c r="AR50" s="16"/>
      <c r="AS50" s="121"/>
      <c r="AT50" s="121"/>
    </row>
    <row r="51" spans="2:46">
      <c r="B51" s="5"/>
      <c r="F51" s="66" t="s">
        <v>2</v>
      </c>
      <c r="G51" s="50"/>
      <c r="H51" s="142">
        <v>0</v>
      </c>
      <c r="I51" s="142">
        <v>7.1428571428571435E-3</v>
      </c>
      <c r="J51" s="142">
        <v>1.4285714285714287E-2</v>
      </c>
      <c r="K51" s="142">
        <v>2.1428571428571429E-2</v>
      </c>
      <c r="L51" s="142">
        <v>2.8571428571428574E-2</v>
      </c>
      <c r="M51" s="142">
        <v>3.5714285714285719E-2</v>
      </c>
      <c r="N51" s="142">
        <v>4.2857142857142858E-2</v>
      </c>
      <c r="O51" s="142">
        <v>0.05</v>
      </c>
      <c r="P51" s="142">
        <v>0.05</v>
      </c>
      <c r="Q51" s="142">
        <v>0.05</v>
      </c>
      <c r="R51" s="142">
        <v>0.05</v>
      </c>
      <c r="S51" s="142">
        <v>0.05</v>
      </c>
      <c r="T51" s="142">
        <v>0.05</v>
      </c>
      <c r="U51" s="142">
        <v>0.05</v>
      </c>
      <c r="V51" s="142">
        <v>0.05</v>
      </c>
      <c r="W51" s="142">
        <v>0.05</v>
      </c>
      <c r="X51" s="142">
        <v>0.05</v>
      </c>
      <c r="Y51" s="142">
        <v>0.05</v>
      </c>
      <c r="Z51" s="142">
        <v>0.05</v>
      </c>
      <c r="AA51" s="142">
        <v>0.05</v>
      </c>
      <c r="AB51" s="142">
        <v>0.05</v>
      </c>
      <c r="AC51" s="142">
        <v>0.05</v>
      </c>
      <c r="AD51" s="142">
        <v>0.05</v>
      </c>
      <c r="AE51" s="142">
        <v>0.05</v>
      </c>
      <c r="AF51" s="142">
        <v>0.05</v>
      </c>
      <c r="AG51" s="142">
        <v>0.05</v>
      </c>
      <c r="AH51" s="142">
        <v>0.05</v>
      </c>
      <c r="AI51" s="142">
        <v>0.05</v>
      </c>
      <c r="AJ51" s="142">
        <v>0.05</v>
      </c>
      <c r="AK51" s="142">
        <v>0.05</v>
      </c>
      <c r="AL51" s="142">
        <v>0.05</v>
      </c>
      <c r="AM51" s="142">
        <v>0.05</v>
      </c>
      <c r="AN51" s="142">
        <v>0.05</v>
      </c>
      <c r="AO51" s="142">
        <v>0.05</v>
      </c>
      <c r="AP51" s="142">
        <v>0.05</v>
      </c>
      <c r="AQ51" s="8"/>
      <c r="AS51" s="120"/>
      <c r="AT51" s="120"/>
    </row>
    <row r="52" spans="2:46">
      <c r="B52" s="5"/>
      <c r="F52" s="66" t="s">
        <v>3</v>
      </c>
      <c r="G52" s="50"/>
      <c r="H52" s="144">
        <f t="shared" ref="H52" si="246">1-SUM(H53,H51)</f>
        <v>1</v>
      </c>
      <c r="I52" s="144">
        <f t="shared" ref="I52" si="247">1-SUM(I53,I51)</f>
        <v>0.99285714285714288</v>
      </c>
      <c r="J52" s="144">
        <f t="shared" ref="J52" si="248">1-SUM(J53,J51)</f>
        <v>0.98571428571428577</v>
      </c>
      <c r="K52" s="144">
        <f t="shared" ref="K52" si="249">1-SUM(K53,K51)</f>
        <v>0.97857142857142854</v>
      </c>
      <c r="L52" s="144">
        <f t="shared" ref="L52" si="250">1-SUM(L53,L51)</f>
        <v>0.97142857142857142</v>
      </c>
      <c r="M52" s="144">
        <f t="shared" ref="M52" si="251">1-SUM(M53,M51)</f>
        <v>0.9642857142857143</v>
      </c>
      <c r="N52" s="144">
        <f t="shared" ref="N52" si="252">1-SUM(N53,N51)</f>
        <v>0.95714285714285718</v>
      </c>
      <c r="O52" s="144">
        <f t="shared" ref="O52" si="253">1-SUM(O53,O51)</f>
        <v>0.95</v>
      </c>
      <c r="P52" s="144">
        <f t="shared" ref="P52" si="254">1-SUM(P53,P51)</f>
        <v>0.95</v>
      </c>
      <c r="Q52" s="144">
        <f t="shared" ref="Q52" si="255">1-SUM(Q53,Q51)</f>
        <v>0.95</v>
      </c>
      <c r="R52" s="144">
        <f t="shared" ref="R52" si="256">1-SUM(R53,R51)</f>
        <v>0.95</v>
      </c>
      <c r="S52" s="144">
        <f t="shared" ref="S52" si="257">1-SUM(S53,S51)</f>
        <v>0.95</v>
      </c>
      <c r="T52" s="144">
        <f t="shared" ref="T52" si="258">1-SUM(T53,T51)</f>
        <v>0.95</v>
      </c>
      <c r="U52" s="144">
        <f t="shared" ref="U52" si="259">1-SUM(U53,U51)</f>
        <v>0.95</v>
      </c>
      <c r="V52" s="144">
        <f t="shared" ref="V52" si="260">1-SUM(V53,V51)</f>
        <v>0.95</v>
      </c>
      <c r="W52" s="144">
        <f t="shared" ref="W52" si="261">1-SUM(W53,W51)</f>
        <v>0.95</v>
      </c>
      <c r="X52" s="144">
        <f t="shared" ref="X52" si="262">1-SUM(X53,X51)</f>
        <v>0.95</v>
      </c>
      <c r="Y52" s="144">
        <f t="shared" ref="Y52" si="263">1-SUM(Y53,Y51)</f>
        <v>0.95</v>
      </c>
      <c r="Z52" s="144">
        <f t="shared" ref="Z52" si="264">1-SUM(Z53,Z51)</f>
        <v>0.95</v>
      </c>
      <c r="AA52" s="144">
        <f t="shared" ref="AA52" si="265">1-SUM(AA53,AA51)</f>
        <v>0.95</v>
      </c>
      <c r="AB52" s="144">
        <f t="shared" ref="AB52" si="266">1-SUM(AB53,AB51)</f>
        <v>0.95</v>
      </c>
      <c r="AC52" s="144">
        <f t="shared" ref="AC52" si="267">1-SUM(AC53,AC51)</f>
        <v>0.95</v>
      </c>
      <c r="AD52" s="144">
        <f t="shared" ref="AD52" si="268">1-SUM(AD53,AD51)</f>
        <v>0.95</v>
      </c>
      <c r="AE52" s="144">
        <f t="shared" ref="AE52" si="269">1-SUM(AE53,AE51)</f>
        <v>0.95</v>
      </c>
      <c r="AF52" s="144">
        <f t="shared" ref="AF52" si="270">1-SUM(AF53,AF51)</f>
        <v>0.95</v>
      </c>
      <c r="AG52" s="144">
        <f t="shared" ref="AG52" si="271">1-SUM(AG53,AG51)</f>
        <v>0.95</v>
      </c>
      <c r="AH52" s="144">
        <f t="shared" ref="AH52" si="272">1-SUM(AH53,AH51)</f>
        <v>0.95</v>
      </c>
      <c r="AI52" s="144">
        <f t="shared" ref="AI52" si="273">1-SUM(AI53,AI51)</f>
        <v>0.95</v>
      </c>
      <c r="AJ52" s="144">
        <f t="shared" ref="AJ52" si="274">1-SUM(AJ53,AJ51)</f>
        <v>0.95</v>
      </c>
      <c r="AK52" s="144">
        <f t="shared" ref="AK52" si="275">1-SUM(AK53,AK51)</f>
        <v>0.95</v>
      </c>
      <c r="AL52" s="144">
        <f t="shared" ref="AL52" si="276">1-SUM(AL53,AL51)</f>
        <v>0.95</v>
      </c>
      <c r="AM52" s="144">
        <f t="shared" ref="AM52" si="277">1-SUM(AM53,AM51)</f>
        <v>0.95</v>
      </c>
      <c r="AN52" s="144">
        <f t="shared" ref="AN52" si="278">1-SUM(AN53,AN51)</f>
        <v>0.95</v>
      </c>
      <c r="AO52" s="144">
        <f t="shared" ref="AO52" si="279">1-SUM(AO53,AO51)</f>
        <v>0.95</v>
      </c>
      <c r="AP52" s="144">
        <f t="shared" ref="AP52" si="280">1-SUM(AP53,AP51)</f>
        <v>0.95</v>
      </c>
      <c r="AQ52" s="8"/>
      <c r="AS52" s="120"/>
      <c r="AT52" s="120"/>
    </row>
    <row r="53" spans="2:46">
      <c r="B53" s="5"/>
      <c r="F53" s="66" t="s">
        <v>4</v>
      </c>
      <c r="G53" s="50"/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42">
        <v>0</v>
      </c>
      <c r="AK53" s="142">
        <v>0</v>
      </c>
      <c r="AL53" s="142">
        <v>0</v>
      </c>
      <c r="AM53" s="142">
        <v>0</v>
      </c>
      <c r="AN53" s="142">
        <v>0</v>
      </c>
      <c r="AO53" s="142">
        <v>0</v>
      </c>
      <c r="AP53" s="142">
        <v>0</v>
      </c>
      <c r="AQ53" s="8"/>
      <c r="AS53" s="120"/>
      <c r="AT53" s="120"/>
    </row>
    <row r="54" spans="2:46">
      <c r="B54" s="5"/>
      <c r="F54" s="66"/>
      <c r="G54" s="50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8"/>
      <c r="AS54" s="120"/>
      <c r="AT54" s="120"/>
    </row>
    <row r="55" spans="2:46" s="21" customFormat="1">
      <c r="B55" s="5"/>
      <c r="E55" s="34">
        <f>E50+1</f>
        <v>10</v>
      </c>
      <c r="F55" s="94" t="str">
        <f>LOOKUP(E55,CAPEX!$E$11:$E$29,CAPEX!$F$11:$F$29)</f>
        <v>Aperibe</v>
      </c>
      <c r="G55" s="47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8"/>
      <c r="AR55" s="16"/>
      <c r="AS55" s="121"/>
      <c r="AT55" s="121"/>
    </row>
    <row r="56" spans="2:46">
      <c r="B56" s="5"/>
      <c r="F56" s="66" t="s">
        <v>2</v>
      </c>
      <c r="G56" s="50"/>
      <c r="H56" s="142">
        <v>0</v>
      </c>
      <c r="I56" s="142">
        <v>7.1428571428571435E-3</v>
      </c>
      <c r="J56" s="142">
        <v>1.4285714285714287E-2</v>
      </c>
      <c r="K56" s="142">
        <v>2.1428571428571429E-2</v>
      </c>
      <c r="L56" s="142">
        <v>2.8571428571428574E-2</v>
      </c>
      <c r="M56" s="142">
        <v>3.5714285714285719E-2</v>
      </c>
      <c r="N56" s="142">
        <v>4.2857142857142858E-2</v>
      </c>
      <c r="O56" s="142">
        <v>0.05</v>
      </c>
      <c r="P56" s="142">
        <v>0.05</v>
      </c>
      <c r="Q56" s="142">
        <v>0.05</v>
      </c>
      <c r="R56" s="142">
        <v>0.05</v>
      </c>
      <c r="S56" s="142">
        <v>0.05</v>
      </c>
      <c r="T56" s="142">
        <v>0.05</v>
      </c>
      <c r="U56" s="142">
        <v>0.05</v>
      </c>
      <c r="V56" s="142">
        <v>0.05</v>
      </c>
      <c r="W56" s="142">
        <v>0.05</v>
      </c>
      <c r="X56" s="142">
        <v>0.05</v>
      </c>
      <c r="Y56" s="142">
        <v>0.05</v>
      </c>
      <c r="Z56" s="142">
        <v>0.05</v>
      </c>
      <c r="AA56" s="142">
        <v>0.05</v>
      </c>
      <c r="AB56" s="142">
        <v>0.05</v>
      </c>
      <c r="AC56" s="142">
        <v>0.05</v>
      </c>
      <c r="AD56" s="142">
        <v>0.05</v>
      </c>
      <c r="AE56" s="142">
        <v>0.05</v>
      </c>
      <c r="AF56" s="142">
        <v>0.05</v>
      </c>
      <c r="AG56" s="142">
        <v>0.05</v>
      </c>
      <c r="AH56" s="142">
        <v>0.05</v>
      </c>
      <c r="AI56" s="142">
        <v>0.05</v>
      </c>
      <c r="AJ56" s="142">
        <v>0.05</v>
      </c>
      <c r="AK56" s="142">
        <v>0.05</v>
      </c>
      <c r="AL56" s="142">
        <v>0.05</v>
      </c>
      <c r="AM56" s="142">
        <v>0.05</v>
      </c>
      <c r="AN56" s="142">
        <v>0.05</v>
      </c>
      <c r="AO56" s="142">
        <v>0.05</v>
      </c>
      <c r="AP56" s="142">
        <v>0.05</v>
      </c>
      <c r="AQ56" s="8"/>
      <c r="AS56" s="120"/>
      <c r="AT56" s="120"/>
    </row>
    <row r="57" spans="2:46">
      <c r="B57" s="5"/>
      <c r="F57" s="66" t="s">
        <v>3</v>
      </c>
      <c r="G57" s="50"/>
      <c r="H57" s="144">
        <f t="shared" ref="H57" si="281">1-SUM(H58,H56)</f>
        <v>0.92999999999999994</v>
      </c>
      <c r="I57" s="144">
        <f t="shared" ref="I57" si="282">1-SUM(I58,I56)</f>
        <v>0.92285714285714282</v>
      </c>
      <c r="J57" s="144">
        <f t="shared" ref="J57" si="283">1-SUM(J58,J56)</f>
        <v>0.9157142857142857</v>
      </c>
      <c r="K57" s="144">
        <f t="shared" ref="K57" si="284">1-SUM(K58,K56)</f>
        <v>0.90857142857142859</v>
      </c>
      <c r="L57" s="144">
        <f t="shared" ref="L57" si="285">1-SUM(L58,L56)</f>
        <v>0.90142857142857147</v>
      </c>
      <c r="M57" s="144">
        <f t="shared" ref="M57" si="286">1-SUM(M58,M56)</f>
        <v>0.89428571428571424</v>
      </c>
      <c r="N57" s="144">
        <f t="shared" ref="N57" si="287">1-SUM(N58,N56)</f>
        <v>0.88714285714285712</v>
      </c>
      <c r="O57" s="144">
        <f t="shared" ref="O57" si="288">1-SUM(O58,O56)</f>
        <v>0.88</v>
      </c>
      <c r="P57" s="144">
        <f t="shared" ref="P57" si="289">1-SUM(P58,P56)</f>
        <v>0.88</v>
      </c>
      <c r="Q57" s="144">
        <f t="shared" ref="Q57" si="290">1-SUM(Q58,Q56)</f>
        <v>0.88</v>
      </c>
      <c r="R57" s="144">
        <f t="shared" ref="R57" si="291">1-SUM(R58,R56)</f>
        <v>0.88</v>
      </c>
      <c r="S57" s="144">
        <f t="shared" ref="S57" si="292">1-SUM(S58,S56)</f>
        <v>0.88</v>
      </c>
      <c r="T57" s="144">
        <f t="shared" ref="T57" si="293">1-SUM(T58,T56)</f>
        <v>0.88</v>
      </c>
      <c r="U57" s="144">
        <f t="shared" ref="U57" si="294">1-SUM(U58,U56)</f>
        <v>0.88</v>
      </c>
      <c r="V57" s="144">
        <f t="shared" ref="V57" si="295">1-SUM(V58,V56)</f>
        <v>0.88</v>
      </c>
      <c r="W57" s="144">
        <f t="shared" ref="W57" si="296">1-SUM(W58,W56)</f>
        <v>0.88</v>
      </c>
      <c r="X57" s="144">
        <f t="shared" ref="X57" si="297">1-SUM(X58,X56)</f>
        <v>0.88</v>
      </c>
      <c r="Y57" s="144">
        <f t="shared" ref="Y57" si="298">1-SUM(Y58,Y56)</f>
        <v>0.88</v>
      </c>
      <c r="Z57" s="144">
        <f t="shared" ref="Z57" si="299">1-SUM(Z58,Z56)</f>
        <v>0.88</v>
      </c>
      <c r="AA57" s="144">
        <f t="shared" ref="AA57" si="300">1-SUM(AA58,AA56)</f>
        <v>0.88</v>
      </c>
      <c r="AB57" s="144">
        <f t="shared" ref="AB57" si="301">1-SUM(AB58,AB56)</f>
        <v>0.88</v>
      </c>
      <c r="AC57" s="144">
        <f t="shared" ref="AC57" si="302">1-SUM(AC58,AC56)</f>
        <v>0.88</v>
      </c>
      <c r="AD57" s="144">
        <f t="shared" ref="AD57" si="303">1-SUM(AD58,AD56)</f>
        <v>0.88</v>
      </c>
      <c r="AE57" s="144">
        <f t="shared" ref="AE57" si="304">1-SUM(AE58,AE56)</f>
        <v>0.88</v>
      </c>
      <c r="AF57" s="144">
        <f t="shared" ref="AF57" si="305">1-SUM(AF58,AF56)</f>
        <v>0.88</v>
      </c>
      <c r="AG57" s="144">
        <f t="shared" ref="AG57" si="306">1-SUM(AG58,AG56)</f>
        <v>0.88</v>
      </c>
      <c r="AH57" s="144">
        <f t="shared" ref="AH57" si="307">1-SUM(AH58,AH56)</f>
        <v>0.88</v>
      </c>
      <c r="AI57" s="144">
        <f t="shared" ref="AI57" si="308">1-SUM(AI58,AI56)</f>
        <v>0.88</v>
      </c>
      <c r="AJ57" s="144">
        <f t="shared" ref="AJ57" si="309">1-SUM(AJ58,AJ56)</f>
        <v>0.88</v>
      </c>
      <c r="AK57" s="144">
        <f t="shared" ref="AK57" si="310">1-SUM(AK58,AK56)</f>
        <v>0.88</v>
      </c>
      <c r="AL57" s="144">
        <f t="shared" ref="AL57" si="311">1-SUM(AL58,AL56)</f>
        <v>0.88</v>
      </c>
      <c r="AM57" s="144">
        <f t="shared" ref="AM57" si="312">1-SUM(AM58,AM56)</f>
        <v>0.88</v>
      </c>
      <c r="AN57" s="144">
        <f t="shared" ref="AN57" si="313">1-SUM(AN58,AN56)</f>
        <v>0.88</v>
      </c>
      <c r="AO57" s="144">
        <f t="shared" ref="AO57" si="314">1-SUM(AO58,AO56)</f>
        <v>0.88</v>
      </c>
      <c r="AP57" s="144">
        <f t="shared" ref="AP57" si="315">1-SUM(AP58,AP56)</f>
        <v>0.88</v>
      </c>
      <c r="AQ57" s="8"/>
      <c r="AS57" s="120"/>
      <c r="AT57" s="120"/>
    </row>
    <row r="58" spans="2:46">
      <c r="B58" s="5"/>
      <c r="F58" s="66" t="s">
        <v>4</v>
      </c>
      <c r="G58" s="50"/>
      <c r="H58" s="142">
        <v>7.0000000000000007E-2</v>
      </c>
      <c r="I58" s="142">
        <v>7.0000000000000007E-2</v>
      </c>
      <c r="J58" s="142">
        <v>7.0000000000000007E-2</v>
      </c>
      <c r="K58" s="142">
        <v>7.0000000000000007E-2</v>
      </c>
      <c r="L58" s="142">
        <v>7.0000000000000007E-2</v>
      </c>
      <c r="M58" s="142">
        <v>7.0000000000000007E-2</v>
      </c>
      <c r="N58" s="142">
        <v>7.0000000000000007E-2</v>
      </c>
      <c r="O58" s="142">
        <v>7.0000000000000007E-2</v>
      </c>
      <c r="P58" s="142">
        <v>7.0000000000000007E-2</v>
      </c>
      <c r="Q58" s="142">
        <v>7.0000000000000007E-2</v>
      </c>
      <c r="R58" s="142">
        <v>7.0000000000000007E-2</v>
      </c>
      <c r="S58" s="142">
        <v>7.0000000000000007E-2</v>
      </c>
      <c r="T58" s="142">
        <v>7.0000000000000007E-2</v>
      </c>
      <c r="U58" s="142">
        <v>7.0000000000000007E-2</v>
      </c>
      <c r="V58" s="142">
        <v>7.0000000000000007E-2</v>
      </c>
      <c r="W58" s="142">
        <v>7.0000000000000007E-2</v>
      </c>
      <c r="X58" s="142">
        <v>7.0000000000000007E-2</v>
      </c>
      <c r="Y58" s="142">
        <v>7.0000000000000007E-2</v>
      </c>
      <c r="Z58" s="142">
        <v>7.0000000000000007E-2</v>
      </c>
      <c r="AA58" s="142">
        <v>7.0000000000000007E-2</v>
      </c>
      <c r="AB58" s="142">
        <v>7.0000000000000007E-2</v>
      </c>
      <c r="AC58" s="142">
        <v>7.0000000000000007E-2</v>
      </c>
      <c r="AD58" s="142">
        <v>7.0000000000000007E-2</v>
      </c>
      <c r="AE58" s="142">
        <v>7.0000000000000007E-2</v>
      </c>
      <c r="AF58" s="142">
        <v>7.0000000000000007E-2</v>
      </c>
      <c r="AG58" s="142">
        <v>7.0000000000000007E-2</v>
      </c>
      <c r="AH58" s="142">
        <v>7.0000000000000007E-2</v>
      </c>
      <c r="AI58" s="142">
        <v>7.0000000000000007E-2</v>
      </c>
      <c r="AJ58" s="142">
        <v>7.0000000000000007E-2</v>
      </c>
      <c r="AK58" s="142">
        <v>7.0000000000000007E-2</v>
      </c>
      <c r="AL58" s="142">
        <v>7.0000000000000007E-2</v>
      </c>
      <c r="AM58" s="142">
        <v>7.0000000000000007E-2</v>
      </c>
      <c r="AN58" s="142">
        <v>7.0000000000000007E-2</v>
      </c>
      <c r="AO58" s="142">
        <v>7.0000000000000007E-2</v>
      </c>
      <c r="AP58" s="142">
        <v>7.0000000000000007E-2</v>
      </c>
      <c r="AQ58" s="8"/>
      <c r="AS58" s="120"/>
      <c r="AT58" s="120"/>
    </row>
    <row r="59" spans="2:46">
      <c r="B59" s="5"/>
      <c r="F59" s="66"/>
      <c r="G59" s="50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8"/>
      <c r="AS59" s="120"/>
      <c r="AT59" s="120"/>
    </row>
    <row r="60" spans="2:46" s="21" customFormat="1">
      <c r="B60" s="5"/>
      <c r="E60" s="34">
        <f>E55+1</f>
        <v>11</v>
      </c>
      <c r="F60" s="94" t="str">
        <f>LOOKUP(E60,CAPEX!$E$11:$E$29,CAPEX!$F$11:$F$29)</f>
        <v>Cambuci</v>
      </c>
      <c r="G60" s="47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8"/>
      <c r="AR60" s="16"/>
      <c r="AS60" s="121"/>
      <c r="AT60" s="121"/>
    </row>
    <row r="61" spans="2:46">
      <c r="B61" s="5"/>
      <c r="F61" s="66" t="s">
        <v>2</v>
      </c>
      <c r="G61" s="50"/>
      <c r="H61" s="142">
        <v>9.4158674803836086E-4</v>
      </c>
      <c r="I61" s="142">
        <v>7.9499314983185951E-3</v>
      </c>
      <c r="J61" s="142">
        <v>1.495827624859883E-2</v>
      </c>
      <c r="K61" s="142">
        <v>2.1966620998879065E-2</v>
      </c>
      <c r="L61" s="142">
        <v>2.8974965749159299E-2</v>
      </c>
      <c r="M61" s="142">
        <v>3.5983310499439536E-2</v>
      </c>
      <c r="N61" s="142">
        <v>4.2991655249719769E-2</v>
      </c>
      <c r="O61" s="142">
        <v>0.05</v>
      </c>
      <c r="P61" s="142">
        <v>0.05</v>
      </c>
      <c r="Q61" s="142">
        <v>0.05</v>
      </c>
      <c r="R61" s="142">
        <v>0.05</v>
      </c>
      <c r="S61" s="142">
        <v>0.05</v>
      </c>
      <c r="T61" s="142">
        <v>0.05</v>
      </c>
      <c r="U61" s="142">
        <v>0.05</v>
      </c>
      <c r="V61" s="142">
        <v>0.05</v>
      </c>
      <c r="W61" s="142">
        <v>0.05</v>
      </c>
      <c r="X61" s="142">
        <v>0.05</v>
      </c>
      <c r="Y61" s="142">
        <v>0.05</v>
      </c>
      <c r="Z61" s="142">
        <v>0.05</v>
      </c>
      <c r="AA61" s="142">
        <v>0.05</v>
      </c>
      <c r="AB61" s="142">
        <v>0.05</v>
      </c>
      <c r="AC61" s="142">
        <v>0.05</v>
      </c>
      <c r="AD61" s="142">
        <v>0.05</v>
      </c>
      <c r="AE61" s="142">
        <v>0.05</v>
      </c>
      <c r="AF61" s="142">
        <v>0.05</v>
      </c>
      <c r="AG61" s="142">
        <v>0.05</v>
      </c>
      <c r="AH61" s="142">
        <v>0.05</v>
      </c>
      <c r="AI61" s="142">
        <v>0.05</v>
      </c>
      <c r="AJ61" s="142">
        <v>0.05</v>
      </c>
      <c r="AK61" s="142">
        <v>0.05</v>
      </c>
      <c r="AL61" s="142">
        <v>0.05</v>
      </c>
      <c r="AM61" s="142">
        <v>0.05</v>
      </c>
      <c r="AN61" s="142">
        <v>0.05</v>
      </c>
      <c r="AO61" s="142">
        <v>0.05</v>
      </c>
      <c r="AP61" s="142">
        <v>0.05</v>
      </c>
      <c r="AQ61" s="8"/>
      <c r="AS61" s="120"/>
      <c r="AT61" s="120"/>
    </row>
    <row r="62" spans="2:46">
      <c r="B62" s="5"/>
      <c r="F62" s="66" t="s">
        <v>3</v>
      </c>
      <c r="G62" s="50"/>
      <c r="H62" s="144">
        <f t="shared" ref="H62" si="316">1-SUM(H63,H61)</f>
        <v>0.95905841325196162</v>
      </c>
      <c r="I62" s="144">
        <f t="shared" ref="I62" si="317">1-SUM(I63,I61)</f>
        <v>0.95205006850168139</v>
      </c>
      <c r="J62" s="144">
        <f t="shared" ref="J62" si="318">1-SUM(J63,J61)</f>
        <v>0.94504172375140116</v>
      </c>
      <c r="K62" s="144">
        <f t="shared" ref="K62" si="319">1-SUM(K63,K61)</f>
        <v>0.93803337900112094</v>
      </c>
      <c r="L62" s="144">
        <f t="shared" ref="L62" si="320">1-SUM(L63,L61)</f>
        <v>0.93102503425084071</v>
      </c>
      <c r="M62" s="144">
        <f t="shared" ref="M62" si="321">1-SUM(M63,M61)</f>
        <v>0.92401668950056048</v>
      </c>
      <c r="N62" s="144">
        <f t="shared" ref="N62" si="322">1-SUM(N63,N61)</f>
        <v>0.91700834475028026</v>
      </c>
      <c r="O62" s="144">
        <f t="shared" ref="O62" si="323">1-SUM(O63,O61)</f>
        <v>0.91</v>
      </c>
      <c r="P62" s="144">
        <f t="shared" ref="P62" si="324">1-SUM(P63,P61)</f>
        <v>0.91</v>
      </c>
      <c r="Q62" s="144">
        <f t="shared" ref="Q62" si="325">1-SUM(Q63,Q61)</f>
        <v>0.91</v>
      </c>
      <c r="R62" s="144">
        <f t="shared" ref="R62" si="326">1-SUM(R63,R61)</f>
        <v>0.91</v>
      </c>
      <c r="S62" s="144">
        <f t="shared" ref="S62" si="327">1-SUM(S63,S61)</f>
        <v>0.91</v>
      </c>
      <c r="T62" s="144">
        <f t="shared" ref="T62" si="328">1-SUM(T63,T61)</f>
        <v>0.91</v>
      </c>
      <c r="U62" s="144">
        <f t="shared" ref="U62" si="329">1-SUM(U63,U61)</f>
        <v>0.91</v>
      </c>
      <c r="V62" s="144">
        <f t="shared" ref="V62" si="330">1-SUM(V63,V61)</f>
        <v>0.91</v>
      </c>
      <c r="W62" s="144">
        <f t="shared" ref="W62" si="331">1-SUM(W63,W61)</f>
        <v>0.91</v>
      </c>
      <c r="X62" s="144">
        <f t="shared" ref="X62" si="332">1-SUM(X63,X61)</f>
        <v>0.91</v>
      </c>
      <c r="Y62" s="144">
        <f t="shared" ref="Y62" si="333">1-SUM(Y63,Y61)</f>
        <v>0.91</v>
      </c>
      <c r="Z62" s="144">
        <f t="shared" ref="Z62" si="334">1-SUM(Z63,Z61)</f>
        <v>0.91</v>
      </c>
      <c r="AA62" s="144">
        <f t="shared" ref="AA62" si="335">1-SUM(AA63,AA61)</f>
        <v>0.91</v>
      </c>
      <c r="AB62" s="144">
        <f t="shared" ref="AB62" si="336">1-SUM(AB63,AB61)</f>
        <v>0.91</v>
      </c>
      <c r="AC62" s="144">
        <f t="shared" ref="AC62" si="337">1-SUM(AC63,AC61)</f>
        <v>0.91</v>
      </c>
      <c r="AD62" s="144">
        <f t="shared" ref="AD62" si="338">1-SUM(AD63,AD61)</f>
        <v>0.91</v>
      </c>
      <c r="AE62" s="144">
        <f t="shared" ref="AE62" si="339">1-SUM(AE63,AE61)</f>
        <v>0.91</v>
      </c>
      <c r="AF62" s="144">
        <f t="shared" ref="AF62" si="340">1-SUM(AF63,AF61)</f>
        <v>0.91</v>
      </c>
      <c r="AG62" s="144">
        <f t="shared" ref="AG62" si="341">1-SUM(AG63,AG61)</f>
        <v>0.91</v>
      </c>
      <c r="AH62" s="144">
        <f t="shared" ref="AH62" si="342">1-SUM(AH63,AH61)</f>
        <v>0.91</v>
      </c>
      <c r="AI62" s="144">
        <f t="shared" ref="AI62" si="343">1-SUM(AI63,AI61)</f>
        <v>0.91</v>
      </c>
      <c r="AJ62" s="144">
        <f t="shared" ref="AJ62" si="344">1-SUM(AJ63,AJ61)</f>
        <v>0.91</v>
      </c>
      <c r="AK62" s="144">
        <f t="shared" ref="AK62" si="345">1-SUM(AK63,AK61)</f>
        <v>0.91</v>
      </c>
      <c r="AL62" s="144">
        <f t="shared" ref="AL62" si="346">1-SUM(AL63,AL61)</f>
        <v>0.91</v>
      </c>
      <c r="AM62" s="144">
        <f t="shared" ref="AM62" si="347">1-SUM(AM63,AM61)</f>
        <v>0.91</v>
      </c>
      <c r="AN62" s="144">
        <f t="shared" ref="AN62" si="348">1-SUM(AN63,AN61)</f>
        <v>0.91</v>
      </c>
      <c r="AO62" s="144">
        <f t="shared" ref="AO62" si="349">1-SUM(AO63,AO61)</f>
        <v>0.91</v>
      </c>
      <c r="AP62" s="144">
        <f t="shared" ref="AP62" si="350">1-SUM(AP63,AP61)</f>
        <v>0.91</v>
      </c>
      <c r="AQ62" s="8"/>
      <c r="AS62" s="120"/>
      <c r="AT62" s="120"/>
    </row>
    <row r="63" spans="2:46">
      <c r="B63" s="5"/>
      <c r="F63" s="66" t="s">
        <v>4</v>
      </c>
      <c r="G63" s="50"/>
      <c r="H63" s="142">
        <v>0.04</v>
      </c>
      <c r="I63" s="142">
        <v>0.04</v>
      </c>
      <c r="J63" s="142">
        <v>0.04</v>
      </c>
      <c r="K63" s="142">
        <v>0.04</v>
      </c>
      <c r="L63" s="142">
        <v>0.04</v>
      </c>
      <c r="M63" s="142">
        <v>0.04</v>
      </c>
      <c r="N63" s="142">
        <v>0.04</v>
      </c>
      <c r="O63" s="142">
        <v>0.04</v>
      </c>
      <c r="P63" s="142">
        <v>0.04</v>
      </c>
      <c r="Q63" s="142">
        <v>0.04</v>
      </c>
      <c r="R63" s="142">
        <v>0.04</v>
      </c>
      <c r="S63" s="142">
        <v>0.04</v>
      </c>
      <c r="T63" s="142">
        <v>0.04</v>
      </c>
      <c r="U63" s="142">
        <v>0.04</v>
      </c>
      <c r="V63" s="142">
        <v>0.04</v>
      </c>
      <c r="W63" s="142">
        <v>0.04</v>
      </c>
      <c r="X63" s="142">
        <v>0.04</v>
      </c>
      <c r="Y63" s="142">
        <v>0.04</v>
      </c>
      <c r="Z63" s="142">
        <v>0.04</v>
      </c>
      <c r="AA63" s="142">
        <v>0.04</v>
      </c>
      <c r="AB63" s="142">
        <v>0.04</v>
      </c>
      <c r="AC63" s="142">
        <v>0.04</v>
      </c>
      <c r="AD63" s="142">
        <v>0.04</v>
      </c>
      <c r="AE63" s="142">
        <v>0.04</v>
      </c>
      <c r="AF63" s="142">
        <v>0.04</v>
      </c>
      <c r="AG63" s="142">
        <v>0.04</v>
      </c>
      <c r="AH63" s="142">
        <v>0.04</v>
      </c>
      <c r="AI63" s="142">
        <v>0.04</v>
      </c>
      <c r="AJ63" s="142">
        <v>0.04</v>
      </c>
      <c r="AK63" s="142">
        <v>0.04</v>
      </c>
      <c r="AL63" s="142">
        <v>0.04</v>
      </c>
      <c r="AM63" s="142">
        <v>0.04</v>
      </c>
      <c r="AN63" s="142">
        <v>0.04</v>
      </c>
      <c r="AO63" s="142">
        <v>0.04</v>
      </c>
      <c r="AP63" s="142">
        <v>0.04</v>
      </c>
      <c r="AQ63" s="8"/>
      <c r="AS63" s="120"/>
      <c r="AT63" s="120"/>
    </row>
    <row r="64" spans="2:46">
      <c r="B64" s="5"/>
      <c r="F64" s="66"/>
      <c r="G64" s="50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8"/>
      <c r="AS64" s="120"/>
      <c r="AT64" s="120"/>
    </row>
    <row r="65" spans="2:46" s="21" customFormat="1">
      <c r="B65" s="5"/>
      <c r="E65" s="34">
        <f>E60+1</f>
        <v>12</v>
      </c>
      <c r="F65" s="94" t="str">
        <f>LOOKUP(E65,CAPEX!$E$11:$E$29,CAPEX!$F$11:$F$29)</f>
        <v>Itaocara</v>
      </c>
      <c r="G65" s="47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8"/>
      <c r="AR65" s="16"/>
      <c r="AS65" s="121"/>
      <c r="AT65" s="121"/>
    </row>
    <row r="66" spans="2:46">
      <c r="B66" s="5"/>
      <c r="F66" s="66" t="s">
        <v>2</v>
      </c>
      <c r="G66" s="50"/>
      <c r="H66" s="142">
        <v>0</v>
      </c>
      <c r="I66" s="142">
        <v>7.1428571428571435E-3</v>
      </c>
      <c r="J66" s="142">
        <v>1.4285714285714287E-2</v>
      </c>
      <c r="K66" s="142">
        <v>2.1428571428571429E-2</v>
      </c>
      <c r="L66" s="142">
        <v>2.8571428571428574E-2</v>
      </c>
      <c r="M66" s="142">
        <v>3.5714285714285719E-2</v>
      </c>
      <c r="N66" s="142">
        <v>4.2857142857142858E-2</v>
      </c>
      <c r="O66" s="142">
        <v>0.05</v>
      </c>
      <c r="P66" s="142">
        <v>0.05</v>
      </c>
      <c r="Q66" s="142">
        <v>0.05</v>
      </c>
      <c r="R66" s="142">
        <v>0.05</v>
      </c>
      <c r="S66" s="142">
        <v>0.05</v>
      </c>
      <c r="T66" s="142">
        <v>0.05</v>
      </c>
      <c r="U66" s="142">
        <v>0.05</v>
      </c>
      <c r="V66" s="142">
        <v>0.05</v>
      </c>
      <c r="W66" s="142">
        <v>0.05</v>
      </c>
      <c r="X66" s="142">
        <v>0.05</v>
      </c>
      <c r="Y66" s="142">
        <v>0.05</v>
      </c>
      <c r="Z66" s="142">
        <v>0.05</v>
      </c>
      <c r="AA66" s="142">
        <v>0.05</v>
      </c>
      <c r="AB66" s="142">
        <v>0.05</v>
      </c>
      <c r="AC66" s="142">
        <v>0.05</v>
      </c>
      <c r="AD66" s="142">
        <v>0.05</v>
      </c>
      <c r="AE66" s="142">
        <v>0.05</v>
      </c>
      <c r="AF66" s="142">
        <v>0.05</v>
      </c>
      <c r="AG66" s="142">
        <v>0.05</v>
      </c>
      <c r="AH66" s="142">
        <v>0.05</v>
      </c>
      <c r="AI66" s="142">
        <v>0.05</v>
      </c>
      <c r="AJ66" s="142">
        <v>0.05</v>
      </c>
      <c r="AK66" s="142">
        <v>0.05</v>
      </c>
      <c r="AL66" s="142">
        <v>0.05</v>
      </c>
      <c r="AM66" s="142">
        <v>0.05</v>
      </c>
      <c r="AN66" s="142">
        <v>0.05</v>
      </c>
      <c r="AO66" s="142">
        <v>0.05</v>
      </c>
      <c r="AP66" s="142">
        <v>0.05</v>
      </c>
      <c r="AQ66" s="8"/>
      <c r="AS66" s="120"/>
      <c r="AT66" s="120"/>
    </row>
    <row r="67" spans="2:46">
      <c r="B67" s="5"/>
      <c r="F67" s="66" t="s">
        <v>3</v>
      </c>
      <c r="G67" s="50"/>
      <c r="H67" s="144">
        <f t="shared" ref="H67" si="351">1-SUM(H68,H66)</f>
        <v>0.94</v>
      </c>
      <c r="I67" s="144">
        <f t="shared" ref="I67" si="352">1-SUM(I68,I66)</f>
        <v>0.93285714285714283</v>
      </c>
      <c r="J67" s="144">
        <f t="shared" ref="J67" si="353">1-SUM(J68,J66)</f>
        <v>0.92571428571428571</v>
      </c>
      <c r="K67" s="144">
        <f t="shared" ref="K67" si="354">1-SUM(K68,K66)</f>
        <v>0.91857142857142859</v>
      </c>
      <c r="L67" s="144">
        <f t="shared" ref="L67" si="355">1-SUM(L68,L66)</f>
        <v>0.91142857142857148</v>
      </c>
      <c r="M67" s="144">
        <f t="shared" ref="M67" si="356">1-SUM(M68,M66)</f>
        <v>0.90428571428571425</v>
      </c>
      <c r="N67" s="144">
        <f t="shared" ref="N67" si="357">1-SUM(N68,N66)</f>
        <v>0.89714285714285713</v>
      </c>
      <c r="O67" s="144">
        <f t="shared" ref="O67" si="358">1-SUM(O68,O66)</f>
        <v>0.89</v>
      </c>
      <c r="P67" s="144">
        <f t="shared" ref="P67" si="359">1-SUM(P68,P66)</f>
        <v>0.89</v>
      </c>
      <c r="Q67" s="144">
        <f t="shared" ref="Q67" si="360">1-SUM(Q68,Q66)</f>
        <v>0.89</v>
      </c>
      <c r="R67" s="144">
        <f t="shared" ref="R67" si="361">1-SUM(R68,R66)</f>
        <v>0.89</v>
      </c>
      <c r="S67" s="144">
        <f t="shared" ref="S67" si="362">1-SUM(S68,S66)</f>
        <v>0.89</v>
      </c>
      <c r="T67" s="144">
        <f t="shared" ref="T67" si="363">1-SUM(T68,T66)</f>
        <v>0.89</v>
      </c>
      <c r="U67" s="144">
        <f t="shared" ref="U67" si="364">1-SUM(U68,U66)</f>
        <v>0.89</v>
      </c>
      <c r="V67" s="144">
        <f t="shared" ref="V67" si="365">1-SUM(V68,V66)</f>
        <v>0.89</v>
      </c>
      <c r="W67" s="144">
        <f t="shared" ref="W67" si="366">1-SUM(W68,W66)</f>
        <v>0.89</v>
      </c>
      <c r="X67" s="144">
        <f t="shared" ref="X67" si="367">1-SUM(X68,X66)</f>
        <v>0.89</v>
      </c>
      <c r="Y67" s="144">
        <f t="shared" ref="Y67" si="368">1-SUM(Y68,Y66)</f>
        <v>0.89</v>
      </c>
      <c r="Z67" s="144">
        <f t="shared" ref="Z67" si="369">1-SUM(Z68,Z66)</f>
        <v>0.89</v>
      </c>
      <c r="AA67" s="144">
        <f t="shared" ref="AA67" si="370">1-SUM(AA68,AA66)</f>
        <v>0.89</v>
      </c>
      <c r="AB67" s="144">
        <f t="shared" ref="AB67" si="371">1-SUM(AB68,AB66)</f>
        <v>0.89</v>
      </c>
      <c r="AC67" s="144">
        <f t="shared" ref="AC67" si="372">1-SUM(AC68,AC66)</f>
        <v>0.89</v>
      </c>
      <c r="AD67" s="144">
        <f t="shared" ref="AD67" si="373">1-SUM(AD68,AD66)</f>
        <v>0.89</v>
      </c>
      <c r="AE67" s="144">
        <f t="shared" ref="AE67" si="374">1-SUM(AE68,AE66)</f>
        <v>0.89</v>
      </c>
      <c r="AF67" s="144">
        <f t="shared" ref="AF67" si="375">1-SUM(AF68,AF66)</f>
        <v>0.89</v>
      </c>
      <c r="AG67" s="144">
        <f t="shared" ref="AG67" si="376">1-SUM(AG68,AG66)</f>
        <v>0.89</v>
      </c>
      <c r="AH67" s="144">
        <f t="shared" ref="AH67" si="377">1-SUM(AH68,AH66)</f>
        <v>0.89</v>
      </c>
      <c r="AI67" s="144">
        <f t="shared" ref="AI67" si="378">1-SUM(AI68,AI66)</f>
        <v>0.89</v>
      </c>
      <c r="AJ67" s="144">
        <f t="shared" ref="AJ67" si="379">1-SUM(AJ68,AJ66)</f>
        <v>0.89</v>
      </c>
      <c r="AK67" s="144">
        <f t="shared" ref="AK67" si="380">1-SUM(AK68,AK66)</f>
        <v>0.89</v>
      </c>
      <c r="AL67" s="144">
        <f t="shared" ref="AL67" si="381">1-SUM(AL68,AL66)</f>
        <v>0.89</v>
      </c>
      <c r="AM67" s="144">
        <f t="shared" ref="AM67" si="382">1-SUM(AM68,AM66)</f>
        <v>0.89</v>
      </c>
      <c r="AN67" s="144">
        <f t="shared" ref="AN67" si="383">1-SUM(AN68,AN66)</f>
        <v>0.89</v>
      </c>
      <c r="AO67" s="144">
        <f t="shared" ref="AO67" si="384">1-SUM(AO68,AO66)</f>
        <v>0.89</v>
      </c>
      <c r="AP67" s="144">
        <f t="shared" ref="AP67" si="385">1-SUM(AP68,AP66)</f>
        <v>0.89</v>
      </c>
      <c r="AQ67" s="8"/>
      <c r="AS67" s="120"/>
      <c r="AT67" s="120"/>
    </row>
    <row r="68" spans="2:46">
      <c r="B68" s="5"/>
      <c r="F68" s="66" t="s">
        <v>4</v>
      </c>
      <c r="G68" s="50"/>
      <c r="H68" s="142">
        <v>0.06</v>
      </c>
      <c r="I68" s="142">
        <v>0.06</v>
      </c>
      <c r="J68" s="142">
        <v>0.06</v>
      </c>
      <c r="K68" s="142">
        <v>0.06</v>
      </c>
      <c r="L68" s="142">
        <v>0.06</v>
      </c>
      <c r="M68" s="142">
        <v>0.06</v>
      </c>
      <c r="N68" s="142">
        <v>0.06</v>
      </c>
      <c r="O68" s="142">
        <v>0.06</v>
      </c>
      <c r="P68" s="142">
        <v>0.06</v>
      </c>
      <c r="Q68" s="142">
        <v>0.06</v>
      </c>
      <c r="R68" s="142">
        <v>0.06</v>
      </c>
      <c r="S68" s="142">
        <v>0.06</v>
      </c>
      <c r="T68" s="142">
        <v>0.06</v>
      </c>
      <c r="U68" s="142">
        <v>0.06</v>
      </c>
      <c r="V68" s="142">
        <v>0.06</v>
      </c>
      <c r="W68" s="142">
        <v>0.06</v>
      </c>
      <c r="X68" s="142">
        <v>0.06</v>
      </c>
      <c r="Y68" s="142">
        <v>0.06</v>
      </c>
      <c r="Z68" s="142">
        <v>0.06</v>
      </c>
      <c r="AA68" s="142">
        <v>0.06</v>
      </c>
      <c r="AB68" s="142">
        <v>0.06</v>
      </c>
      <c r="AC68" s="142">
        <v>0.06</v>
      </c>
      <c r="AD68" s="142">
        <v>0.06</v>
      </c>
      <c r="AE68" s="142">
        <v>0.06</v>
      </c>
      <c r="AF68" s="142">
        <v>0.06</v>
      </c>
      <c r="AG68" s="142">
        <v>0.06</v>
      </c>
      <c r="AH68" s="142">
        <v>0.06</v>
      </c>
      <c r="AI68" s="142">
        <v>0.06</v>
      </c>
      <c r="AJ68" s="142">
        <v>0.06</v>
      </c>
      <c r="AK68" s="142">
        <v>0.06</v>
      </c>
      <c r="AL68" s="142">
        <v>0.06</v>
      </c>
      <c r="AM68" s="142">
        <v>0.06</v>
      </c>
      <c r="AN68" s="142">
        <v>0.06</v>
      </c>
      <c r="AO68" s="142">
        <v>0.06</v>
      </c>
      <c r="AP68" s="142">
        <v>0.06</v>
      </c>
      <c r="AQ68" s="8"/>
      <c r="AS68" s="120"/>
      <c r="AT68" s="120"/>
    </row>
    <row r="69" spans="2:46">
      <c r="B69" s="5"/>
      <c r="F69" s="66"/>
      <c r="G69" s="50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8"/>
      <c r="AS69" s="120"/>
      <c r="AT69" s="120"/>
    </row>
    <row r="70" spans="2:46" s="21" customFormat="1">
      <c r="B70" s="5"/>
      <c r="E70" s="34">
        <f>E65+1</f>
        <v>13</v>
      </c>
      <c r="F70" s="94" t="str">
        <f>LOOKUP(E70,CAPEX!$E$11:$E$29,CAPEX!$F$11:$F$29)</f>
        <v>Miracema</v>
      </c>
      <c r="G70" s="47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8"/>
      <c r="AR70" s="16"/>
      <c r="AS70" s="121"/>
      <c r="AT70" s="121"/>
    </row>
    <row r="71" spans="2:46">
      <c r="B71" s="5"/>
      <c r="F71" s="66" t="s">
        <v>2</v>
      </c>
      <c r="G71" s="50"/>
      <c r="H71" s="142">
        <v>1.315777728185673E-2</v>
      </c>
      <c r="I71" s="142">
        <v>1.8420951955877198E-2</v>
      </c>
      <c r="J71" s="142">
        <v>2.3684126629897665E-2</v>
      </c>
      <c r="K71" s="142">
        <v>2.8947301303918135E-2</v>
      </c>
      <c r="L71" s="142">
        <v>3.4210475977938602E-2</v>
      </c>
      <c r="M71" s="142">
        <v>3.9473650651959069E-2</v>
      </c>
      <c r="N71" s="142">
        <v>4.4736825325979536E-2</v>
      </c>
      <c r="O71" s="142">
        <v>0.05</v>
      </c>
      <c r="P71" s="142">
        <v>0.05</v>
      </c>
      <c r="Q71" s="142">
        <v>0.05</v>
      </c>
      <c r="R71" s="142">
        <v>0.05</v>
      </c>
      <c r="S71" s="142">
        <v>0.05</v>
      </c>
      <c r="T71" s="142">
        <v>0.05</v>
      </c>
      <c r="U71" s="142">
        <v>0.05</v>
      </c>
      <c r="V71" s="142">
        <v>0.05</v>
      </c>
      <c r="W71" s="142">
        <v>0.05</v>
      </c>
      <c r="X71" s="142">
        <v>0.05</v>
      </c>
      <c r="Y71" s="142">
        <v>0.05</v>
      </c>
      <c r="Z71" s="142">
        <v>0.05</v>
      </c>
      <c r="AA71" s="142">
        <v>0.05</v>
      </c>
      <c r="AB71" s="142">
        <v>0.05</v>
      </c>
      <c r="AC71" s="142">
        <v>0.05</v>
      </c>
      <c r="AD71" s="142">
        <v>0.05</v>
      </c>
      <c r="AE71" s="142">
        <v>0.05</v>
      </c>
      <c r="AF71" s="142">
        <v>0.05</v>
      </c>
      <c r="AG71" s="142">
        <v>0.05</v>
      </c>
      <c r="AH71" s="142">
        <v>0.05</v>
      </c>
      <c r="AI71" s="142">
        <v>0.05</v>
      </c>
      <c r="AJ71" s="142">
        <v>0.05</v>
      </c>
      <c r="AK71" s="142">
        <v>0.05</v>
      </c>
      <c r="AL71" s="142">
        <v>0.05</v>
      </c>
      <c r="AM71" s="142">
        <v>0.05</v>
      </c>
      <c r="AN71" s="142">
        <v>0.05</v>
      </c>
      <c r="AO71" s="142">
        <v>0.05</v>
      </c>
      <c r="AP71" s="142">
        <v>0.05</v>
      </c>
      <c r="AQ71" s="8"/>
      <c r="AS71" s="120"/>
      <c r="AT71" s="120"/>
    </row>
    <row r="72" spans="2:46">
      <c r="B72" s="5"/>
      <c r="F72" s="66" t="s">
        <v>3</v>
      </c>
      <c r="G72" s="50"/>
      <c r="H72" s="144">
        <f t="shared" ref="H72" si="386">1-SUM(H73,H71)</f>
        <v>0.86684222271814326</v>
      </c>
      <c r="I72" s="144">
        <f t="shared" ref="I72" si="387">1-SUM(I73,I71)</f>
        <v>0.86157904804412277</v>
      </c>
      <c r="J72" s="144">
        <f t="shared" ref="J72" si="388">1-SUM(J73,J71)</f>
        <v>0.8563158733701024</v>
      </c>
      <c r="K72" s="144">
        <f t="shared" ref="K72" si="389">1-SUM(K73,K71)</f>
        <v>0.8510526986960818</v>
      </c>
      <c r="L72" s="144">
        <f t="shared" ref="L72" si="390">1-SUM(L73,L71)</f>
        <v>0.84578952402206142</v>
      </c>
      <c r="M72" s="144">
        <f t="shared" ref="M72" si="391">1-SUM(M73,M71)</f>
        <v>0.84052634934804094</v>
      </c>
      <c r="N72" s="144">
        <f t="shared" ref="N72" si="392">1-SUM(N73,N71)</f>
        <v>0.83526317467402045</v>
      </c>
      <c r="O72" s="144">
        <f t="shared" ref="O72" si="393">1-SUM(O73,O71)</f>
        <v>0.83000000000000007</v>
      </c>
      <c r="P72" s="144">
        <f t="shared" ref="P72" si="394">1-SUM(P73,P71)</f>
        <v>0.83000000000000007</v>
      </c>
      <c r="Q72" s="144">
        <f t="shared" ref="Q72" si="395">1-SUM(Q73,Q71)</f>
        <v>0.83000000000000007</v>
      </c>
      <c r="R72" s="144">
        <f t="shared" ref="R72" si="396">1-SUM(R73,R71)</f>
        <v>0.83000000000000007</v>
      </c>
      <c r="S72" s="144">
        <f t="shared" ref="S72" si="397">1-SUM(S73,S71)</f>
        <v>0.83000000000000007</v>
      </c>
      <c r="T72" s="144">
        <f t="shared" ref="T72" si="398">1-SUM(T73,T71)</f>
        <v>0.83000000000000007</v>
      </c>
      <c r="U72" s="144">
        <f t="shared" ref="U72" si="399">1-SUM(U73,U71)</f>
        <v>0.83000000000000007</v>
      </c>
      <c r="V72" s="144">
        <f t="shared" ref="V72" si="400">1-SUM(V73,V71)</f>
        <v>0.83000000000000007</v>
      </c>
      <c r="W72" s="144">
        <f t="shared" ref="W72" si="401">1-SUM(W73,W71)</f>
        <v>0.83000000000000007</v>
      </c>
      <c r="X72" s="144">
        <f t="shared" ref="X72" si="402">1-SUM(X73,X71)</f>
        <v>0.83000000000000007</v>
      </c>
      <c r="Y72" s="144">
        <f t="shared" ref="Y72" si="403">1-SUM(Y73,Y71)</f>
        <v>0.83000000000000007</v>
      </c>
      <c r="Z72" s="144">
        <f t="shared" ref="Z72" si="404">1-SUM(Z73,Z71)</f>
        <v>0.83000000000000007</v>
      </c>
      <c r="AA72" s="144">
        <f t="shared" ref="AA72" si="405">1-SUM(AA73,AA71)</f>
        <v>0.83000000000000007</v>
      </c>
      <c r="AB72" s="144">
        <f t="shared" ref="AB72" si="406">1-SUM(AB73,AB71)</f>
        <v>0.83000000000000007</v>
      </c>
      <c r="AC72" s="144">
        <f t="shared" ref="AC72" si="407">1-SUM(AC73,AC71)</f>
        <v>0.83000000000000007</v>
      </c>
      <c r="AD72" s="144">
        <f t="shared" ref="AD72" si="408">1-SUM(AD73,AD71)</f>
        <v>0.83000000000000007</v>
      </c>
      <c r="AE72" s="144">
        <f t="shared" ref="AE72" si="409">1-SUM(AE73,AE71)</f>
        <v>0.83000000000000007</v>
      </c>
      <c r="AF72" s="144">
        <f t="shared" ref="AF72" si="410">1-SUM(AF73,AF71)</f>
        <v>0.83000000000000007</v>
      </c>
      <c r="AG72" s="144">
        <f t="shared" ref="AG72" si="411">1-SUM(AG73,AG71)</f>
        <v>0.83000000000000007</v>
      </c>
      <c r="AH72" s="144">
        <f t="shared" ref="AH72" si="412">1-SUM(AH73,AH71)</f>
        <v>0.83000000000000007</v>
      </c>
      <c r="AI72" s="144">
        <f t="shared" ref="AI72" si="413">1-SUM(AI73,AI71)</f>
        <v>0.83000000000000007</v>
      </c>
      <c r="AJ72" s="144">
        <f t="shared" ref="AJ72" si="414">1-SUM(AJ73,AJ71)</f>
        <v>0.83000000000000007</v>
      </c>
      <c r="AK72" s="144">
        <f t="shared" ref="AK72" si="415">1-SUM(AK73,AK71)</f>
        <v>0.83000000000000007</v>
      </c>
      <c r="AL72" s="144">
        <f t="shared" ref="AL72" si="416">1-SUM(AL73,AL71)</f>
        <v>0.83000000000000007</v>
      </c>
      <c r="AM72" s="144">
        <f t="shared" ref="AM72" si="417">1-SUM(AM73,AM71)</f>
        <v>0.83000000000000007</v>
      </c>
      <c r="AN72" s="144">
        <f t="shared" ref="AN72" si="418">1-SUM(AN73,AN71)</f>
        <v>0.83000000000000007</v>
      </c>
      <c r="AO72" s="144">
        <f t="shared" ref="AO72" si="419">1-SUM(AO73,AO71)</f>
        <v>0.83000000000000007</v>
      </c>
      <c r="AP72" s="144">
        <f t="shared" ref="AP72" si="420">1-SUM(AP73,AP71)</f>
        <v>0.83000000000000007</v>
      </c>
      <c r="AQ72" s="8"/>
      <c r="AS72" s="120"/>
      <c r="AT72" s="120"/>
    </row>
    <row r="73" spans="2:46">
      <c r="B73" s="5"/>
      <c r="F73" s="66" t="s">
        <v>4</v>
      </c>
      <c r="G73" s="50"/>
      <c r="H73" s="142">
        <v>0.12</v>
      </c>
      <c r="I73" s="142">
        <v>0.12</v>
      </c>
      <c r="J73" s="142">
        <v>0.12</v>
      </c>
      <c r="K73" s="142">
        <v>0.12</v>
      </c>
      <c r="L73" s="142">
        <v>0.12</v>
      </c>
      <c r="M73" s="142">
        <v>0.12</v>
      </c>
      <c r="N73" s="142">
        <v>0.12</v>
      </c>
      <c r="O73" s="142">
        <v>0.12</v>
      </c>
      <c r="P73" s="142">
        <v>0.12</v>
      </c>
      <c r="Q73" s="142">
        <v>0.12</v>
      </c>
      <c r="R73" s="142">
        <v>0.12</v>
      </c>
      <c r="S73" s="142">
        <v>0.12</v>
      </c>
      <c r="T73" s="142">
        <v>0.12</v>
      </c>
      <c r="U73" s="142">
        <v>0.12</v>
      </c>
      <c r="V73" s="142">
        <v>0.12</v>
      </c>
      <c r="W73" s="142">
        <v>0.12</v>
      </c>
      <c r="X73" s="142">
        <v>0.12</v>
      </c>
      <c r="Y73" s="142">
        <v>0.12</v>
      </c>
      <c r="Z73" s="142">
        <v>0.12</v>
      </c>
      <c r="AA73" s="142">
        <v>0.12</v>
      </c>
      <c r="AB73" s="142">
        <v>0.12</v>
      </c>
      <c r="AC73" s="142">
        <v>0.12</v>
      </c>
      <c r="AD73" s="142">
        <v>0.12</v>
      </c>
      <c r="AE73" s="142">
        <v>0.12</v>
      </c>
      <c r="AF73" s="142">
        <v>0.12</v>
      </c>
      <c r="AG73" s="142">
        <v>0.12</v>
      </c>
      <c r="AH73" s="142">
        <v>0.12</v>
      </c>
      <c r="AI73" s="142">
        <v>0.12</v>
      </c>
      <c r="AJ73" s="142">
        <v>0.12</v>
      </c>
      <c r="AK73" s="142">
        <v>0.12</v>
      </c>
      <c r="AL73" s="142">
        <v>0.12</v>
      </c>
      <c r="AM73" s="142">
        <v>0.12</v>
      </c>
      <c r="AN73" s="142">
        <v>0.12</v>
      </c>
      <c r="AO73" s="142">
        <v>0.12</v>
      </c>
      <c r="AP73" s="142">
        <v>0.12</v>
      </c>
      <c r="AQ73" s="8"/>
      <c r="AS73" s="120"/>
      <c r="AT73" s="120"/>
    </row>
    <row r="74" spans="2:46">
      <c r="B74" s="5"/>
      <c r="F74" s="66"/>
      <c r="G74" s="50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8"/>
      <c r="AS74" s="120"/>
      <c r="AT74" s="120"/>
    </row>
    <row r="75" spans="2:46" s="21" customFormat="1">
      <c r="B75" s="5"/>
      <c r="E75" s="34">
        <f>E70+1</f>
        <v>14</v>
      </c>
      <c r="F75" s="94" t="str">
        <f>LOOKUP(E75,CAPEX!$E$11:$E$29,CAPEX!$F$11:$F$29)</f>
        <v>Sao Francisco de Itabapoana</v>
      </c>
      <c r="G75" s="47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8"/>
      <c r="AR75" s="16"/>
      <c r="AS75" s="121"/>
      <c r="AT75" s="121"/>
    </row>
    <row r="76" spans="2:46">
      <c r="B76" s="5"/>
      <c r="F76" s="66" t="s">
        <v>2</v>
      </c>
      <c r="G76" s="50"/>
      <c r="H76" s="142">
        <v>0</v>
      </c>
      <c r="I76" s="142">
        <v>7.1428571428571435E-3</v>
      </c>
      <c r="J76" s="142">
        <v>1.4285714285714287E-2</v>
      </c>
      <c r="K76" s="142">
        <v>2.1428571428571429E-2</v>
      </c>
      <c r="L76" s="142">
        <v>2.8571428571428574E-2</v>
      </c>
      <c r="M76" s="142">
        <v>3.5714285714285719E-2</v>
      </c>
      <c r="N76" s="142">
        <v>4.2857142857142858E-2</v>
      </c>
      <c r="O76" s="142">
        <v>0.05</v>
      </c>
      <c r="P76" s="142">
        <v>0.05</v>
      </c>
      <c r="Q76" s="142">
        <v>0.05</v>
      </c>
      <c r="R76" s="142">
        <v>0.05</v>
      </c>
      <c r="S76" s="142">
        <v>0.05</v>
      </c>
      <c r="T76" s="142">
        <v>0.05</v>
      </c>
      <c r="U76" s="142">
        <v>0.05</v>
      </c>
      <c r="V76" s="142">
        <v>0.05</v>
      </c>
      <c r="W76" s="142">
        <v>0.05</v>
      </c>
      <c r="X76" s="142">
        <v>0.05</v>
      </c>
      <c r="Y76" s="142">
        <v>0.05</v>
      </c>
      <c r="Z76" s="142">
        <v>0.05</v>
      </c>
      <c r="AA76" s="142">
        <v>0.05</v>
      </c>
      <c r="AB76" s="142">
        <v>0.05</v>
      </c>
      <c r="AC76" s="142">
        <v>0.05</v>
      </c>
      <c r="AD76" s="142">
        <v>0.05</v>
      </c>
      <c r="AE76" s="142">
        <v>0.05</v>
      </c>
      <c r="AF76" s="142">
        <v>0.05</v>
      </c>
      <c r="AG76" s="142">
        <v>0.05</v>
      </c>
      <c r="AH76" s="142">
        <v>0.05</v>
      </c>
      <c r="AI76" s="142">
        <v>0.05</v>
      </c>
      <c r="AJ76" s="142">
        <v>0.05</v>
      </c>
      <c r="AK76" s="142">
        <v>0.05</v>
      </c>
      <c r="AL76" s="142">
        <v>0.05</v>
      </c>
      <c r="AM76" s="142">
        <v>0.05</v>
      </c>
      <c r="AN76" s="142">
        <v>0.05</v>
      </c>
      <c r="AO76" s="142">
        <v>0.05</v>
      </c>
      <c r="AP76" s="142">
        <v>0.05</v>
      </c>
      <c r="AQ76" s="8"/>
      <c r="AS76" s="120"/>
      <c r="AT76" s="120"/>
    </row>
    <row r="77" spans="2:46">
      <c r="B77" s="5"/>
      <c r="F77" s="66" t="s">
        <v>3</v>
      </c>
      <c r="G77" s="50"/>
      <c r="H77" s="144">
        <f t="shared" ref="H77" si="421">1-SUM(H78,H76)</f>
        <v>0.95</v>
      </c>
      <c r="I77" s="144">
        <f t="shared" ref="I77" si="422">1-SUM(I78,I76)</f>
        <v>0.94285714285714284</v>
      </c>
      <c r="J77" s="144">
        <f t="shared" ref="J77" si="423">1-SUM(J78,J76)</f>
        <v>0.93571428571428572</v>
      </c>
      <c r="K77" s="144">
        <f t="shared" ref="K77" si="424">1-SUM(K78,K76)</f>
        <v>0.9285714285714286</v>
      </c>
      <c r="L77" s="144">
        <f t="shared" ref="L77" si="425">1-SUM(L78,L76)</f>
        <v>0.92142857142857149</v>
      </c>
      <c r="M77" s="144">
        <f t="shared" ref="M77" si="426">1-SUM(M78,M76)</f>
        <v>0.91428571428571426</v>
      </c>
      <c r="N77" s="144">
        <f t="shared" ref="N77" si="427">1-SUM(N78,N76)</f>
        <v>0.90714285714285714</v>
      </c>
      <c r="O77" s="144">
        <f t="shared" ref="O77" si="428">1-SUM(O78,O76)</f>
        <v>0.9</v>
      </c>
      <c r="P77" s="144">
        <f t="shared" ref="P77" si="429">1-SUM(P78,P76)</f>
        <v>0.9</v>
      </c>
      <c r="Q77" s="144">
        <f t="shared" ref="Q77" si="430">1-SUM(Q78,Q76)</f>
        <v>0.9</v>
      </c>
      <c r="R77" s="144">
        <f t="shared" ref="R77" si="431">1-SUM(R78,R76)</f>
        <v>0.9</v>
      </c>
      <c r="S77" s="144">
        <f t="shared" ref="S77" si="432">1-SUM(S78,S76)</f>
        <v>0.9</v>
      </c>
      <c r="T77" s="144">
        <f t="shared" ref="T77" si="433">1-SUM(T78,T76)</f>
        <v>0.9</v>
      </c>
      <c r="U77" s="144">
        <f t="shared" ref="U77" si="434">1-SUM(U78,U76)</f>
        <v>0.9</v>
      </c>
      <c r="V77" s="144">
        <f t="shared" ref="V77" si="435">1-SUM(V78,V76)</f>
        <v>0.9</v>
      </c>
      <c r="W77" s="144">
        <f t="shared" ref="W77" si="436">1-SUM(W78,W76)</f>
        <v>0.9</v>
      </c>
      <c r="X77" s="144">
        <f t="shared" ref="X77" si="437">1-SUM(X78,X76)</f>
        <v>0.9</v>
      </c>
      <c r="Y77" s="144">
        <f t="shared" ref="Y77" si="438">1-SUM(Y78,Y76)</f>
        <v>0.9</v>
      </c>
      <c r="Z77" s="144">
        <f t="shared" ref="Z77" si="439">1-SUM(Z78,Z76)</f>
        <v>0.9</v>
      </c>
      <c r="AA77" s="144">
        <f t="shared" ref="AA77" si="440">1-SUM(AA78,AA76)</f>
        <v>0.9</v>
      </c>
      <c r="AB77" s="144">
        <f t="shared" ref="AB77" si="441">1-SUM(AB78,AB76)</f>
        <v>0.9</v>
      </c>
      <c r="AC77" s="144">
        <f t="shared" ref="AC77" si="442">1-SUM(AC78,AC76)</f>
        <v>0.9</v>
      </c>
      <c r="AD77" s="144">
        <f t="shared" ref="AD77" si="443">1-SUM(AD78,AD76)</f>
        <v>0.9</v>
      </c>
      <c r="AE77" s="144">
        <f t="shared" ref="AE77" si="444">1-SUM(AE78,AE76)</f>
        <v>0.9</v>
      </c>
      <c r="AF77" s="144">
        <f t="shared" ref="AF77" si="445">1-SUM(AF78,AF76)</f>
        <v>0.9</v>
      </c>
      <c r="AG77" s="144">
        <f t="shared" ref="AG77" si="446">1-SUM(AG78,AG76)</f>
        <v>0.9</v>
      </c>
      <c r="AH77" s="144">
        <f t="shared" ref="AH77" si="447">1-SUM(AH78,AH76)</f>
        <v>0.9</v>
      </c>
      <c r="AI77" s="144">
        <f t="shared" ref="AI77" si="448">1-SUM(AI78,AI76)</f>
        <v>0.9</v>
      </c>
      <c r="AJ77" s="144">
        <f t="shared" ref="AJ77" si="449">1-SUM(AJ78,AJ76)</f>
        <v>0.9</v>
      </c>
      <c r="AK77" s="144">
        <f t="shared" ref="AK77" si="450">1-SUM(AK78,AK76)</f>
        <v>0.9</v>
      </c>
      <c r="AL77" s="144">
        <f t="shared" ref="AL77" si="451">1-SUM(AL78,AL76)</f>
        <v>0.9</v>
      </c>
      <c r="AM77" s="144">
        <f t="shared" ref="AM77" si="452">1-SUM(AM78,AM76)</f>
        <v>0.9</v>
      </c>
      <c r="AN77" s="144">
        <f t="shared" ref="AN77" si="453">1-SUM(AN78,AN76)</f>
        <v>0.9</v>
      </c>
      <c r="AO77" s="144">
        <f t="shared" ref="AO77" si="454">1-SUM(AO78,AO76)</f>
        <v>0.9</v>
      </c>
      <c r="AP77" s="144">
        <f t="shared" ref="AP77" si="455">1-SUM(AP78,AP76)</f>
        <v>0.9</v>
      </c>
      <c r="AQ77" s="8"/>
      <c r="AS77" s="120"/>
      <c r="AT77" s="120"/>
    </row>
    <row r="78" spans="2:46">
      <c r="B78" s="5"/>
      <c r="F78" s="66" t="s">
        <v>4</v>
      </c>
      <c r="G78" s="50"/>
      <c r="H78" s="142">
        <v>0.05</v>
      </c>
      <c r="I78" s="142">
        <v>0.05</v>
      </c>
      <c r="J78" s="142">
        <v>0.05</v>
      </c>
      <c r="K78" s="142">
        <v>0.05</v>
      </c>
      <c r="L78" s="142">
        <v>0.05</v>
      </c>
      <c r="M78" s="142">
        <v>0.05</v>
      </c>
      <c r="N78" s="142">
        <v>0.05</v>
      </c>
      <c r="O78" s="142">
        <v>0.05</v>
      </c>
      <c r="P78" s="142">
        <v>0.05</v>
      </c>
      <c r="Q78" s="142">
        <v>0.05</v>
      </c>
      <c r="R78" s="142">
        <v>0.05</v>
      </c>
      <c r="S78" s="142">
        <v>0.05</v>
      </c>
      <c r="T78" s="142">
        <v>0.05</v>
      </c>
      <c r="U78" s="142">
        <v>0.05</v>
      </c>
      <c r="V78" s="142">
        <v>0.05</v>
      </c>
      <c r="W78" s="142">
        <v>0.05</v>
      </c>
      <c r="X78" s="142">
        <v>0.05</v>
      </c>
      <c r="Y78" s="142">
        <v>0.05</v>
      </c>
      <c r="Z78" s="142">
        <v>0.05</v>
      </c>
      <c r="AA78" s="142">
        <v>0.05</v>
      </c>
      <c r="AB78" s="142">
        <v>0.05</v>
      </c>
      <c r="AC78" s="142">
        <v>0.05</v>
      </c>
      <c r="AD78" s="142">
        <v>0.05</v>
      </c>
      <c r="AE78" s="142">
        <v>0.05</v>
      </c>
      <c r="AF78" s="142">
        <v>0.05</v>
      </c>
      <c r="AG78" s="142">
        <v>0.05</v>
      </c>
      <c r="AH78" s="142">
        <v>0.05</v>
      </c>
      <c r="AI78" s="142">
        <v>0.05</v>
      </c>
      <c r="AJ78" s="142">
        <v>0.05</v>
      </c>
      <c r="AK78" s="142">
        <v>0.05</v>
      </c>
      <c r="AL78" s="142">
        <v>0.05</v>
      </c>
      <c r="AM78" s="142">
        <v>0.05</v>
      </c>
      <c r="AN78" s="142">
        <v>0.05</v>
      </c>
      <c r="AO78" s="142">
        <v>0.05</v>
      </c>
      <c r="AP78" s="142">
        <v>0.05</v>
      </c>
      <c r="AQ78" s="8"/>
      <c r="AS78" s="120"/>
      <c r="AT78" s="120"/>
    </row>
    <row r="79" spans="2:46">
      <c r="B79" s="5"/>
      <c r="F79" s="66"/>
      <c r="G79" s="50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8"/>
      <c r="AS79" s="120"/>
      <c r="AT79" s="120"/>
    </row>
    <row r="80" spans="2:46" s="21" customFormat="1">
      <c r="B80" s="5"/>
      <c r="E80" s="34">
        <f>E75+1</f>
        <v>15</v>
      </c>
      <c r="F80" s="94" t="str">
        <f>LOOKUP(E80,CAPEX!$E$11:$E$29,CAPEX!$F$11:$F$29)</f>
        <v>Cantagalo</v>
      </c>
      <c r="G80" s="47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8"/>
      <c r="AR80" s="16"/>
      <c r="AS80" s="121"/>
      <c r="AT80" s="121"/>
    </row>
    <row r="81" spans="2:46">
      <c r="B81" s="5"/>
      <c r="F81" s="66" t="s">
        <v>2</v>
      </c>
      <c r="G81" s="50"/>
      <c r="H81" s="142">
        <v>1.0531298071234175E-4</v>
      </c>
      <c r="I81" s="142">
        <v>7.233125412039151E-3</v>
      </c>
      <c r="J81" s="142">
        <v>1.4360937843365959E-2</v>
      </c>
      <c r="K81" s="142">
        <v>2.1488750274692769E-2</v>
      </c>
      <c r="L81" s="142">
        <v>2.8616562706019578E-2</v>
      </c>
      <c r="M81" s="142">
        <v>3.5744375137346386E-2</v>
      </c>
      <c r="N81" s="142">
        <v>4.2872187568673198E-2</v>
      </c>
      <c r="O81" s="142">
        <v>0.05</v>
      </c>
      <c r="P81" s="142">
        <v>0.05</v>
      </c>
      <c r="Q81" s="142">
        <v>0.05</v>
      </c>
      <c r="R81" s="142">
        <v>0.05</v>
      </c>
      <c r="S81" s="142">
        <v>0.05</v>
      </c>
      <c r="T81" s="142">
        <v>0.05</v>
      </c>
      <c r="U81" s="142">
        <v>0.05</v>
      </c>
      <c r="V81" s="142">
        <v>0.05</v>
      </c>
      <c r="W81" s="142">
        <v>0.05</v>
      </c>
      <c r="X81" s="142">
        <v>0.05</v>
      </c>
      <c r="Y81" s="142">
        <v>0.05</v>
      </c>
      <c r="Z81" s="142">
        <v>0.05</v>
      </c>
      <c r="AA81" s="142">
        <v>0.05</v>
      </c>
      <c r="AB81" s="142">
        <v>0.05</v>
      </c>
      <c r="AC81" s="142">
        <v>0.05</v>
      </c>
      <c r="AD81" s="142">
        <v>0.05</v>
      </c>
      <c r="AE81" s="142">
        <v>0.05</v>
      </c>
      <c r="AF81" s="142">
        <v>0.05</v>
      </c>
      <c r="AG81" s="142">
        <v>0.05</v>
      </c>
      <c r="AH81" s="142">
        <v>0.05</v>
      </c>
      <c r="AI81" s="142">
        <v>0.05</v>
      </c>
      <c r="AJ81" s="142">
        <v>0.05</v>
      </c>
      <c r="AK81" s="142">
        <v>0.05</v>
      </c>
      <c r="AL81" s="142">
        <v>0.05</v>
      </c>
      <c r="AM81" s="142">
        <v>0.05</v>
      </c>
      <c r="AN81" s="142">
        <v>0.05</v>
      </c>
      <c r="AO81" s="142">
        <v>0.05</v>
      </c>
      <c r="AP81" s="142">
        <v>0.05</v>
      </c>
      <c r="AQ81" s="8"/>
      <c r="AS81" s="120"/>
      <c r="AT81" s="120"/>
    </row>
    <row r="82" spans="2:46">
      <c r="B82" s="5"/>
      <c r="F82" s="66" t="s">
        <v>3</v>
      </c>
      <c r="G82" s="50"/>
      <c r="H82" s="144">
        <f t="shared" ref="H82" si="456">1-SUM(H83,H81)</f>
        <v>0.88989468701928764</v>
      </c>
      <c r="I82" s="144">
        <f t="shared" ref="I82" si="457">1-SUM(I83,I81)</f>
        <v>0.88276687458796088</v>
      </c>
      <c r="J82" s="144">
        <f t="shared" ref="J82" si="458">1-SUM(J83,J81)</f>
        <v>0.87563906215663401</v>
      </c>
      <c r="K82" s="144">
        <f t="shared" ref="K82" si="459">1-SUM(K83,K81)</f>
        <v>0.86851124972530724</v>
      </c>
      <c r="L82" s="144">
        <f t="shared" ref="L82" si="460">1-SUM(L83,L81)</f>
        <v>0.86138343729398037</v>
      </c>
      <c r="M82" s="144">
        <f t="shared" ref="M82" si="461">1-SUM(M83,M81)</f>
        <v>0.85425562486265361</v>
      </c>
      <c r="N82" s="144">
        <f t="shared" ref="N82" si="462">1-SUM(N83,N81)</f>
        <v>0.84712781243132684</v>
      </c>
      <c r="O82" s="144">
        <f t="shared" ref="O82" si="463">1-SUM(O83,O81)</f>
        <v>0.84</v>
      </c>
      <c r="P82" s="144">
        <f t="shared" ref="P82" si="464">1-SUM(P83,P81)</f>
        <v>0.85</v>
      </c>
      <c r="Q82" s="144">
        <f t="shared" ref="Q82" si="465">1-SUM(Q83,Q81)</f>
        <v>0.85</v>
      </c>
      <c r="R82" s="144">
        <f t="shared" ref="R82" si="466">1-SUM(R83,R81)</f>
        <v>0.85</v>
      </c>
      <c r="S82" s="144">
        <f t="shared" ref="S82" si="467">1-SUM(S83,S81)</f>
        <v>0.85</v>
      </c>
      <c r="T82" s="144">
        <f t="shared" ref="T82" si="468">1-SUM(T83,T81)</f>
        <v>0.85</v>
      </c>
      <c r="U82" s="144">
        <f t="shared" ref="U82" si="469">1-SUM(U83,U81)</f>
        <v>0.85</v>
      </c>
      <c r="V82" s="144">
        <f t="shared" ref="V82" si="470">1-SUM(V83,V81)</f>
        <v>0.85</v>
      </c>
      <c r="W82" s="144">
        <f t="shared" ref="W82" si="471">1-SUM(W83,W81)</f>
        <v>0.85</v>
      </c>
      <c r="X82" s="144">
        <f t="shared" ref="X82" si="472">1-SUM(X83,X81)</f>
        <v>0.85</v>
      </c>
      <c r="Y82" s="144">
        <f t="shared" ref="Y82" si="473">1-SUM(Y83,Y81)</f>
        <v>0.85</v>
      </c>
      <c r="Z82" s="144">
        <f t="shared" ref="Z82" si="474">1-SUM(Z83,Z81)</f>
        <v>0.85</v>
      </c>
      <c r="AA82" s="144">
        <f t="shared" ref="AA82" si="475">1-SUM(AA83,AA81)</f>
        <v>0.85</v>
      </c>
      <c r="AB82" s="144">
        <f t="shared" ref="AB82" si="476">1-SUM(AB83,AB81)</f>
        <v>0.85</v>
      </c>
      <c r="AC82" s="144">
        <f t="shared" ref="AC82" si="477">1-SUM(AC83,AC81)</f>
        <v>0.85</v>
      </c>
      <c r="AD82" s="144">
        <f t="shared" ref="AD82" si="478">1-SUM(AD83,AD81)</f>
        <v>0.85</v>
      </c>
      <c r="AE82" s="144">
        <f t="shared" ref="AE82" si="479">1-SUM(AE83,AE81)</f>
        <v>0.85</v>
      </c>
      <c r="AF82" s="144">
        <f t="shared" ref="AF82" si="480">1-SUM(AF83,AF81)</f>
        <v>0.85</v>
      </c>
      <c r="AG82" s="144">
        <f t="shared" ref="AG82" si="481">1-SUM(AG83,AG81)</f>
        <v>0.85</v>
      </c>
      <c r="AH82" s="144">
        <f t="shared" ref="AH82" si="482">1-SUM(AH83,AH81)</f>
        <v>0.85</v>
      </c>
      <c r="AI82" s="144">
        <f t="shared" ref="AI82" si="483">1-SUM(AI83,AI81)</f>
        <v>0.85</v>
      </c>
      <c r="AJ82" s="144">
        <f t="shared" ref="AJ82" si="484">1-SUM(AJ83,AJ81)</f>
        <v>0.85</v>
      </c>
      <c r="AK82" s="144">
        <f t="shared" ref="AK82" si="485">1-SUM(AK83,AK81)</f>
        <v>0.85</v>
      </c>
      <c r="AL82" s="144">
        <f t="shared" ref="AL82" si="486">1-SUM(AL83,AL81)</f>
        <v>0.85</v>
      </c>
      <c r="AM82" s="144">
        <f t="shared" ref="AM82" si="487">1-SUM(AM83,AM81)</f>
        <v>0.85</v>
      </c>
      <c r="AN82" s="144">
        <f t="shared" ref="AN82" si="488">1-SUM(AN83,AN81)</f>
        <v>0.85</v>
      </c>
      <c r="AO82" s="144">
        <f t="shared" ref="AO82" si="489">1-SUM(AO83,AO81)</f>
        <v>0.85</v>
      </c>
      <c r="AP82" s="144">
        <f t="shared" ref="AP82" si="490">1-SUM(AP83,AP81)</f>
        <v>0.85</v>
      </c>
      <c r="AQ82" s="8"/>
      <c r="AS82" s="120"/>
      <c r="AT82" s="120"/>
    </row>
    <row r="83" spans="2:46">
      <c r="B83" s="5"/>
      <c r="F83" s="66" t="s">
        <v>4</v>
      </c>
      <c r="G83" s="50"/>
      <c r="H83" s="142">
        <v>0.11</v>
      </c>
      <c r="I83" s="142">
        <v>0.11</v>
      </c>
      <c r="J83" s="142">
        <v>0.11</v>
      </c>
      <c r="K83" s="142">
        <v>0.11</v>
      </c>
      <c r="L83" s="142">
        <v>0.11</v>
      </c>
      <c r="M83" s="142">
        <v>0.11</v>
      </c>
      <c r="N83" s="142">
        <v>0.11</v>
      </c>
      <c r="O83" s="142">
        <v>0.11</v>
      </c>
      <c r="P83" s="142">
        <v>0.1</v>
      </c>
      <c r="Q83" s="142">
        <v>0.1</v>
      </c>
      <c r="R83" s="142">
        <v>0.1</v>
      </c>
      <c r="S83" s="142">
        <v>0.1</v>
      </c>
      <c r="T83" s="142">
        <v>0.1</v>
      </c>
      <c r="U83" s="142">
        <v>0.1</v>
      </c>
      <c r="V83" s="142">
        <v>0.1</v>
      </c>
      <c r="W83" s="142">
        <v>0.1</v>
      </c>
      <c r="X83" s="142">
        <v>0.1</v>
      </c>
      <c r="Y83" s="142">
        <v>0.1</v>
      </c>
      <c r="Z83" s="142">
        <v>0.1</v>
      </c>
      <c r="AA83" s="142">
        <v>0.1</v>
      </c>
      <c r="AB83" s="142">
        <v>0.1</v>
      </c>
      <c r="AC83" s="142">
        <v>0.1</v>
      </c>
      <c r="AD83" s="142">
        <v>0.1</v>
      </c>
      <c r="AE83" s="142">
        <v>0.1</v>
      </c>
      <c r="AF83" s="142">
        <v>0.1</v>
      </c>
      <c r="AG83" s="142">
        <v>0.1</v>
      </c>
      <c r="AH83" s="142">
        <v>0.1</v>
      </c>
      <c r="AI83" s="142">
        <v>0.1</v>
      </c>
      <c r="AJ83" s="142">
        <v>0.1</v>
      </c>
      <c r="AK83" s="142">
        <v>0.1</v>
      </c>
      <c r="AL83" s="142">
        <v>0.1</v>
      </c>
      <c r="AM83" s="142">
        <v>0.1</v>
      </c>
      <c r="AN83" s="142">
        <v>0.1</v>
      </c>
      <c r="AO83" s="142">
        <v>0.1</v>
      </c>
      <c r="AP83" s="142">
        <v>0.1</v>
      </c>
      <c r="AQ83" s="8"/>
      <c r="AS83" s="120"/>
      <c r="AT83" s="120"/>
    </row>
    <row r="84" spans="2:46">
      <c r="B84" s="5"/>
      <c r="F84" s="66"/>
      <c r="G84" s="50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8"/>
      <c r="AS84" s="120"/>
      <c r="AT84" s="120"/>
    </row>
    <row r="85" spans="2:46" s="21" customFormat="1">
      <c r="B85" s="5"/>
      <c r="E85" s="34">
        <f>E80+1</f>
        <v>16</v>
      </c>
      <c r="F85" s="94" t="str">
        <f>LOOKUP(E85,CAPEX!$E$11:$E$29,CAPEX!$F$11:$F$29)</f>
        <v>Cordeiro</v>
      </c>
      <c r="G85" s="47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8"/>
      <c r="AR85" s="16"/>
      <c r="AS85" s="121"/>
      <c r="AT85" s="121"/>
    </row>
    <row r="86" spans="2:46">
      <c r="B86" s="5"/>
      <c r="F86" s="66" t="s">
        <v>2</v>
      </c>
      <c r="G86" s="50"/>
      <c r="H86" s="142">
        <v>0</v>
      </c>
      <c r="I86" s="142">
        <v>7.1428571428571435E-3</v>
      </c>
      <c r="J86" s="142">
        <v>1.4285714285714287E-2</v>
      </c>
      <c r="K86" s="142">
        <v>2.1428571428571429E-2</v>
      </c>
      <c r="L86" s="142">
        <v>2.8571428571428574E-2</v>
      </c>
      <c r="M86" s="142">
        <v>3.5714285714285719E-2</v>
      </c>
      <c r="N86" s="142">
        <v>4.2857142857142858E-2</v>
      </c>
      <c r="O86" s="142">
        <v>0.05</v>
      </c>
      <c r="P86" s="142">
        <v>0.05</v>
      </c>
      <c r="Q86" s="142">
        <v>0.05</v>
      </c>
      <c r="R86" s="142">
        <v>0.05</v>
      </c>
      <c r="S86" s="142">
        <v>0.05</v>
      </c>
      <c r="T86" s="142">
        <v>0.05</v>
      </c>
      <c r="U86" s="142">
        <v>0.05</v>
      </c>
      <c r="V86" s="142">
        <v>0.05</v>
      </c>
      <c r="W86" s="142">
        <v>0.05</v>
      </c>
      <c r="X86" s="142">
        <v>0.05</v>
      </c>
      <c r="Y86" s="142">
        <v>0.05</v>
      </c>
      <c r="Z86" s="142">
        <v>0.05</v>
      </c>
      <c r="AA86" s="142">
        <v>0.05</v>
      </c>
      <c r="AB86" s="142">
        <v>0.05</v>
      </c>
      <c r="AC86" s="142">
        <v>0.05</v>
      </c>
      <c r="AD86" s="142">
        <v>0.05</v>
      </c>
      <c r="AE86" s="142">
        <v>0.05</v>
      </c>
      <c r="AF86" s="142">
        <v>0.05</v>
      </c>
      <c r="AG86" s="142">
        <v>0.05</v>
      </c>
      <c r="AH86" s="142">
        <v>0.05</v>
      </c>
      <c r="AI86" s="142">
        <v>0.05</v>
      </c>
      <c r="AJ86" s="142">
        <v>0.05</v>
      </c>
      <c r="AK86" s="142">
        <v>0.05</v>
      </c>
      <c r="AL86" s="142">
        <v>0.05</v>
      </c>
      <c r="AM86" s="142">
        <v>0.05</v>
      </c>
      <c r="AN86" s="142">
        <v>0.05</v>
      </c>
      <c r="AO86" s="142">
        <v>0.05</v>
      </c>
      <c r="AP86" s="142">
        <v>0.05</v>
      </c>
      <c r="AQ86" s="8"/>
      <c r="AS86" s="120"/>
      <c r="AT86" s="120"/>
    </row>
    <row r="87" spans="2:46">
      <c r="B87" s="5"/>
      <c r="F87" s="66" t="s">
        <v>3</v>
      </c>
      <c r="G87" s="50"/>
      <c r="H87" s="144">
        <f t="shared" ref="H87" si="491">1-SUM(H88,H86)</f>
        <v>0.87</v>
      </c>
      <c r="I87" s="144">
        <f t="shared" ref="I87" si="492">1-SUM(I88,I86)</f>
        <v>0.86285714285714288</v>
      </c>
      <c r="J87" s="144">
        <f t="shared" ref="J87" si="493">1-SUM(J88,J86)</f>
        <v>0.85571428571428565</v>
      </c>
      <c r="K87" s="144">
        <f t="shared" ref="K87" si="494">1-SUM(K88,K86)</f>
        <v>0.84857142857142853</v>
      </c>
      <c r="L87" s="144">
        <f t="shared" ref="L87" si="495">1-SUM(L88,L86)</f>
        <v>0.84142857142857141</v>
      </c>
      <c r="M87" s="144">
        <f t="shared" ref="M87" si="496">1-SUM(M88,M86)</f>
        <v>0.8342857142857143</v>
      </c>
      <c r="N87" s="144">
        <f t="shared" ref="N87" si="497">1-SUM(N88,N86)</f>
        <v>0.82714285714285718</v>
      </c>
      <c r="O87" s="144">
        <f t="shared" ref="O87" si="498">1-SUM(O88,O86)</f>
        <v>0.82000000000000006</v>
      </c>
      <c r="P87" s="144">
        <f t="shared" ref="P87" si="499">1-SUM(P88,P86)</f>
        <v>0.82000000000000006</v>
      </c>
      <c r="Q87" s="144">
        <f t="shared" ref="Q87" si="500">1-SUM(Q88,Q86)</f>
        <v>0.82000000000000006</v>
      </c>
      <c r="R87" s="144">
        <f t="shared" ref="R87" si="501">1-SUM(R88,R86)</f>
        <v>0.82000000000000006</v>
      </c>
      <c r="S87" s="144">
        <f t="shared" ref="S87" si="502">1-SUM(S88,S86)</f>
        <v>0.82000000000000006</v>
      </c>
      <c r="T87" s="144">
        <f t="shared" ref="T87" si="503">1-SUM(T88,T86)</f>
        <v>0.82000000000000006</v>
      </c>
      <c r="U87" s="144">
        <f t="shared" ref="U87" si="504">1-SUM(U88,U86)</f>
        <v>0.82000000000000006</v>
      </c>
      <c r="V87" s="144">
        <f t="shared" ref="V87" si="505">1-SUM(V88,V86)</f>
        <v>0.82000000000000006</v>
      </c>
      <c r="W87" s="144">
        <f t="shared" ref="W87" si="506">1-SUM(W88,W86)</f>
        <v>0.82000000000000006</v>
      </c>
      <c r="X87" s="144">
        <f t="shared" ref="X87" si="507">1-SUM(X88,X86)</f>
        <v>0.82000000000000006</v>
      </c>
      <c r="Y87" s="144">
        <f t="shared" ref="Y87" si="508">1-SUM(Y88,Y86)</f>
        <v>0.82000000000000006</v>
      </c>
      <c r="Z87" s="144">
        <f t="shared" ref="Z87" si="509">1-SUM(Z88,Z86)</f>
        <v>0.82000000000000006</v>
      </c>
      <c r="AA87" s="144">
        <f t="shared" ref="AA87" si="510">1-SUM(AA88,AA86)</f>
        <v>0.82000000000000006</v>
      </c>
      <c r="AB87" s="144">
        <f t="shared" ref="AB87" si="511">1-SUM(AB88,AB86)</f>
        <v>0.82000000000000006</v>
      </c>
      <c r="AC87" s="144">
        <f t="shared" ref="AC87" si="512">1-SUM(AC88,AC86)</f>
        <v>0.82000000000000006</v>
      </c>
      <c r="AD87" s="144">
        <f t="shared" ref="AD87" si="513">1-SUM(AD88,AD86)</f>
        <v>0.82000000000000006</v>
      </c>
      <c r="AE87" s="144">
        <f t="shared" ref="AE87" si="514">1-SUM(AE88,AE86)</f>
        <v>0.82000000000000006</v>
      </c>
      <c r="AF87" s="144">
        <f t="shared" ref="AF87" si="515">1-SUM(AF88,AF86)</f>
        <v>0.82000000000000006</v>
      </c>
      <c r="AG87" s="144">
        <f t="shared" ref="AG87" si="516">1-SUM(AG88,AG86)</f>
        <v>0.82000000000000006</v>
      </c>
      <c r="AH87" s="144">
        <f t="shared" ref="AH87" si="517">1-SUM(AH88,AH86)</f>
        <v>0.82000000000000006</v>
      </c>
      <c r="AI87" s="144">
        <f t="shared" ref="AI87" si="518">1-SUM(AI88,AI86)</f>
        <v>0.82000000000000006</v>
      </c>
      <c r="AJ87" s="144">
        <f t="shared" ref="AJ87" si="519">1-SUM(AJ88,AJ86)</f>
        <v>0.82000000000000006</v>
      </c>
      <c r="AK87" s="144">
        <f t="shared" ref="AK87" si="520">1-SUM(AK88,AK86)</f>
        <v>0.82000000000000006</v>
      </c>
      <c r="AL87" s="144">
        <f t="shared" ref="AL87" si="521">1-SUM(AL88,AL86)</f>
        <v>0.82000000000000006</v>
      </c>
      <c r="AM87" s="144">
        <f t="shared" ref="AM87" si="522">1-SUM(AM88,AM86)</f>
        <v>0.82000000000000006</v>
      </c>
      <c r="AN87" s="144">
        <f t="shared" ref="AN87" si="523">1-SUM(AN88,AN86)</f>
        <v>0.82000000000000006</v>
      </c>
      <c r="AO87" s="144">
        <f t="shared" ref="AO87" si="524">1-SUM(AO88,AO86)</f>
        <v>0.82000000000000006</v>
      </c>
      <c r="AP87" s="144">
        <f t="shared" ref="AP87" si="525">1-SUM(AP88,AP86)</f>
        <v>0.82000000000000006</v>
      </c>
      <c r="AQ87" s="8"/>
      <c r="AS87" s="120"/>
      <c r="AT87" s="120"/>
    </row>
    <row r="88" spans="2:46">
      <c r="B88" s="5"/>
      <c r="F88" s="66" t="s">
        <v>4</v>
      </c>
      <c r="G88" s="50"/>
      <c r="H88" s="142">
        <v>0.13</v>
      </c>
      <c r="I88" s="142">
        <v>0.13</v>
      </c>
      <c r="J88" s="142">
        <v>0.13</v>
      </c>
      <c r="K88" s="142">
        <v>0.13</v>
      </c>
      <c r="L88" s="142">
        <v>0.13</v>
      </c>
      <c r="M88" s="142">
        <v>0.13</v>
      </c>
      <c r="N88" s="142">
        <v>0.13</v>
      </c>
      <c r="O88" s="142">
        <v>0.13</v>
      </c>
      <c r="P88" s="142">
        <v>0.13</v>
      </c>
      <c r="Q88" s="142">
        <v>0.13</v>
      </c>
      <c r="R88" s="142">
        <v>0.13</v>
      </c>
      <c r="S88" s="142">
        <v>0.13</v>
      </c>
      <c r="T88" s="142">
        <v>0.13</v>
      </c>
      <c r="U88" s="142">
        <v>0.13</v>
      </c>
      <c r="V88" s="142">
        <v>0.13</v>
      </c>
      <c r="W88" s="142">
        <v>0.13</v>
      </c>
      <c r="X88" s="142">
        <v>0.13</v>
      </c>
      <c r="Y88" s="142">
        <v>0.13</v>
      </c>
      <c r="Z88" s="142">
        <v>0.13</v>
      </c>
      <c r="AA88" s="142">
        <v>0.13</v>
      </c>
      <c r="AB88" s="142">
        <v>0.13</v>
      </c>
      <c r="AC88" s="142">
        <v>0.13</v>
      </c>
      <c r="AD88" s="142">
        <v>0.13</v>
      </c>
      <c r="AE88" s="142">
        <v>0.13</v>
      </c>
      <c r="AF88" s="142">
        <v>0.13</v>
      </c>
      <c r="AG88" s="142">
        <v>0.13</v>
      </c>
      <c r="AH88" s="142">
        <v>0.13</v>
      </c>
      <c r="AI88" s="142">
        <v>0.13</v>
      </c>
      <c r="AJ88" s="142">
        <v>0.13</v>
      </c>
      <c r="AK88" s="142">
        <v>0.13</v>
      </c>
      <c r="AL88" s="142">
        <v>0.13</v>
      </c>
      <c r="AM88" s="142">
        <v>0.13</v>
      </c>
      <c r="AN88" s="142">
        <v>0.13</v>
      </c>
      <c r="AO88" s="142">
        <v>0.13</v>
      </c>
      <c r="AP88" s="142">
        <v>0.13</v>
      </c>
      <c r="AQ88" s="8"/>
      <c r="AS88" s="120"/>
      <c r="AT88" s="120"/>
    </row>
    <row r="89" spans="2:46">
      <c r="B89" s="5"/>
      <c r="F89" s="66"/>
      <c r="G89" s="50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8"/>
      <c r="AS89" s="120"/>
      <c r="AT89" s="120"/>
    </row>
    <row r="90" spans="2:46" s="135" customFormat="1">
      <c r="B90" s="148"/>
      <c r="E90" s="34">
        <f>E85+1</f>
        <v>17</v>
      </c>
      <c r="F90" s="94" t="str">
        <f>LOOKUP(E90,CAPEX!$E$11:$E$29,CAPEX!$F$11:$F$29)</f>
        <v>Duas Barras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49"/>
      <c r="AR90" s="134"/>
    </row>
    <row r="91" spans="2:46" s="134" customFormat="1">
      <c r="B91" s="148"/>
      <c r="F91" s="66" t="s">
        <v>2</v>
      </c>
      <c r="G91" s="152"/>
      <c r="H91" s="150">
        <v>0</v>
      </c>
      <c r="I91" s="150">
        <v>7.1428571428571435E-3</v>
      </c>
      <c r="J91" s="150">
        <v>1.4285714285714287E-2</v>
      </c>
      <c r="K91" s="150">
        <v>2.1428571428571429E-2</v>
      </c>
      <c r="L91" s="150">
        <v>2.8571428571428574E-2</v>
      </c>
      <c r="M91" s="150">
        <v>3.5714285714285719E-2</v>
      </c>
      <c r="N91" s="150">
        <v>4.2857142857142858E-2</v>
      </c>
      <c r="O91" s="150">
        <v>0.05</v>
      </c>
      <c r="P91" s="150">
        <v>0.05</v>
      </c>
      <c r="Q91" s="150">
        <v>0.05</v>
      </c>
      <c r="R91" s="150">
        <v>0.05</v>
      </c>
      <c r="S91" s="150">
        <v>0.05</v>
      </c>
      <c r="T91" s="150">
        <v>0.05</v>
      </c>
      <c r="U91" s="150">
        <v>0.05</v>
      </c>
      <c r="V91" s="150">
        <v>0.05</v>
      </c>
      <c r="W91" s="150">
        <v>0.05</v>
      </c>
      <c r="X91" s="150">
        <v>0.05</v>
      </c>
      <c r="Y91" s="150">
        <v>0.05</v>
      </c>
      <c r="Z91" s="150">
        <v>0.05</v>
      </c>
      <c r="AA91" s="150">
        <v>0.05</v>
      </c>
      <c r="AB91" s="150">
        <v>0.05</v>
      </c>
      <c r="AC91" s="150">
        <v>0.05</v>
      </c>
      <c r="AD91" s="150">
        <v>0.05</v>
      </c>
      <c r="AE91" s="150">
        <v>0.05</v>
      </c>
      <c r="AF91" s="150">
        <v>0.05</v>
      </c>
      <c r="AG91" s="150">
        <v>0.05</v>
      </c>
      <c r="AH91" s="150">
        <v>0.05</v>
      </c>
      <c r="AI91" s="150">
        <v>0.05</v>
      </c>
      <c r="AJ91" s="150">
        <v>0.05</v>
      </c>
      <c r="AK91" s="150">
        <v>0.05</v>
      </c>
      <c r="AL91" s="150">
        <v>0.05</v>
      </c>
      <c r="AM91" s="150">
        <v>0.05</v>
      </c>
      <c r="AN91" s="150">
        <v>0.05</v>
      </c>
      <c r="AO91" s="150">
        <v>0.05</v>
      </c>
      <c r="AP91" s="150">
        <v>0.05</v>
      </c>
      <c r="AQ91" s="149"/>
    </row>
    <row r="92" spans="2:46" s="134" customFormat="1">
      <c r="B92" s="148"/>
      <c r="F92" s="66" t="s">
        <v>3</v>
      </c>
      <c r="G92" s="152"/>
      <c r="H92" s="144">
        <f t="shared" ref="H92:AP92" si="526">1-SUM(H93,H91)</f>
        <v>0.94</v>
      </c>
      <c r="I92" s="144">
        <f t="shared" si="526"/>
        <v>0.93285714285714283</v>
      </c>
      <c r="J92" s="144">
        <f t="shared" si="526"/>
        <v>0.92571428571428571</v>
      </c>
      <c r="K92" s="144">
        <f t="shared" si="526"/>
        <v>0.91857142857142859</v>
      </c>
      <c r="L92" s="144">
        <f t="shared" si="526"/>
        <v>0.91142857142857148</v>
      </c>
      <c r="M92" s="144">
        <f t="shared" si="526"/>
        <v>0.90428571428571425</v>
      </c>
      <c r="N92" s="144">
        <f t="shared" si="526"/>
        <v>0.89714285714285713</v>
      </c>
      <c r="O92" s="144">
        <f t="shared" si="526"/>
        <v>0.89</v>
      </c>
      <c r="P92" s="144">
        <f t="shared" si="526"/>
        <v>0.89</v>
      </c>
      <c r="Q92" s="144">
        <f t="shared" si="526"/>
        <v>0.89</v>
      </c>
      <c r="R92" s="144">
        <f t="shared" si="526"/>
        <v>0.89</v>
      </c>
      <c r="S92" s="144">
        <f t="shared" si="526"/>
        <v>0.89</v>
      </c>
      <c r="T92" s="144">
        <f t="shared" si="526"/>
        <v>0.89</v>
      </c>
      <c r="U92" s="144">
        <f t="shared" si="526"/>
        <v>0.89</v>
      </c>
      <c r="V92" s="144">
        <f t="shared" si="526"/>
        <v>0.89</v>
      </c>
      <c r="W92" s="144">
        <f t="shared" si="526"/>
        <v>0.89</v>
      </c>
      <c r="X92" s="144">
        <f t="shared" si="526"/>
        <v>0.89</v>
      </c>
      <c r="Y92" s="144">
        <f t="shared" si="526"/>
        <v>0.89</v>
      </c>
      <c r="Z92" s="144">
        <f t="shared" si="526"/>
        <v>0.89</v>
      </c>
      <c r="AA92" s="144">
        <f t="shared" si="526"/>
        <v>0.89</v>
      </c>
      <c r="AB92" s="144">
        <f t="shared" si="526"/>
        <v>0.89</v>
      </c>
      <c r="AC92" s="144">
        <f t="shared" si="526"/>
        <v>0.89</v>
      </c>
      <c r="AD92" s="144">
        <f t="shared" si="526"/>
        <v>0.89</v>
      </c>
      <c r="AE92" s="144">
        <f t="shared" si="526"/>
        <v>0.89</v>
      </c>
      <c r="AF92" s="144">
        <f t="shared" si="526"/>
        <v>0.89</v>
      </c>
      <c r="AG92" s="144">
        <f t="shared" si="526"/>
        <v>0.89</v>
      </c>
      <c r="AH92" s="144">
        <f t="shared" si="526"/>
        <v>0.89</v>
      </c>
      <c r="AI92" s="144">
        <f t="shared" si="526"/>
        <v>0.89</v>
      </c>
      <c r="AJ92" s="144">
        <f t="shared" si="526"/>
        <v>0.89</v>
      </c>
      <c r="AK92" s="144">
        <f t="shared" si="526"/>
        <v>0.89</v>
      </c>
      <c r="AL92" s="144">
        <f t="shared" si="526"/>
        <v>0.89</v>
      </c>
      <c r="AM92" s="144">
        <f t="shared" si="526"/>
        <v>0.89</v>
      </c>
      <c r="AN92" s="144">
        <f t="shared" si="526"/>
        <v>0.89</v>
      </c>
      <c r="AO92" s="144">
        <f t="shared" si="526"/>
        <v>0.89</v>
      </c>
      <c r="AP92" s="144">
        <f t="shared" si="526"/>
        <v>0.89</v>
      </c>
      <c r="AQ92" s="149"/>
    </row>
    <row r="93" spans="2:46" s="134" customFormat="1">
      <c r="B93" s="148"/>
      <c r="F93" s="66" t="s">
        <v>4</v>
      </c>
      <c r="G93" s="152"/>
      <c r="H93" s="150">
        <v>0.06</v>
      </c>
      <c r="I93" s="150">
        <v>0.06</v>
      </c>
      <c r="J93" s="150">
        <v>0.06</v>
      </c>
      <c r="K93" s="150">
        <v>0.06</v>
      </c>
      <c r="L93" s="150">
        <v>0.06</v>
      </c>
      <c r="M93" s="150">
        <v>0.06</v>
      </c>
      <c r="N93" s="150">
        <v>0.06</v>
      </c>
      <c r="O93" s="150">
        <v>0.06</v>
      </c>
      <c r="P93" s="150">
        <v>0.06</v>
      </c>
      <c r="Q93" s="150">
        <v>0.06</v>
      </c>
      <c r="R93" s="150">
        <v>0.06</v>
      </c>
      <c r="S93" s="150">
        <v>0.06</v>
      </c>
      <c r="T93" s="150">
        <v>0.06</v>
      </c>
      <c r="U93" s="150">
        <v>0.06</v>
      </c>
      <c r="V93" s="150">
        <v>0.06</v>
      </c>
      <c r="W93" s="150">
        <v>0.06</v>
      </c>
      <c r="X93" s="150">
        <v>0.06</v>
      </c>
      <c r="Y93" s="150">
        <v>0.06</v>
      </c>
      <c r="Z93" s="150">
        <v>0.06</v>
      </c>
      <c r="AA93" s="150">
        <v>0.06</v>
      </c>
      <c r="AB93" s="150">
        <v>0.06</v>
      </c>
      <c r="AC93" s="150">
        <v>0.06</v>
      </c>
      <c r="AD93" s="150">
        <v>0.06</v>
      </c>
      <c r="AE93" s="150">
        <v>0.06</v>
      </c>
      <c r="AF93" s="150">
        <v>0.06</v>
      </c>
      <c r="AG93" s="150">
        <v>0.06</v>
      </c>
      <c r="AH93" s="150">
        <v>0.06</v>
      </c>
      <c r="AI93" s="150">
        <v>0.06</v>
      </c>
      <c r="AJ93" s="150">
        <v>0.06</v>
      </c>
      <c r="AK93" s="150">
        <v>0.06</v>
      </c>
      <c r="AL93" s="150">
        <v>0.06</v>
      </c>
      <c r="AM93" s="150">
        <v>0.06</v>
      </c>
      <c r="AN93" s="150">
        <v>0.06</v>
      </c>
      <c r="AO93" s="150">
        <v>0.06</v>
      </c>
      <c r="AP93" s="150">
        <v>0.06</v>
      </c>
      <c r="AQ93" s="149"/>
    </row>
    <row r="94" spans="2:46" s="134" customFormat="1">
      <c r="B94" s="148"/>
      <c r="F94" s="66"/>
      <c r="G94" s="152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9"/>
    </row>
    <row r="95" spans="2:46" s="21" customFormat="1">
      <c r="B95" s="5"/>
      <c r="E95" s="34">
        <f>E90+1</f>
        <v>18</v>
      </c>
      <c r="F95" s="94" t="str">
        <f>LOOKUP(E95,CAPEX!$E$11:$E$29,CAPEX!$F$11:$F$29)</f>
        <v>Sao Sebastiao do Alto</v>
      </c>
      <c r="G95" s="47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8"/>
      <c r="AR95" s="16"/>
      <c r="AS95" s="121"/>
      <c r="AT95" s="121"/>
    </row>
    <row r="96" spans="2:46">
      <c r="B96" s="5"/>
      <c r="F96" s="66" t="s">
        <v>2</v>
      </c>
      <c r="G96" s="50"/>
      <c r="H96" s="142">
        <v>0</v>
      </c>
      <c r="I96" s="142">
        <v>7.1428571428571435E-3</v>
      </c>
      <c r="J96" s="142">
        <v>1.4285714285714287E-2</v>
      </c>
      <c r="K96" s="142">
        <v>2.1428571428571429E-2</v>
      </c>
      <c r="L96" s="142">
        <v>2.8571428571428574E-2</v>
      </c>
      <c r="M96" s="142">
        <v>3.5714285714285719E-2</v>
      </c>
      <c r="N96" s="142">
        <v>4.2857142857142858E-2</v>
      </c>
      <c r="O96" s="142">
        <v>0.05</v>
      </c>
      <c r="P96" s="142">
        <v>0.05</v>
      </c>
      <c r="Q96" s="142">
        <v>0.05</v>
      </c>
      <c r="R96" s="142">
        <v>0.05</v>
      </c>
      <c r="S96" s="142">
        <v>0.05</v>
      </c>
      <c r="T96" s="142">
        <v>0.05</v>
      </c>
      <c r="U96" s="142">
        <v>0.05</v>
      </c>
      <c r="V96" s="142">
        <v>0.05</v>
      </c>
      <c r="W96" s="142">
        <v>0.05</v>
      </c>
      <c r="X96" s="142">
        <v>0.05</v>
      </c>
      <c r="Y96" s="142">
        <v>0.05</v>
      </c>
      <c r="Z96" s="142">
        <v>0.05</v>
      </c>
      <c r="AA96" s="142">
        <v>0.05</v>
      </c>
      <c r="AB96" s="142">
        <v>0.05</v>
      </c>
      <c r="AC96" s="142">
        <v>0.05</v>
      </c>
      <c r="AD96" s="142">
        <v>0.05</v>
      </c>
      <c r="AE96" s="142">
        <v>0.05</v>
      </c>
      <c r="AF96" s="142">
        <v>0.05</v>
      </c>
      <c r="AG96" s="142">
        <v>0.05</v>
      </c>
      <c r="AH96" s="142">
        <v>0.05</v>
      </c>
      <c r="AI96" s="142">
        <v>0.05</v>
      </c>
      <c r="AJ96" s="142">
        <v>0.05</v>
      </c>
      <c r="AK96" s="142">
        <v>0.05</v>
      </c>
      <c r="AL96" s="142">
        <v>0.05</v>
      </c>
      <c r="AM96" s="142">
        <v>0.05</v>
      </c>
      <c r="AN96" s="142">
        <v>0.05</v>
      </c>
      <c r="AO96" s="142">
        <v>0.05</v>
      </c>
      <c r="AP96" s="142">
        <v>0.05</v>
      </c>
      <c r="AQ96" s="8"/>
      <c r="AS96" s="120"/>
      <c r="AT96" s="120"/>
    </row>
    <row r="97" spans="2:46">
      <c r="B97" s="5"/>
      <c r="F97" s="66" t="s">
        <v>3</v>
      </c>
      <c r="G97" s="50"/>
      <c r="H97" s="144">
        <f t="shared" ref="H97" si="527">1-SUM(H98,H96)</f>
        <v>0.96</v>
      </c>
      <c r="I97" s="144">
        <f t="shared" ref="I97" si="528">1-SUM(I98,I96)</f>
        <v>0.95285714285714285</v>
      </c>
      <c r="J97" s="144">
        <f t="shared" ref="J97" si="529">1-SUM(J98,J96)</f>
        <v>0.94571428571428573</v>
      </c>
      <c r="K97" s="144">
        <f t="shared" ref="K97" si="530">1-SUM(K98,K96)</f>
        <v>0.93857142857142861</v>
      </c>
      <c r="L97" s="144">
        <f t="shared" ref="L97" si="531">1-SUM(L98,L96)</f>
        <v>0.93142857142857138</v>
      </c>
      <c r="M97" s="144">
        <f t="shared" ref="M97" si="532">1-SUM(M98,M96)</f>
        <v>0.92428571428571427</v>
      </c>
      <c r="N97" s="144">
        <f t="shared" ref="N97" si="533">1-SUM(N98,N96)</f>
        <v>0.91714285714285715</v>
      </c>
      <c r="O97" s="144">
        <f t="shared" ref="O97" si="534">1-SUM(O98,O96)</f>
        <v>0.91</v>
      </c>
      <c r="P97" s="144">
        <f t="shared" ref="P97" si="535">1-SUM(P98,P96)</f>
        <v>0.91</v>
      </c>
      <c r="Q97" s="144">
        <f t="shared" ref="Q97" si="536">1-SUM(Q98,Q96)</f>
        <v>0.91</v>
      </c>
      <c r="R97" s="144">
        <f t="shared" ref="R97" si="537">1-SUM(R98,R96)</f>
        <v>0.91</v>
      </c>
      <c r="S97" s="144">
        <f t="shared" ref="S97" si="538">1-SUM(S98,S96)</f>
        <v>0.91</v>
      </c>
      <c r="T97" s="144">
        <f t="shared" ref="T97" si="539">1-SUM(T98,T96)</f>
        <v>0.91</v>
      </c>
      <c r="U97" s="144">
        <f t="shared" ref="U97" si="540">1-SUM(U98,U96)</f>
        <v>0.91</v>
      </c>
      <c r="V97" s="144">
        <f t="shared" ref="V97" si="541">1-SUM(V98,V96)</f>
        <v>0.91</v>
      </c>
      <c r="W97" s="144">
        <f t="shared" ref="W97" si="542">1-SUM(W98,W96)</f>
        <v>0.91</v>
      </c>
      <c r="X97" s="144">
        <f t="shared" ref="X97" si="543">1-SUM(X98,X96)</f>
        <v>0.91</v>
      </c>
      <c r="Y97" s="144">
        <f t="shared" ref="Y97" si="544">1-SUM(Y98,Y96)</f>
        <v>0.91</v>
      </c>
      <c r="Z97" s="144">
        <f t="shared" ref="Z97" si="545">1-SUM(Z98,Z96)</f>
        <v>0.91</v>
      </c>
      <c r="AA97" s="144">
        <f t="shared" ref="AA97" si="546">1-SUM(AA98,AA96)</f>
        <v>0.91</v>
      </c>
      <c r="AB97" s="144">
        <f t="shared" ref="AB97" si="547">1-SUM(AB98,AB96)</f>
        <v>0.91</v>
      </c>
      <c r="AC97" s="144">
        <f t="shared" ref="AC97" si="548">1-SUM(AC98,AC96)</f>
        <v>0.91</v>
      </c>
      <c r="AD97" s="144">
        <f t="shared" ref="AD97" si="549">1-SUM(AD98,AD96)</f>
        <v>0.91</v>
      </c>
      <c r="AE97" s="144">
        <f t="shared" ref="AE97" si="550">1-SUM(AE98,AE96)</f>
        <v>0.91</v>
      </c>
      <c r="AF97" s="144">
        <f t="shared" ref="AF97" si="551">1-SUM(AF98,AF96)</f>
        <v>0.91</v>
      </c>
      <c r="AG97" s="144">
        <f t="shared" ref="AG97" si="552">1-SUM(AG98,AG96)</f>
        <v>0.91</v>
      </c>
      <c r="AH97" s="144">
        <f t="shared" ref="AH97" si="553">1-SUM(AH98,AH96)</f>
        <v>0.91</v>
      </c>
      <c r="AI97" s="144">
        <f t="shared" ref="AI97" si="554">1-SUM(AI98,AI96)</f>
        <v>0.91</v>
      </c>
      <c r="AJ97" s="144">
        <f t="shared" ref="AJ97" si="555">1-SUM(AJ98,AJ96)</f>
        <v>0.91</v>
      </c>
      <c r="AK97" s="144">
        <f t="shared" ref="AK97" si="556">1-SUM(AK98,AK96)</f>
        <v>0.92</v>
      </c>
      <c r="AL97" s="144">
        <f t="shared" ref="AL97" si="557">1-SUM(AL98,AL96)</f>
        <v>0.92</v>
      </c>
      <c r="AM97" s="144">
        <f t="shared" ref="AM97" si="558">1-SUM(AM98,AM96)</f>
        <v>0.92</v>
      </c>
      <c r="AN97" s="144">
        <f t="shared" ref="AN97" si="559">1-SUM(AN98,AN96)</f>
        <v>0.92</v>
      </c>
      <c r="AO97" s="144">
        <f t="shared" ref="AO97" si="560">1-SUM(AO98,AO96)</f>
        <v>0.92</v>
      </c>
      <c r="AP97" s="144">
        <f t="shared" ref="AP97" si="561">1-SUM(AP98,AP96)</f>
        <v>0.92</v>
      </c>
      <c r="AQ97" s="8"/>
      <c r="AS97" s="120"/>
      <c r="AT97" s="120"/>
    </row>
    <row r="98" spans="2:46">
      <c r="B98" s="5"/>
      <c r="F98" s="66" t="s">
        <v>4</v>
      </c>
      <c r="G98" s="50"/>
      <c r="H98" s="142">
        <v>0.04</v>
      </c>
      <c r="I98" s="142">
        <v>0.04</v>
      </c>
      <c r="J98" s="142">
        <v>0.04</v>
      </c>
      <c r="K98" s="142">
        <v>0.04</v>
      </c>
      <c r="L98" s="142">
        <v>0.04</v>
      </c>
      <c r="M98" s="142">
        <v>0.04</v>
      </c>
      <c r="N98" s="142">
        <v>0.04</v>
      </c>
      <c r="O98" s="142">
        <v>0.04</v>
      </c>
      <c r="P98" s="142">
        <v>0.04</v>
      </c>
      <c r="Q98" s="142">
        <v>0.04</v>
      </c>
      <c r="R98" s="142">
        <v>0.04</v>
      </c>
      <c r="S98" s="142">
        <v>0.04</v>
      </c>
      <c r="T98" s="142">
        <v>0.04</v>
      </c>
      <c r="U98" s="142">
        <v>0.04</v>
      </c>
      <c r="V98" s="142">
        <v>0.04</v>
      </c>
      <c r="W98" s="142">
        <v>0.04</v>
      </c>
      <c r="X98" s="142">
        <v>0.04</v>
      </c>
      <c r="Y98" s="142">
        <v>0.04</v>
      </c>
      <c r="Z98" s="142">
        <v>0.04</v>
      </c>
      <c r="AA98" s="142">
        <v>0.04</v>
      </c>
      <c r="AB98" s="142">
        <v>0.04</v>
      </c>
      <c r="AC98" s="142">
        <v>0.04</v>
      </c>
      <c r="AD98" s="142">
        <v>0.04</v>
      </c>
      <c r="AE98" s="142">
        <v>0.04</v>
      </c>
      <c r="AF98" s="142">
        <v>0.04</v>
      </c>
      <c r="AG98" s="142">
        <v>0.04</v>
      </c>
      <c r="AH98" s="142">
        <v>0.04</v>
      </c>
      <c r="AI98" s="142">
        <v>0.04</v>
      </c>
      <c r="AJ98" s="142">
        <v>0.04</v>
      </c>
      <c r="AK98" s="142">
        <v>0.03</v>
      </c>
      <c r="AL98" s="142">
        <v>0.03</v>
      </c>
      <c r="AM98" s="142">
        <v>0.03</v>
      </c>
      <c r="AN98" s="142">
        <v>0.03</v>
      </c>
      <c r="AO98" s="142">
        <v>0.03</v>
      </c>
      <c r="AP98" s="142">
        <v>0.03</v>
      </c>
      <c r="AQ98" s="8"/>
      <c r="AS98" s="120"/>
      <c r="AT98" s="120"/>
    </row>
    <row r="99" spans="2:46">
      <c r="B99" s="5"/>
      <c r="F99" s="66"/>
      <c r="G99" s="50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8"/>
      <c r="AS99" s="120"/>
      <c r="AT99" s="120"/>
    </row>
    <row r="100" spans="2:46" s="21" customFormat="1">
      <c r="B100" s="5"/>
      <c r="E100" s="34">
        <f>E95+1</f>
        <v>19</v>
      </c>
      <c r="F100" s="94" t="str">
        <f>LOOKUP(E100,CAPEX!$E$11:$E$29,CAPEX!$F$11:$F$29)</f>
        <v>Rio de Janeiro - AP 2.1</v>
      </c>
      <c r="G100" s="47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8"/>
      <c r="AR100" s="16"/>
      <c r="AS100" s="121"/>
      <c r="AT100" s="121"/>
    </row>
    <row r="101" spans="2:46">
      <c r="B101" s="5"/>
      <c r="F101" s="66" t="s">
        <v>2</v>
      </c>
      <c r="G101" s="50"/>
      <c r="H101" s="142">
        <v>1.7725258493353029E-2</v>
      </c>
      <c r="I101" s="142">
        <v>2.2335935851445454E-2</v>
      </c>
      <c r="J101" s="142">
        <v>2.6946613209537878E-2</v>
      </c>
      <c r="K101" s="142">
        <v>3.1557290567630306E-2</v>
      </c>
      <c r="L101" s="142">
        <v>3.616796792572273E-2</v>
      </c>
      <c r="M101" s="142">
        <v>4.0778645283815154E-2</v>
      </c>
      <c r="N101" s="142">
        <v>4.5389322641907578E-2</v>
      </c>
      <c r="O101" s="142">
        <v>0.05</v>
      </c>
      <c r="P101" s="142">
        <v>0.05</v>
      </c>
      <c r="Q101" s="142">
        <v>0.05</v>
      </c>
      <c r="R101" s="142">
        <v>0.05</v>
      </c>
      <c r="S101" s="142">
        <v>0.05</v>
      </c>
      <c r="T101" s="142">
        <v>0.05</v>
      </c>
      <c r="U101" s="142">
        <v>0.05</v>
      </c>
      <c r="V101" s="142">
        <v>0.05</v>
      </c>
      <c r="W101" s="142">
        <v>0.05</v>
      </c>
      <c r="X101" s="142">
        <v>0.05</v>
      </c>
      <c r="Y101" s="142">
        <v>0.05</v>
      </c>
      <c r="Z101" s="142">
        <v>0.05</v>
      </c>
      <c r="AA101" s="142">
        <v>0.05</v>
      </c>
      <c r="AB101" s="142">
        <v>0.05</v>
      </c>
      <c r="AC101" s="142">
        <v>0.05</v>
      </c>
      <c r="AD101" s="142">
        <v>0.05</v>
      </c>
      <c r="AE101" s="142">
        <v>0.05</v>
      </c>
      <c r="AF101" s="142">
        <v>0.05</v>
      </c>
      <c r="AG101" s="142">
        <v>0.05</v>
      </c>
      <c r="AH101" s="142">
        <v>0.05</v>
      </c>
      <c r="AI101" s="142">
        <v>0.05</v>
      </c>
      <c r="AJ101" s="142">
        <v>0.05</v>
      </c>
      <c r="AK101" s="142">
        <v>0.05</v>
      </c>
      <c r="AL101" s="142">
        <v>0.05</v>
      </c>
      <c r="AM101" s="142">
        <v>0.05</v>
      </c>
      <c r="AN101" s="142">
        <v>0.05</v>
      </c>
      <c r="AO101" s="142">
        <v>0.05</v>
      </c>
      <c r="AP101" s="142">
        <v>0.05</v>
      </c>
      <c r="AQ101" s="8"/>
      <c r="AS101" s="120"/>
      <c r="AT101" s="120"/>
    </row>
    <row r="102" spans="2:46">
      <c r="B102" s="5"/>
      <c r="F102" s="66" t="s">
        <v>3</v>
      </c>
      <c r="G102" s="50"/>
      <c r="H102" s="144">
        <f t="shared" ref="H102" si="562">1-SUM(H103,H101)</f>
        <v>0.782274741506647</v>
      </c>
      <c r="I102" s="144">
        <f t="shared" ref="I102" si="563">1-SUM(I103,I101)</f>
        <v>0.7776640641485546</v>
      </c>
      <c r="J102" s="144">
        <f t="shared" ref="J102" si="564">1-SUM(J103,J101)</f>
        <v>0.77305338679046209</v>
      </c>
      <c r="K102" s="144">
        <f t="shared" ref="K102" si="565">1-SUM(K103,K101)</f>
        <v>0.7684427094323697</v>
      </c>
      <c r="L102" s="144">
        <f t="shared" ref="L102" si="566">1-SUM(L103,L101)</f>
        <v>0.7638320320742773</v>
      </c>
      <c r="M102" s="144">
        <f t="shared" ref="M102" si="567">1-SUM(M103,M101)</f>
        <v>0.75922135471618479</v>
      </c>
      <c r="N102" s="144">
        <f t="shared" ref="N102" si="568">1-SUM(N103,N101)</f>
        <v>0.7546106773580924</v>
      </c>
      <c r="O102" s="144">
        <f t="shared" ref="O102" si="569">1-SUM(O103,O101)</f>
        <v>0.75</v>
      </c>
      <c r="P102" s="144">
        <f t="shared" ref="P102" si="570">1-SUM(P103,P101)</f>
        <v>0.75</v>
      </c>
      <c r="Q102" s="144">
        <f t="shared" ref="Q102" si="571">1-SUM(Q103,Q101)</f>
        <v>0.75</v>
      </c>
      <c r="R102" s="144">
        <f t="shared" ref="R102" si="572">1-SUM(R103,R101)</f>
        <v>0.75</v>
      </c>
      <c r="S102" s="144">
        <f t="shared" ref="S102" si="573">1-SUM(S103,S101)</f>
        <v>0.75</v>
      </c>
      <c r="T102" s="144">
        <f t="shared" ref="T102" si="574">1-SUM(T103,T101)</f>
        <v>0.75</v>
      </c>
      <c r="U102" s="144">
        <f t="shared" ref="U102" si="575">1-SUM(U103,U101)</f>
        <v>0.75</v>
      </c>
      <c r="V102" s="144">
        <f t="shared" ref="V102" si="576">1-SUM(V103,V101)</f>
        <v>0.75</v>
      </c>
      <c r="W102" s="144">
        <f t="shared" ref="W102" si="577">1-SUM(W103,W101)</f>
        <v>0.75</v>
      </c>
      <c r="X102" s="144">
        <f t="shared" ref="X102" si="578">1-SUM(X103,X101)</f>
        <v>0.75</v>
      </c>
      <c r="Y102" s="144">
        <f t="shared" ref="Y102" si="579">1-SUM(Y103,Y101)</f>
        <v>0.75</v>
      </c>
      <c r="Z102" s="144">
        <f t="shared" ref="Z102" si="580">1-SUM(Z103,Z101)</f>
        <v>0.75</v>
      </c>
      <c r="AA102" s="144">
        <f t="shared" ref="AA102" si="581">1-SUM(AA103,AA101)</f>
        <v>0.75</v>
      </c>
      <c r="AB102" s="144">
        <f t="shared" ref="AB102" si="582">1-SUM(AB103,AB101)</f>
        <v>0.75</v>
      </c>
      <c r="AC102" s="144">
        <f t="shared" ref="AC102" si="583">1-SUM(AC103,AC101)</f>
        <v>0.75</v>
      </c>
      <c r="AD102" s="144">
        <f t="shared" ref="AD102" si="584">1-SUM(AD103,AD101)</f>
        <v>0.75</v>
      </c>
      <c r="AE102" s="144">
        <f t="shared" ref="AE102" si="585">1-SUM(AE103,AE101)</f>
        <v>0.75</v>
      </c>
      <c r="AF102" s="144">
        <f t="shared" ref="AF102" si="586">1-SUM(AF103,AF101)</f>
        <v>0.75</v>
      </c>
      <c r="AG102" s="144">
        <f t="shared" ref="AG102" si="587">1-SUM(AG103,AG101)</f>
        <v>0.75</v>
      </c>
      <c r="AH102" s="144">
        <f t="shared" ref="AH102" si="588">1-SUM(AH103,AH101)</f>
        <v>0.75</v>
      </c>
      <c r="AI102" s="144">
        <f t="shared" ref="AI102" si="589">1-SUM(AI103,AI101)</f>
        <v>0.75</v>
      </c>
      <c r="AJ102" s="144">
        <f t="shared" ref="AJ102" si="590">1-SUM(AJ103,AJ101)</f>
        <v>0.75</v>
      </c>
      <c r="AK102" s="144">
        <f t="shared" ref="AK102" si="591">1-SUM(AK103,AK101)</f>
        <v>0.75</v>
      </c>
      <c r="AL102" s="144">
        <f t="shared" ref="AL102" si="592">1-SUM(AL103,AL101)</f>
        <v>0.75</v>
      </c>
      <c r="AM102" s="144">
        <f t="shared" ref="AM102" si="593">1-SUM(AM103,AM101)</f>
        <v>0.75</v>
      </c>
      <c r="AN102" s="144">
        <f t="shared" ref="AN102" si="594">1-SUM(AN103,AN101)</f>
        <v>0.75</v>
      </c>
      <c r="AO102" s="144">
        <f t="shared" ref="AO102" si="595">1-SUM(AO103,AO101)</f>
        <v>0.75</v>
      </c>
      <c r="AP102" s="144">
        <f t="shared" ref="AP102" si="596">1-SUM(AP103,AP101)</f>
        <v>0.75</v>
      </c>
      <c r="AQ102" s="8"/>
      <c r="AS102" s="120"/>
      <c r="AT102" s="120"/>
    </row>
    <row r="103" spans="2:46">
      <c r="B103" s="5"/>
      <c r="F103" s="66" t="s">
        <v>4</v>
      </c>
      <c r="G103" s="50"/>
      <c r="H103" s="142">
        <v>0.2</v>
      </c>
      <c r="I103" s="142">
        <v>0.2</v>
      </c>
      <c r="J103" s="142">
        <v>0.2</v>
      </c>
      <c r="K103" s="142">
        <v>0.2</v>
      </c>
      <c r="L103" s="142">
        <v>0.2</v>
      </c>
      <c r="M103" s="142">
        <v>0.2</v>
      </c>
      <c r="N103" s="142">
        <v>0.2</v>
      </c>
      <c r="O103" s="142">
        <v>0.2</v>
      </c>
      <c r="P103" s="142">
        <v>0.2</v>
      </c>
      <c r="Q103" s="142">
        <v>0.2</v>
      </c>
      <c r="R103" s="142">
        <v>0.2</v>
      </c>
      <c r="S103" s="142">
        <v>0.2</v>
      </c>
      <c r="T103" s="142">
        <v>0.2</v>
      </c>
      <c r="U103" s="142">
        <v>0.2</v>
      </c>
      <c r="V103" s="142">
        <v>0.2</v>
      </c>
      <c r="W103" s="142">
        <v>0.2</v>
      </c>
      <c r="X103" s="142">
        <v>0.2</v>
      </c>
      <c r="Y103" s="142">
        <v>0.2</v>
      </c>
      <c r="Z103" s="142">
        <v>0.2</v>
      </c>
      <c r="AA103" s="142">
        <v>0.2</v>
      </c>
      <c r="AB103" s="142">
        <v>0.2</v>
      </c>
      <c r="AC103" s="142">
        <v>0.2</v>
      </c>
      <c r="AD103" s="142">
        <v>0.2</v>
      </c>
      <c r="AE103" s="142">
        <v>0.2</v>
      </c>
      <c r="AF103" s="142">
        <v>0.2</v>
      </c>
      <c r="AG103" s="142">
        <v>0.2</v>
      </c>
      <c r="AH103" s="142">
        <v>0.2</v>
      </c>
      <c r="AI103" s="142">
        <v>0.2</v>
      </c>
      <c r="AJ103" s="142">
        <v>0.2</v>
      </c>
      <c r="AK103" s="142">
        <v>0.2</v>
      </c>
      <c r="AL103" s="142">
        <v>0.2</v>
      </c>
      <c r="AM103" s="142">
        <v>0.2</v>
      </c>
      <c r="AN103" s="142">
        <v>0.2</v>
      </c>
      <c r="AO103" s="142">
        <v>0.2</v>
      </c>
      <c r="AP103" s="142">
        <v>0.2</v>
      </c>
      <c r="AQ103" s="8"/>
      <c r="AS103" s="120"/>
      <c r="AT103" s="120"/>
    </row>
    <row r="104" spans="2:46">
      <c r="B104" s="5"/>
      <c r="F104" s="66"/>
      <c r="G104" s="50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8"/>
    </row>
    <row r="105" spans="2:46" ht="13.5" thickBot="1">
      <c r="B105" s="5"/>
      <c r="D105" s="19" t="s">
        <v>91</v>
      </c>
      <c r="E105" s="19"/>
      <c r="F105" s="95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8"/>
    </row>
    <row r="106" spans="2:46" ht="13.5" thickTop="1">
      <c r="B106" s="5"/>
      <c r="D106" s="20"/>
      <c r="E106" s="20"/>
      <c r="F106" s="46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8"/>
    </row>
    <row r="107" spans="2:46">
      <c r="B107" s="5"/>
      <c r="E107" s="18">
        <v>1</v>
      </c>
      <c r="F107" s="45" t="str">
        <f>CAPEX!F11</f>
        <v>Cachoeiras de Macacu</v>
      </c>
      <c r="G107" s="91">
        <v>0.80340963752321748</v>
      </c>
      <c r="H107" s="146">
        <v>0.80340758310121907</v>
      </c>
      <c r="I107" s="146">
        <v>0.82036262668546878</v>
      </c>
      <c r="J107" s="146">
        <v>0.83732265786925897</v>
      </c>
      <c r="K107" s="146">
        <v>0.85428745254725946</v>
      </c>
      <c r="L107" s="146">
        <v>0.87127343787191813</v>
      </c>
      <c r="M107" s="146">
        <v>0.88822608353470589</v>
      </c>
      <c r="N107" s="146">
        <v>0.90518459334512746</v>
      </c>
      <c r="O107" s="146">
        <v>0.92214873752804793</v>
      </c>
      <c r="P107" s="146">
        <v>0.93911829815794945</v>
      </c>
      <c r="Q107" s="146">
        <v>0.95607227594415822</v>
      </c>
      <c r="R107" s="146">
        <v>0.97302520083755817</v>
      </c>
      <c r="S107" s="146">
        <v>0.99001294964494191</v>
      </c>
      <c r="T107" s="146">
        <v>0.98999082749388212</v>
      </c>
      <c r="U107" s="146">
        <v>0.9900042948972595</v>
      </c>
      <c r="V107" s="146">
        <v>0.99001550210844436</v>
      </c>
      <c r="W107" s="146">
        <v>0.98999182471851566</v>
      </c>
      <c r="X107" s="146">
        <v>0.99000297202096577</v>
      </c>
      <c r="Y107" s="146">
        <v>0.99001398581469657</v>
      </c>
      <c r="Z107" s="146">
        <v>0.98999074028687717</v>
      </c>
      <c r="AA107" s="146">
        <v>0.98998460734447513</v>
      </c>
      <c r="AB107" s="146">
        <v>0.99001242770476472</v>
      </c>
      <c r="AC107" s="146">
        <v>0.99000626542449699</v>
      </c>
      <c r="AD107" s="146">
        <v>0.99000014140274584</v>
      </c>
      <c r="AE107" s="146">
        <v>0.98999405528432161</v>
      </c>
      <c r="AF107" s="146">
        <v>0.98999281554405028</v>
      </c>
      <c r="AG107" s="146">
        <v>0.98999157765547985</v>
      </c>
      <c r="AH107" s="146">
        <v>0.98999034161446475</v>
      </c>
      <c r="AI107" s="146">
        <v>0.98998910741687185</v>
      </c>
      <c r="AJ107" s="146">
        <v>0.98998787505858032</v>
      </c>
      <c r="AK107" s="146">
        <v>0.99001164950811982</v>
      </c>
      <c r="AL107" s="146">
        <v>0.99000192553510091</v>
      </c>
      <c r="AM107" s="146">
        <v>0.98999217799413475</v>
      </c>
      <c r="AN107" s="146">
        <v>0.99001604420240474</v>
      </c>
      <c r="AO107" s="146">
        <v>0.99000629013021357</v>
      </c>
      <c r="AP107" s="146">
        <v>0.98999651233086294</v>
      </c>
      <c r="AQ107" s="8"/>
    </row>
    <row r="108" spans="2:46">
      <c r="B108" s="5"/>
      <c r="E108" s="18">
        <v>2</v>
      </c>
      <c r="F108" s="45" t="str">
        <f>CAPEX!F12</f>
        <v>Itaborai</v>
      </c>
      <c r="G108" s="146">
        <v>0.74999625073260245</v>
      </c>
      <c r="H108" s="146">
        <v>0.74999757377536536</v>
      </c>
      <c r="I108" s="146">
        <v>0.77666920448001431</v>
      </c>
      <c r="J108" s="146">
        <v>0.80333012941955051</v>
      </c>
      <c r="K108" s="146">
        <v>0.8299969885205859</v>
      </c>
      <c r="L108" s="146">
        <v>0.85667036612259662</v>
      </c>
      <c r="M108" s="146">
        <v>0.88332995230536793</v>
      </c>
      <c r="N108" s="146">
        <v>0.91000019074092109</v>
      </c>
      <c r="O108" s="146">
        <v>0.93666485147916978</v>
      </c>
      <c r="P108" s="146">
        <v>0.963332009075757</v>
      </c>
      <c r="Q108" s="146">
        <v>0.98999674949220529</v>
      </c>
      <c r="R108" s="146">
        <v>0.98999937030003904</v>
      </c>
      <c r="S108" s="146">
        <v>0.9900019717696612</v>
      </c>
      <c r="T108" s="146">
        <v>0.98999668882033487</v>
      </c>
      <c r="U108" s="146">
        <v>0.98999928105552115</v>
      </c>
      <c r="V108" s="146">
        <v>0.98999727762195489</v>
      </c>
      <c r="W108" s="146">
        <v>0.99000308857466379</v>
      </c>
      <c r="X108" s="146">
        <v>0.99000108551806354</v>
      </c>
      <c r="Y108" s="146">
        <v>0.98999909002270481</v>
      </c>
      <c r="Z108" s="146">
        <v>0.98999710204585434</v>
      </c>
      <c r="AA108" s="146">
        <v>0.98999702175547133</v>
      </c>
      <c r="AB108" s="146">
        <v>0.98999694149153428</v>
      </c>
      <c r="AC108" s="146">
        <v>0.9899968612540303</v>
      </c>
      <c r="AD108" s="146">
        <v>0.98999678104294619</v>
      </c>
      <c r="AE108" s="146">
        <v>0.98999670085826907</v>
      </c>
      <c r="AF108" s="146">
        <v>0.98999937412153716</v>
      </c>
      <c r="AG108" s="146">
        <v>0.99000205559254306</v>
      </c>
      <c r="AH108" s="146">
        <v>0.98999695324799519</v>
      </c>
      <c r="AI108" s="146">
        <v>0.9899996392494369</v>
      </c>
      <c r="AJ108" s="146">
        <v>0.99000233353588296</v>
      </c>
      <c r="AK108" s="146">
        <v>0.98999941841457362</v>
      </c>
      <c r="AL108" s="146">
        <v>0.98999648506126781</v>
      </c>
      <c r="AM108" s="146">
        <v>0.9900014229563896</v>
      </c>
      <c r="AN108" s="146">
        <v>0.9899984774495344</v>
      </c>
      <c r="AO108" s="146">
        <v>0.99000345280961011</v>
      </c>
      <c r="AP108" s="146">
        <v>0.99000049507541121</v>
      </c>
      <c r="AQ108" s="8"/>
    </row>
    <row r="109" spans="2:46">
      <c r="B109" s="5"/>
      <c r="E109" s="18">
        <v>3</v>
      </c>
      <c r="F109" s="45" t="str">
        <f>CAPEX!F13</f>
        <v>Mage</v>
      </c>
      <c r="G109" s="146">
        <v>0.76900571130913964</v>
      </c>
      <c r="H109" s="146">
        <v>0.76899447565238332</v>
      </c>
      <c r="I109" s="146">
        <v>0.79355081902106539</v>
      </c>
      <c r="J109" s="146">
        <v>0.8181081699997147</v>
      </c>
      <c r="K109" s="146">
        <v>0.84266651819260563</v>
      </c>
      <c r="L109" s="146">
        <v>0.86722945383194527</v>
      </c>
      <c r="M109" s="146">
        <v>0.89177029405506947</v>
      </c>
      <c r="N109" s="146">
        <v>0.9163398229929488</v>
      </c>
      <c r="O109" s="146">
        <v>0.94088732355086757</v>
      </c>
      <c r="P109" s="146">
        <v>0.96544655296411142</v>
      </c>
      <c r="Q109" s="146">
        <v>0.98999543588313577</v>
      </c>
      <c r="R109" s="146">
        <v>0.99000560275884475</v>
      </c>
      <c r="S109" s="146">
        <v>0.98999898696580846</v>
      </c>
      <c r="T109" s="146">
        <v>0.98999238200817063</v>
      </c>
      <c r="U109" s="146">
        <v>0.99000252642601583</v>
      </c>
      <c r="V109" s="146">
        <v>0.98999326911036845</v>
      </c>
      <c r="W109" s="146">
        <v>0.99000076162262274</v>
      </c>
      <c r="X109" s="146">
        <v>0.99000826542154197</v>
      </c>
      <c r="Y109" s="146">
        <v>0.98999899149824822</v>
      </c>
      <c r="Z109" s="146">
        <v>0.99000650528262568</v>
      </c>
      <c r="AA109" s="146">
        <v>0.98999684865054949</v>
      </c>
      <c r="AB109" s="146">
        <v>0.99000401986599762</v>
      </c>
      <c r="AC109" s="146">
        <v>0.98999432327277903</v>
      </c>
      <c r="AD109" s="146">
        <v>0.99000151619092602</v>
      </c>
      <c r="AE109" s="146">
        <v>0.98999177930886684</v>
      </c>
      <c r="AF109" s="146">
        <v>0.98999698908792666</v>
      </c>
      <c r="AG109" s="146">
        <v>0.99000223052230918</v>
      </c>
      <c r="AH109" s="146">
        <v>0.99000750390140668</v>
      </c>
      <c r="AI109" s="146">
        <v>0.98999564593205513</v>
      </c>
      <c r="AJ109" s="146">
        <v>0.99000093145920687</v>
      </c>
      <c r="AK109" s="146">
        <v>0.99000440786524091</v>
      </c>
      <c r="AL109" s="146">
        <v>0.99000791343572503</v>
      </c>
      <c r="AM109" s="146">
        <v>0.9899940147700601</v>
      </c>
      <c r="AN109" s="146">
        <v>0.98999750603449221</v>
      </c>
      <c r="AO109" s="146">
        <v>0.990001026961293</v>
      </c>
      <c r="AP109" s="146">
        <v>0.99000457793009966</v>
      </c>
      <c r="AQ109" s="8"/>
    </row>
    <row r="110" spans="2:46">
      <c r="B110" s="5"/>
      <c r="E110" s="18">
        <v>4</v>
      </c>
      <c r="F110" s="45" t="str">
        <f>CAPEX!F14</f>
        <v>Marica</v>
      </c>
      <c r="G110" s="146">
        <v>0.46442999459043954</v>
      </c>
      <c r="H110" s="146">
        <v>0.46443639850010565</v>
      </c>
      <c r="I110" s="146">
        <v>0.51221014962551503</v>
      </c>
      <c r="J110" s="146">
        <v>0.55999386384250405</v>
      </c>
      <c r="K110" s="146">
        <v>0.6077747329351485</v>
      </c>
      <c r="L110" s="146">
        <v>0.6555515637715793</v>
      </c>
      <c r="M110" s="146">
        <v>0.70332895053051769</v>
      </c>
      <c r="N110" s="146">
        <v>0.75110793703363021</v>
      </c>
      <c r="O110" s="146">
        <v>0.79888607415247959</v>
      </c>
      <c r="P110" s="146">
        <v>0.84666358092093097</v>
      </c>
      <c r="Q110" s="146">
        <v>0.89444162464592702</v>
      </c>
      <c r="R110" s="146">
        <v>0.9422154954801808</v>
      </c>
      <c r="S110" s="146">
        <v>0.98999421023404</v>
      </c>
      <c r="T110" s="146">
        <v>0.98999492804448108</v>
      </c>
      <c r="U110" s="146">
        <v>0.98999437944030022</v>
      </c>
      <c r="V110" s="146">
        <v>0.99000286013217187</v>
      </c>
      <c r="W110" s="146">
        <v>0.98999998056961924</v>
      </c>
      <c r="X110" s="146">
        <v>0.98999709923814017</v>
      </c>
      <c r="Y110" s="146">
        <v>0.99000558858264343</v>
      </c>
      <c r="Z110" s="146">
        <v>0.99000270720363392</v>
      </c>
      <c r="AA110" s="146">
        <v>0.98999710625355541</v>
      </c>
      <c r="AB110" s="146">
        <v>0.99000291925346651</v>
      </c>
      <c r="AC110" s="146">
        <v>0.98999728201901438</v>
      </c>
      <c r="AD110" s="146">
        <v>0.99000313411301255</v>
      </c>
      <c r="AE110" s="146">
        <v>0.98999746012115053</v>
      </c>
      <c r="AF110" s="146">
        <v>0.99000546372358633</v>
      </c>
      <c r="AG110" s="146">
        <v>0.99000186350586306</v>
      </c>
      <c r="AH110" s="146">
        <v>0.98999822381487368</v>
      </c>
      <c r="AI110" s="146">
        <v>0.98999454399785447</v>
      </c>
      <c r="AJ110" s="146">
        <v>0.99000270888740582</v>
      </c>
      <c r="AK110" s="146">
        <v>0.99000076979052609</v>
      </c>
      <c r="AL110" s="146">
        <v>0.98999880326747935</v>
      </c>
      <c r="AM110" s="146">
        <v>0.98999680873225671</v>
      </c>
      <c r="AN110" s="146">
        <v>0.98999478558203469</v>
      </c>
      <c r="AO110" s="146">
        <v>0.99000504807072109</v>
      </c>
      <c r="AP110" s="146">
        <v>0.99000305543643208</v>
      </c>
      <c r="AQ110" s="8"/>
    </row>
    <row r="111" spans="2:46" s="134" customFormat="1">
      <c r="B111" s="148"/>
      <c r="E111" s="115">
        <v>5</v>
      </c>
      <c r="F111" s="45" t="str">
        <f>CAPEX!F15</f>
        <v>Rio Bonito</v>
      </c>
      <c r="G111" s="159">
        <v>0.93547487782895888</v>
      </c>
      <c r="H111" s="159">
        <v>0.93546125311852202</v>
      </c>
      <c r="I111" s="159">
        <v>0.9404174916693615</v>
      </c>
      <c r="J111" s="159">
        <v>0.94537490447598727</v>
      </c>
      <c r="K111" s="159">
        <v>0.95033343403676884</v>
      </c>
      <c r="L111" s="159">
        <v>0.95529298688045228</v>
      </c>
      <c r="M111" s="159">
        <v>0.96026297263672822</v>
      </c>
      <c r="N111" s="159">
        <v>0.96520381493910135</v>
      </c>
      <c r="O111" s="159">
        <v>0.97017463997198228</v>
      </c>
      <c r="P111" s="159">
        <v>0.97513612697045893</v>
      </c>
      <c r="Q111" s="159">
        <v>0.98008471171378608</v>
      </c>
      <c r="R111" s="159">
        <v>0.98503598977858475</v>
      </c>
      <c r="S111" s="159">
        <v>0.99000846491597805</v>
      </c>
      <c r="T111" s="159">
        <v>0.98999415399937984</v>
      </c>
      <c r="U111" s="159">
        <v>0.98999834409713017</v>
      </c>
      <c r="V111" s="159">
        <v>0.98999749861625974</v>
      </c>
      <c r="W111" s="159">
        <v>0.98999666305356926</v>
      </c>
      <c r="X111" s="159">
        <v>0.98999583723555373</v>
      </c>
      <c r="Y111" s="159">
        <v>0.98999502099273196</v>
      </c>
      <c r="Z111" s="159">
        <v>0.98999421415953004</v>
      </c>
      <c r="AA111" s="159">
        <v>0.98999940405154219</v>
      </c>
      <c r="AB111" s="159">
        <v>0.99000456242272206</v>
      </c>
      <c r="AC111" s="159">
        <v>0.98999213152638366</v>
      </c>
      <c r="AD111" s="159">
        <v>0.98999728070883797</v>
      </c>
      <c r="AE111" s="159">
        <v>0.99000239890004804</v>
      </c>
      <c r="AF111" s="159">
        <v>0.98999157190258946</v>
      </c>
      <c r="AG111" s="159">
        <v>0.9899981889517796</v>
      </c>
      <c r="AH111" s="159">
        <v>0.99000479770631999</v>
      </c>
      <c r="AI111" s="159">
        <v>0.98999398955146789</v>
      </c>
      <c r="AJ111" s="159">
        <v>0.99000059266086304</v>
      </c>
      <c r="AK111" s="159">
        <v>0.98999346834562651</v>
      </c>
      <c r="AL111" s="159">
        <v>0.99000377130883543</v>
      </c>
      <c r="AM111" s="159">
        <v>0.9899966310524716</v>
      </c>
      <c r="AN111" s="159">
        <v>0.99000696829262913</v>
      </c>
      <c r="AO111" s="159">
        <v>0.98999981202953025</v>
      </c>
      <c r="AP111" s="159">
        <v>0.98999263506651247</v>
      </c>
      <c r="AQ111" s="149"/>
    </row>
    <row r="112" spans="2:46">
      <c r="B112" s="5"/>
      <c r="E112" s="115">
        <v>6</v>
      </c>
      <c r="F112" s="45" t="str">
        <f>CAPEX!F16</f>
        <v>Sao Goncalo</v>
      </c>
      <c r="G112" s="159">
        <v>0.81299958610320255</v>
      </c>
      <c r="H112" s="159">
        <v>0.81300035918740343</v>
      </c>
      <c r="I112" s="159">
        <v>0.83266792773143217</v>
      </c>
      <c r="J112" s="159">
        <v>0.85233410130467313</v>
      </c>
      <c r="K112" s="159">
        <v>0.87199889907511074</v>
      </c>
      <c r="L112" s="159">
        <v>0.89166744878784676</v>
      </c>
      <c r="M112" s="159">
        <v>0.91133309240300608</v>
      </c>
      <c r="N112" s="159">
        <v>0.93100122269355157</v>
      </c>
      <c r="O112" s="159">
        <v>0.95066646861875226</v>
      </c>
      <c r="P112" s="159">
        <v>0.97033418761230528</v>
      </c>
      <c r="Q112" s="159">
        <v>0.98999959602135956</v>
      </c>
      <c r="R112" s="159">
        <v>0.9900000635086792</v>
      </c>
      <c r="S112" s="159">
        <v>0.9900005293791988</v>
      </c>
      <c r="T112" s="159">
        <v>0.99000099364129124</v>
      </c>
      <c r="U112" s="159">
        <v>0.98999881463689987</v>
      </c>
      <c r="V112" s="159">
        <v>0.9899996300127637</v>
      </c>
      <c r="W112" s="159">
        <v>0.99000044486378724</v>
      </c>
      <c r="X112" s="159">
        <v>0.99000125919047677</v>
      </c>
      <c r="Y112" s="159">
        <v>0.98999943472554963</v>
      </c>
      <c r="Z112" s="159">
        <v>0.99000024885336868</v>
      </c>
      <c r="AA112" s="159">
        <v>0.98999886705518148</v>
      </c>
      <c r="AB112" s="159">
        <v>0.99000012516664748</v>
      </c>
      <c r="AC112" s="159">
        <v>0.98999874050259307</v>
      </c>
      <c r="AD112" s="159">
        <v>0.99000000098836094</v>
      </c>
      <c r="AE112" s="159">
        <v>0.99000126398137878</v>
      </c>
      <c r="AF112" s="159">
        <v>0.98999873825652274</v>
      </c>
      <c r="AG112" s="159">
        <v>0.9899988636385374</v>
      </c>
      <c r="AH112" s="159">
        <v>0.98999898959653565</v>
      </c>
      <c r="AI112" s="159">
        <v>0.98999911613449543</v>
      </c>
      <c r="AJ112" s="159">
        <v>0.98999924325643163</v>
      </c>
      <c r="AK112" s="159">
        <v>0.99000027128282564</v>
      </c>
      <c r="AL112" s="159">
        <v>0.99000130655054575</v>
      </c>
      <c r="AM112" s="159">
        <v>0.98999963959237147</v>
      </c>
      <c r="AN112" s="159">
        <v>0.99000067996358787</v>
      </c>
      <c r="AO112" s="159">
        <v>0.98999899890774379</v>
      </c>
      <c r="AP112" s="159">
        <v>0.99000004442325118</v>
      </c>
      <c r="AQ112" s="8"/>
    </row>
    <row r="113" spans="2:43">
      <c r="B113" s="5"/>
      <c r="E113" s="115">
        <v>7</v>
      </c>
      <c r="F113" s="45" t="str">
        <f>CAPEX!F17</f>
        <v>Saquarema</v>
      </c>
      <c r="G113" s="159">
        <v>0.49996332874827659</v>
      </c>
      <c r="H113" s="159">
        <v>0.49997255069381608</v>
      </c>
      <c r="I113" s="159">
        <v>0.54453121882291478</v>
      </c>
      <c r="J113" s="159">
        <v>0.5890975919796454</v>
      </c>
      <c r="K113" s="159">
        <v>0.63367117522901195</v>
      </c>
      <c r="L113" s="159">
        <v>0.6781928118283862</v>
      </c>
      <c r="M113" s="159">
        <v>0.72273496193769748</v>
      </c>
      <c r="N113" s="159">
        <v>0.76729652569352247</v>
      </c>
      <c r="O113" s="159">
        <v>0.81181051180491237</v>
      </c>
      <c r="P113" s="159">
        <v>0.85634421354438794</v>
      </c>
      <c r="Q113" s="159">
        <v>0.90090089971015108</v>
      </c>
      <c r="R113" s="159">
        <v>0.94547034163918886</v>
      </c>
      <c r="S113" s="159">
        <v>0.98998944470235561</v>
      </c>
      <c r="T113" s="159">
        <v>0.99001962114788311</v>
      </c>
      <c r="U113" s="159">
        <v>0.98998783446842875</v>
      </c>
      <c r="V113" s="159">
        <v>0.99002647949707923</v>
      </c>
      <c r="W113" s="159">
        <v>0.99000422087722406</v>
      </c>
      <c r="X113" s="159">
        <v>0.98998235507598187</v>
      </c>
      <c r="Y113" s="159">
        <v>0.99002003397245708</v>
      </c>
      <c r="Z113" s="159">
        <v>0.98999841025096902</v>
      </c>
      <c r="AA113" s="159">
        <v>0.99001821351385411</v>
      </c>
      <c r="AB113" s="159">
        <v>0.98997964478827549</v>
      </c>
      <c r="AC113" s="159">
        <v>0.98999937395412207</v>
      </c>
      <c r="AD113" s="159">
        <v>0.99001896332923689</v>
      </c>
      <c r="AE113" s="159">
        <v>0.98998080042678493</v>
      </c>
      <c r="AF113" s="159">
        <v>0.98999865489565042</v>
      </c>
      <c r="AG113" s="159">
        <v>0.99001649132371072</v>
      </c>
      <c r="AH113" s="159">
        <v>0.98997678304975745</v>
      </c>
      <c r="AI113" s="159">
        <v>0.98999461251233445</v>
      </c>
      <c r="AJ113" s="159">
        <v>0.99001242398663714</v>
      </c>
      <c r="AK113" s="159">
        <v>0.99002762291376778</v>
      </c>
      <c r="AL113" s="159">
        <v>0.98998519920823524</v>
      </c>
      <c r="AM113" s="159">
        <v>0.99000040392546795</v>
      </c>
      <c r="AN113" s="159">
        <v>0.99001566423406218</v>
      </c>
      <c r="AO113" s="159">
        <v>0.989972985536964</v>
      </c>
      <c r="AP113" s="159">
        <v>0.989988251537541</v>
      </c>
      <c r="AQ113" s="8"/>
    </row>
    <row r="114" spans="2:43">
      <c r="B114" s="5"/>
      <c r="E114" s="115">
        <v>8</v>
      </c>
      <c r="F114" s="45" t="str">
        <f>CAPEX!F18</f>
        <v>Tangua</v>
      </c>
      <c r="G114" s="159">
        <v>0.57899716177861871</v>
      </c>
      <c r="H114" s="159">
        <v>0.57901342673671918</v>
      </c>
      <c r="I114" s="159">
        <v>0.61635347014065023</v>
      </c>
      <c r="J114" s="159">
        <v>0.65372463066807096</v>
      </c>
      <c r="K114" s="159">
        <v>0.69109005538842183</v>
      </c>
      <c r="L114" s="159">
        <v>0.72844839599765876</v>
      </c>
      <c r="M114" s="159">
        <v>0.76581928709588287</v>
      </c>
      <c r="N114" s="159">
        <v>0.80318886636348696</v>
      </c>
      <c r="O114" s="159">
        <v>0.84054979084044112</v>
      </c>
      <c r="P114" s="159">
        <v>0.87789898989898985</v>
      </c>
      <c r="Q114" s="159">
        <v>0.9152665005225501</v>
      </c>
      <c r="R114" s="159">
        <v>0.95262470340451622</v>
      </c>
      <c r="S114" s="159">
        <v>0.99</v>
      </c>
      <c r="T114" s="159">
        <v>0.9899978887364087</v>
      </c>
      <c r="U114" s="159">
        <v>0.98999553606596113</v>
      </c>
      <c r="V114" s="159">
        <v>0.98999214042441708</v>
      </c>
      <c r="W114" s="159">
        <v>0.98998902190391547</v>
      </c>
      <c r="X114" s="159">
        <v>0.990011735558743</v>
      </c>
      <c r="Y114" s="159">
        <v>0.99000832639467107</v>
      </c>
      <c r="Z114" s="159">
        <v>0.99000493263064981</v>
      </c>
      <c r="AA114" s="159">
        <v>0.99000389458652471</v>
      </c>
      <c r="AB114" s="159">
        <v>0.99000285632676377</v>
      </c>
      <c r="AC114" s="159">
        <v>0.99000181785129981</v>
      </c>
      <c r="AD114" s="159">
        <v>0.9900010388531062</v>
      </c>
      <c r="AE114" s="159">
        <v>0.99</v>
      </c>
      <c r="AF114" s="159">
        <v>0.99000390472471689</v>
      </c>
      <c r="AG114" s="159">
        <v>0.99000782676754495</v>
      </c>
      <c r="AH114" s="159">
        <v>0.99001176624395348</v>
      </c>
      <c r="AI114" s="159">
        <v>0.98998978014202987</v>
      </c>
      <c r="AJ114" s="159">
        <v>0.98999369681689253</v>
      </c>
      <c r="AK114" s="159">
        <v>0.99000606492102416</v>
      </c>
      <c r="AL114" s="159">
        <v>0.98999205718824468</v>
      </c>
      <c r="AM114" s="159">
        <v>0.99000451923332533</v>
      </c>
      <c r="AN114" s="159">
        <v>0.98999065794741758</v>
      </c>
      <c r="AO114" s="159">
        <v>0.99001220570785342</v>
      </c>
      <c r="AP114" s="159">
        <v>0.98999382421003379</v>
      </c>
      <c r="AQ114" s="8"/>
    </row>
    <row r="115" spans="2:43">
      <c r="B115" s="5"/>
      <c r="E115" s="115">
        <v>9</v>
      </c>
      <c r="F115" s="45" t="str">
        <f>CAPEX!F19</f>
        <v>Casimiro de Abreu</v>
      </c>
      <c r="G115" s="159">
        <v>0.65201137070723625</v>
      </c>
      <c r="H115" s="159">
        <v>0.65198091611668008</v>
      </c>
      <c r="I115" s="159">
        <v>0.68272915333715523</v>
      </c>
      <c r="J115" s="159">
        <v>0.71345621604998599</v>
      </c>
      <c r="K115" s="159">
        <v>0.74416312902753123</v>
      </c>
      <c r="L115" s="159">
        <v>0.77491051009319134</v>
      </c>
      <c r="M115" s="159">
        <v>0.80560516151773487</v>
      </c>
      <c r="N115" s="159">
        <v>0.83637381537074396</v>
      </c>
      <c r="O115" s="159">
        <v>0.86709048632883268</v>
      </c>
      <c r="P115" s="159">
        <v>0.89781795535254338</v>
      </c>
      <c r="Q115" s="159">
        <v>0.92857062156546821</v>
      </c>
      <c r="R115" s="159">
        <v>0.95926304951393571</v>
      </c>
      <c r="S115" s="159">
        <v>0.99001623963631713</v>
      </c>
      <c r="T115" s="159">
        <v>0.98998926430778089</v>
      </c>
      <c r="U115" s="159">
        <v>0.99002202838785325</v>
      </c>
      <c r="V115" s="159">
        <v>0.99000814890217292</v>
      </c>
      <c r="W115" s="159">
        <v>0.98999457480071074</v>
      </c>
      <c r="X115" s="159">
        <v>0.9899812961142882</v>
      </c>
      <c r="Y115" s="159">
        <v>0.9900252209309488</v>
      </c>
      <c r="Z115" s="159">
        <v>0.99001189870009454</v>
      </c>
      <c r="AA115" s="159">
        <v>0.9900218465854681</v>
      </c>
      <c r="AB115" s="159">
        <v>0.98997592610613261</v>
      </c>
      <c r="AC115" s="159">
        <v>0.98998595045017879</v>
      </c>
      <c r="AD115" s="159">
        <v>0.98999587989734361</v>
      </c>
      <c r="AE115" s="159">
        <v>0.99000571578881069</v>
      </c>
      <c r="AF115" s="159">
        <v>0.99002353059602133</v>
      </c>
      <c r="AG115" s="159">
        <v>0.98998658882178803</v>
      </c>
      <c r="AH115" s="159">
        <v>0.99000435306859269</v>
      </c>
      <c r="AI115" s="159">
        <v>0.99002200879654734</v>
      </c>
      <c r="AJ115" s="159">
        <v>0.98998540913237421</v>
      </c>
      <c r="AK115" s="159">
        <v>0.98998042829717925</v>
      </c>
      <c r="AL115" s="159">
        <v>0.98997546326283048</v>
      </c>
      <c r="AM115" s="159">
        <v>0.99002440456470819</v>
      </c>
      <c r="AN115" s="159">
        <v>0.99001938569826642</v>
      </c>
      <c r="AO115" s="159">
        <v>0.99001438267791508</v>
      </c>
      <c r="AP115" s="159">
        <v>0.9900093954287259</v>
      </c>
      <c r="AQ115" s="8"/>
    </row>
    <row r="116" spans="2:43">
      <c r="B116" s="5"/>
      <c r="E116" s="115">
        <v>10</v>
      </c>
      <c r="F116" s="45" t="str">
        <f>CAPEX!F20</f>
        <v>Aperibe</v>
      </c>
      <c r="G116" s="159">
        <v>0.91679613326428444</v>
      </c>
      <c r="H116" s="159">
        <v>0.91687763713080173</v>
      </c>
      <c r="I116" s="159">
        <v>0.92347696879643393</v>
      </c>
      <c r="J116" s="159">
        <v>0.93012359641328057</v>
      </c>
      <c r="K116" s="159">
        <v>0.93680297397769519</v>
      </c>
      <c r="L116" s="159">
        <v>0.94347387219504619</v>
      </c>
      <c r="M116" s="159">
        <v>0.95006099420555046</v>
      </c>
      <c r="N116" s="159">
        <v>0.95671060515278605</v>
      </c>
      <c r="O116" s="159">
        <v>0.96342360906682367</v>
      </c>
      <c r="P116" s="159">
        <v>0.97005208333333337</v>
      </c>
      <c r="Q116" s="159">
        <v>0.97671761176974714</v>
      </c>
      <c r="R116" s="159">
        <v>0.98335566683122932</v>
      </c>
      <c r="S116" s="159">
        <v>0.98997004945322842</v>
      </c>
      <c r="T116" s="159">
        <v>0.99002339342232004</v>
      </c>
      <c r="U116" s="159">
        <v>0.9900081566068516</v>
      </c>
      <c r="V116" s="159">
        <v>0.9900161899622234</v>
      </c>
      <c r="W116" s="159">
        <v>0.99002410283877884</v>
      </c>
      <c r="X116" s="159">
        <v>0.99003189792663482</v>
      </c>
      <c r="Y116" s="159">
        <v>0.98997361477572554</v>
      </c>
      <c r="Z116" s="159">
        <v>0.98998166579360924</v>
      </c>
      <c r="AA116" s="159">
        <v>0.99001566170712607</v>
      </c>
      <c r="AB116" s="159">
        <v>0.98998439125910509</v>
      </c>
      <c r="AC116" s="159">
        <v>0.9900187957741915</v>
      </c>
      <c r="AD116" s="159">
        <v>0.98998772689102776</v>
      </c>
      <c r="AE116" s="159">
        <v>0.99002124509109635</v>
      </c>
      <c r="AF116" s="159">
        <v>0.99002317198764156</v>
      </c>
      <c r="AG116" s="159">
        <v>0.99002445617196555</v>
      </c>
      <c r="AH116" s="159">
        <v>0.99002638182871117</v>
      </c>
      <c r="AI116" s="159">
        <v>0.99002766518690088</v>
      </c>
      <c r="AJ116" s="159">
        <v>0.99002958960504306</v>
      </c>
      <c r="AK116" s="159">
        <v>0.99000580308208141</v>
      </c>
      <c r="AL116" s="159">
        <v>0.9899819027921406</v>
      </c>
      <c r="AM116" s="159">
        <v>0.99002267573696145</v>
      </c>
      <c r="AN116" s="159">
        <v>0.98999870113001687</v>
      </c>
      <c r="AO116" s="159">
        <v>0.98999132884789409</v>
      </c>
      <c r="AP116" s="159">
        <v>0.9899696458185745</v>
      </c>
      <c r="AQ116" s="8"/>
    </row>
    <row r="117" spans="2:43">
      <c r="B117" s="5"/>
      <c r="E117" s="115">
        <v>11</v>
      </c>
      <c r="F117" s="45" t="str">
        <f>CAPEX!F21</f>
        <v>Cambuci</v>
      </c>
      <c r="G117" s="159">
        <v>0.87879843450455186</v>
      </c>
      <c r="H117" s="159">
        <v>0.87881801202042142</v>
      </c>
      <c r="I117" s="159">
        <v>0.88884148656152107</v>
      </c>
      <c r="J117" s="159">
        <v>0.89900921922941168</v>
      </c>
      <c r="K117" s="159">
        <v>0.90904412031391668</v>
      </c>
      <c r="L117" s="159">
        <v>0.91918522832520411</v>
      </c>
      <c r="M117" s="159">
        <v>0.92926005737717721</v>
      </c>
      <c r="N117" s="159">
        <v>0.93940504654019652</v>
      </c>
      <c r="O117" s="159">
        <v>0.94948416190751117</v>
      </c>
      <c r="P117" s="159">
        <v>0.9596329555520825</v>
      </c>
      <c r="Q117" s="159">
        <v>0.96977061965745348</v>
      </c>
      <c r="R117" s="159">
        <v>0.97989741467787128</v>
      </c>
      <c r="S117" s="159">
        <v>0.99001335808388558</v>
      </c>
      <c r="T117" s="159">
        <v>0.99002169990410893</v>
      </c>
      <c r="U117" s="159">
        <v>0.99003003279501944</v>
      </c>
      <c r="V117" s="159">
        <v>0.9900029205695271</v>
      </c>
      <c r="W117" s="159">
        <v>0.98997572111338716</v>
      </c>
      <c r="X117" s="159">
        <v>0.98994843400493848</v>
      </c>
      <c r="Y117" s="159">
        <v>0.99005647893728366</v>
      </c>
      <c r="Z117" s="159">
        <v>0.9900292341545619</v>
      </c>
      <c r="AA117" s="159">
        <v>0.99003202313515426</v>
      </c>
      <c r="AB117" s="159">
        <v>0.99003483059404473</v>
      </c>
      <c r="AC117" s="159">
        <v>0.99003765671548516</v>
      </c>
      <c r="AD117" s="159">
        <v>0.99004050168618429</v>
      </c>
      <c r="AE117" s="159">
        <v>0.99004336569535067</v>
      </c>
      <c r="AF117" s="159">
        <v>0.99004978415445033</v>
      </c>
      <c r="AG117" s="159">
        <v>0.990056264075444</v>
      </c>
      <c r="AH117" s="159">
        <v>0.99006280634539945</v>
      </c>
      <c r="AI117" s="159">
        <v>0.99006941186853714</v>
      </c>
      <c r="AJ117" s="159">
        <v>0.98993482374362474</v>
      </c>
      <c r="AK117" s="159">
        <v>0.98998576217947465</v>
      </c>
      <c r="AL117" s="159">
        <v>0.99003732392422161</v>
      </c>
      <c r="AM117" s="159">
        <v>0.98994565395011835</v>
      </c>
      <c r="AN117" s="159">
        <v>0.98999760601458309</v>
      </c>
      <c r="AO117" s="159">
        <v>0.99005020567775226</v>
      </c>
      <c r="AP117" s="159">
        <v>0.98995689170242107</v>
      </c>
      <c r="AQ117" s="8"/>
    </row>
    <row r="118" spans="2:43">
      <c r="B118" s="5"/>
      <c r="E118" s="115">
        <v>12</v>
      </c>
      <c r="F118" s="45" t="str">
        <f>CAPEX!F22</f>
        <v>Itaocara</v>
      </c>
      <c r="G118" s="159">
        <v>0.98299079708622805</v>
      </c>
      <c r="H118" s="159">
        <v>0.98302729713333992</v>
      </c>
      <c r="I118" s="159">
        <v>0.9836435997344799</v>
      </c>
      <c r="J118" s="159">
        <v>0.98425478640083963</v>
      </c>
      <c r="K118" s="159">
        <v>0.98493283447465363</v>
      </c>
      <c r="L118" s="159">
        <v>0.98557196815665071</v>
      </c>
      <c r="M118" s="159">
        <v>0.9862082130619606</v>
      </c>
      <c r="N118" s="159">
        <v>0.98684158873159922</v>
      </c>
      <c r="O118" s="159">
        <v>0.9874721145307328</v>
      </c>
      <c r="P118" s="159">
        <v>0.98809980965065192</v>
      </c>
      <c r="Q118" s="159">
        <v>0.98872948254021131</v>
      </c>
      <c r="R118" s="159">
        <v>0.98935787696388899</v>
      </c>
      <c r="S118" s="159">
        <v>0.98998499681136487</v>
      </c>
      <c r="T118" s="159">
        <v>0.98997347838337857</v>
      </c>
      <c r="U118" s="159">
        <v>0.9900327302147035</v>
      </c>
      <c r="V118" s="159">
        <v>0.99000374354103204</v>
      </c>
      <c r="W118" s="159">
        <v>0.98997477512467702</v>
      </c>
      <c r="X118" s="159">
        <v>0.99001650507298022</v>
      </c>
      <c r="Y118" s="159">
        <v>0.98998755087454815</v>
      </c>
      <c r="Z118" s="159">
        <v>0.99002925054434754</v>
      </c>
      <c r="AA118" s="159">
        <v>0.99001941575850183</v>
      </c>
      <c r="AB118" s="159">
        <v>0.99000957976452442</v>
      </c>
      <c r="AC118" s="159">
        <v>0.9899997425621927</v>
      </c>
      <c r="AD118" s="159">
        <v>0.98998990415128385</v>
      </c>
      <c r="AE118" s="159">
        <v>0.98998006453157539</v>
      </c>
      <c r="AF118" s="159">
        <v>0.99000327120025788</v>
      </c>
      <c r="AG118" s="159">
        <v>0.99002648889983003</v>
      </c>
      <c r="AH118" s="159">
        <v>0.98997900990228993</v>
      </c>
      <c r="AI118" s="159">
        <v>0.9900022328744067</v>
      </c>
      <c r="AJ118" s="159">
        <v>0.99002546689303905</v>
      </c>
      <c r="AK118" s="159">
        <v>0.98997919408942292</v>
      </c>
      <c r="AL118" s="159">
        <v>0.99000368136380368</v>
      </c>
      <c r="AM118" s="159">
        <v>0.99002818736809306</v>
      </c>
      <c r="AN118" s="159">
        <v>0.9899818624950405</v>
      </c>
      <c r="AO118" s="159">
        <v>0.99000637890708054</v>
      </c>
      <c r="AP118" s="159">
        <v>0.99003091409285571</v>
      </c>
      <c r="AQ118" s="8"/>
    </row>
    <row r="119" spans="2:43">
      <c r="B119" s="5"/>
      <c r="E119" s="115">
        <v>13</v>
      </c>
      <c r="F119" s="45" t="str">
        <f>CAPEX!F23</f>
        <v>Miracema</v>
      </c>
      <c r="G119" s="159">
        <v>0.97900184088894926</v>
      </c>
      <c r="H119" s="159">
        <v>0.97898441190273511</v>
      </c>
      <c r="I119" s="159">
        <v>0.98000252455759929</v>
      </c>
      <c r="J119" s="159">
        <v>0.98101853557317853</v>
      </c>
      <c r="K119" s="159">
        <v>0.9819911166387344</v>
      </c>
      <c r="L119" s="159">
        <v>0.9829856576132614</v>
      </c>
      <c r="M119" s="159">
        <v>0.98398003640128229</v>
      </c>
      <c r="N119" s="159">
        <v>0.98501557774366433</v>
      </c>
      <c r="O119" s="159">
        <v>0.98600962890867028</v>
      </c>
      <c r="P119" s="159">
        <v>0.98700351800669062</v>
      </c>
      <c r="Q119" s="159">
        <v>0.98800953796402358</v>
      </c>
      <c r="R119" s="159">
        <v>0.98901634511976622</v>
      </c>
      <c r="S119" s="159">
        <v>0.98998257391930267</v>
      </c>
      <c r="T119" s="159">
        <v>0.98999775782534138</v>
      </c>
      <c r="U119" s="159">
        <v>0.99001295362656416</v>
      </c>
      <c r="V119" s="159">
        <v>0.99001207696190829</v>
      </c>
      <c r="W119" s="159">
        <v>0.99001119927115122</v>
      </c>
      <c r="X119" s="159">
        <v>0.99001032055248983</v>
      </c>
      <c r="Y119" s="159">
        <v>0.99000944080411779</v>
      </c>
      <c r="Z119" s="159">
        <v>0.99000856002422366</v>
      </c>
      <c r="AA119" s="159">
        <v>0.98998881812125272</v>
      </c>
      <c r="AB119" s="159">
        <v>0.99001062485323266</v>
      </c>
      <c r="AC119" s="159">
        <v>0.98999085853907642</v>
      </c>
      <c r="AD119" s="159">
        <v>0.99001269507392609</v>
      </c>
      <c r="AE119" s="159">
        <v>0.98999290428832221</v>
      </c>
      <c r="AF119" s="159">
        <v>0.98998947402282511</v>
      </c>
      <c r="AG119" s="159">
        <v>0.9899860391562002</v>
      </c>
      <c r="AH119" s="159">
        <v>0.98998259967918389</v>
      </c>
      <c r="AI119" s="159">
        <v>0.9899791555824875</v>
      </c>
      <c r="AJ119" s="159">
        <v>0.99001750267318078</v>
      </c>
      <c r="AK119" s="159">
        <v>0.98999617357827829</v>
      </c>
      <c r="AL119" s="159">
        <v>0.99001666710307323</v>
      </c>
      <c r="AM119" s="159">
        <v>0.98999530950969417</v>
      </c>
      <c r="AN119" s="159">
        <v>0.99001582934156285</v>
      </c>
      <c r="AO119" s="159">
        <v>0.98999444317347896</v>
      </c>
      <c r="AP119" s="159">
        <v>0.99001498938001742</v>
      </c>
      <c r="AQ119" s="8"/>
    </row>
    <row r="120" spans="2:43">
      <c r="B120" s="5"/>
      <c r="E120" s="115">
        <v>14</v>
      </c>
      <c r="F120" s="45" t="str">
        <f>CAPEX!F24</f>
        <v>Sao Francisco de Itabapoana</v>
      </c>
      <c r="G120" s="159">
        <v>0.82502566568912239</v>
      </c>
      <c r="H120" s="159">
        <v>0.82501653481390069</v>
      </c>
      <c r="I120" s="159">
        <v>0.83998824273280792</v>
      </c>
      <c r="J120" s="159">
        <v>0.85502236950026933</v>
      </c>
      <c r="K120" s="159">
        <v>0.86998517243475215</v>
      </c>
      <c r="L120" s="159">
        <v>0.88500875597795159</v>
      </c>
      <c r="M120" s="159">
        <v>0.89996954199063117</v>
      </c>
      <c r="N120" s="159">
        <v>0.91499351166969767</v>
      </c>
      <c r="O120" s="159">
        <v>0.93001709085607354</v>
      </c>
      <c r="P120" s="159">
        <v>0.94498120942765396</v>
      </c>
      <c r="Q120" s="159">
        <v>0.96002723217001762</v>
      </c>
      <c r="R120" s="159">
        <v>0.97499400198863595</v>
      </c>
      <c r="S120" s="159">
        <v>0.98999829160979014</v>
      </c>
      <c r="T120" s="159">
        <v>0.99001382366762536</v>
      </c>
      <c r="U120" s="159">
        <v>0.98997337953706421</v>
      </c>
      <c r="V120" s="159">
        <v>0.99000812746200928</v>
      </c>
      <c r="W120" s="159">
        <v>0.98998752067486251</v>
      </c>
      <c r="X120" s="159">
        <v>0.99002175952445903</v>
      </c>
      <c r="Y120" s="159">
        <v>0.99000131960272753</v>
      </c>
      <c r="Z120" s="159">
        <v>0.98998112551274309</v>
      </c>
      <c r="AA120" s="159">
        <v>0.98998620228890077</v>
      </c>
      <c r="AB120" s="159">
        <v>0.98999126862775932</v>
      </c>
      <c r="AC120" s="159">
        <v>0.98999632456147302</v>
      </c>
      <c r="AD120" s="159">
        <v>0.99000137012206335</v>
      </c>
      <c r="AE120" s="159">
        <v>0.99000640534142137</v>
      </c>
      <c r="AF120" s="159">
        <v>0.99001829551177067</v>
      </c>
      <c r="AG120" s="159">
        <v>0.98997625857168747</v>
      </c>
      <c r="AH120" s="159">
        <v>0.98998812845899875</v>
      </c>
      <c r="AI120" s="159">
        <v>0.99000007422145553</v>
      </c>
      <c r="AJ120" s="159">
        <v>0.99001209658890899</v>
      </c>
      <c r="AK120" s="159">
        <v>0.98997818626079703</v>
      </c>
      <c r="AL120" s="159">
        <v>0.98999907266266707</v>
      </c>
      <c r="AM120" s="159">
        <v>0.99002023923124771</v>
      </c>
      <c r="AN120" s="159">
        <v>0.98998569697564742</v>
      </c>
      <c r="AO120" s="159">
        <v>0.99000706040002129</v>
      </c>
      <c r="AP120" s="159">
        <v>0.98997195508180313</v>
      </c>
      <c r="AQ120" s="8"/>
    </row>
    <row r="121" spans="2:43">
      <c r="B121" s="5"/>
      <c r="E121" s="115">
        <v>15</v>
      </c>
      <c r="F121" s="45" t="str">
        <f>CAPEX!F25</f>
        <v>Cantagalo</v>
      </c>
      <c r="G121" s="159">
        <v>0.98815850193959065</v>
      </c>
      <c r="H121" s="159">
        <v>0.98840703016383991</v>
      </c>
      <c r="I121" s="159">
        <v>0.98847856967270764</v>
      </c>
      <c r="J121" s="159">
        <v>0.98863395962336598</v>
      </c>
      <c r="K121" s="159">
        <v>0.98878637226803845</v>
      </c>
      <c r="L121" s="159">
        <v>0.98897465443517063</v>
      </c>
      <c r="M121" s="159">
        <v>0.98907674503200149</v>
      </c>
      <c r="N121" s="159">
        <v>0.9892593807013208</v>
      </c>
      <c r="O121" s="159">
        <v>0.98943894983165992</v>
      </c>
      <c r="P121" s="159">
        <v>0.98953462519275392</v>
      </c>
      <c r="Q121" s="159">
        <v>0.98966931372460054</v>
      </c>
      <c r="R121" s="159">
        <v>0.9898827310134326</v>
      </c>
      <c r="S121" s="159">
        <v>0.99001432035512582</v>
      </c>
      <c r="T121" s="159">
        <v>0.98998602001347225</v>
      </c>
      <c r="U121" s="159">
        <v>0.99003689461962952</v>
      </c>
      <c r="V121" s="159">
        <v>0.99003074672728664</v>
      </c>
      <c r="W121" s="159">
        <v>0.99002461454828061</v>
      </c>
      <c r="X121" s="159">
        <v>0.99001849802244668</v>
      </c>
      <c r="Y121" s="159">
        <v>0.9900123970899255</v>
      </c>
      <c r="Z121" s="159">
        <v>0.99000631169116371</v>
      </c>
      <c r="AA121" s="159">
        <v>0.9899845845630727</v>
      </c>
      <c r="AB121" s="159">
        <v>0.98996277203162075</v>
      </c>
      <c r="AC121" s="159">
        <v>0.99001972821020878</v>
      </c>
      <c r="AD121" s="159">
        <v>0.98999789894392121</v>
      </c>
      <c r="AE121" s="159">
        <v>0.98997598336388237</v>
      </c>
      <c r="AF121" s="159">
        <v>0.99003711783050308</v>
      </c>
      <c r="AG121" s="159">
        <v>0.99001892066634745</v>
      </c>
      <c r="AH121" s="159">
        <v>0.9900005560023315</v>
      </c>
      <c r="AI121" s="159">
        <v>0.98998202151507753</v>
      </c>
      <c r="AJ121" s="159">
        <v>0.98996331483803812</v>
      </c>
      <c r="AK121" s="159">
        <v>0.98999419420331292</v>
      </c>
      <c r="AL121" s="159">
        <v>0.9900254851760788</v>
      </c>
      <c r="AM121" s="159">
        <v>0.98997456043530951</v>
      </c>
      <c r="AN121" s="159">
        <v>0.99000614151461541</v>
      </c>
      <c r="AO121" s="159">
        <v>0.99003815214347346</v>
      </c>
      <c r="AP121" s="159">
        <v>0.98998626804505063</v>
      </c>
      <c r="AQ121" s="8"/>
    </row>
    <row r="122" spans="2:43">
      <c r="B122" s="5"/>
      <c r="E122" s="115">
        <v>16</v>
      </c>
      <c r="F122" s="45" t="str">
        <f>CAPEX!F26</f>
        <v>Cordeiro</v>
      </c>
      <c r="G122" s="159">
        <v>0.97899564935024863</v>
      </c>
      <c r="H122" s="159">
        <v>0.9789991164949039</v>
      </c>
      <c r="I122" s="159">
        <v>0.9800203847809128</v>
      </c>
      <c r="J122" s="159">
        <v>0.98101450633201537</v>
      </c>
      <c r="K122" s="159">
        <v>0.98198254934818208</v>
      </c>
      <c r="L122" s="159">
        <v>0.98301291289957382</v>
      </c>
      <c r="M122" s="159">
        <v>0.9840190919547378</v>
      </c>
      <c r="N122" s="159">
        <v>0.98500192811749787</v>
      </c>
      <c r="O122" s="159">
        <v>0.98600162977825423</v>
      </c>
      <c r="P122" s="159">
        <v>0.98701762333655207</v>
      </c>
      <c r="Q122" s="159">
        <v>0.98799635458114088</v>
      </c>
      <c r="R122" s="159">
        <v>0.98899646551411213</v>
      </c>
      <c r="S122" s="159">
        <v>0.99001740692875606</v>
      </c>
      <c r="T122" s="159">
        <v>0.99000485105115588</v>
      </c>
      <c r="U122" s="159">
        <v>0.98999250657879012</v>
      </c>
      <c r="V122" s="159">
        <v>0.99000944699670235</v>
      </c>
      <c r="W122" s="159">
        <v>0.98998929733224394</v>
      </c>
      <c r="X122" s="159">
        <v>0.99000606660593038</v>
      </c>
      <c r="Y122" s="159">
        <v>0.98998615931725886</v>
      </c>
      <c r="Z122" s="159">
        <v>0.99000276083135008</v>
      </c>
      <c r="AA122" s="159">
        <v>0.98998229154328488</v>
      </c>
      <c r="AB122" s="159">
        <v>0.98999801616781113</v>
      </c>
      <c r="AC122" s="159">
        <v>0.99001364646780754</v>
      </c>
      <c r="AD122" s="159">
        <v>0.98999332825601027</v>
      </c>
      <c r="AE122" s="159">
        <v>0.99000887933278181</v>
      </c>
      <c r="AF122" s="159">
        <v>0.99000891868424734</v>
      </c>
      <c r="AG122" s="159">
        <v>0.99000895797329402</v>
      </c>
      <c r="AH122" s="159">
        <v>0.99000899720006985</v>
      </c>
      <c r="AI122" s="159">
        <v>0.99000903636472326</v>
      </c>
      <c r="AJ122" s="159">
        <v>0.99000907546740136</v>
      </c>
      <c r="AK122" s="159">
        <v>0.98998935235788921</v>
      </c>
      <c r="AL122" s="159">
        <v>0.99000527082530088</v>
      </c>
      <c r="AM122" s="159">
        <v>0.98998550019795339</v>
      </c>
      <c r="AN122" s="159">
        <v>0.99000144944483304</v>
      </c>
      <c r="AO122" s="159">
        <v>0.99001743381437224</v>
      </c>
      <c r="AP122" s="159">
        <v>0.98999761121529484</v>
      </c>
      <c r="AQ122" s="8"/>
    </row>
    <row r="123" spans="2:43">
      <c r="B123" s="5"/>
      <c r="E123" s="115">
        <v>17</v>
      </c>
      <c r="F123" s="45" t="str">
        <f>CAPEX!F27</f>
        <v>Duas Barras</v>
      </c>
      <c r="G123" s="159">
        <v>0.794931826641188</v>
      </c>
      <c r="H123" s="159">
        <v>0.795064918707307</v>
      </c>
      <c r="I123" s="159">
        <v>0.81277983155579725</v>
      </c>
      <c r="J123" s="159">
        <v>0.83047717177407177</v>
      </c>
      <c r="K123" s="159">
        <v>0.84815796311817038</v>
      </c>
      <c r="L123" s="159">
        <v>0.86591353485980171</v>
      </c>
      <c r="M123" s="159">
        <v>0.88365247903835731</v>
      </c>
      <c r="N123" s="159">
        <v>0.90137553879177024</v>
      </c>
      <c r="O123" s="159">
        <v>0.91908341362380386</v>
      </c>
      <c r="P123" s="159">
        <v>0.9367767625602571</v>
      </c>
      <c r="Q123" s="159">
        <v>0.95457055861259432</v>
      </c>
      <c r="R123" s="159">
        <v>0.97223994112417045</v>
      </c>
      <c r="S123" s="159">
        <v>0.99002999672019476</v>
      </c>
      <c r="T123" s="159">
        <v>0.99002560496385905</v>
      </c>
      <c r="U123" s="159">
        <v>0.99002130134264321</v>
      </c>
      <c r="V123" s="159">
        <v>0.98995179793980836</v>
      </c>
      <c r="W123" s="159">
        <v>0.98999990188852605</v>
      </c>
      <c r="X123" s="159">
        <v>0.99004741286108822</v>
      </c>
      <c r="Y123" s="159">
        <v>0.98997902678364536</v>
      </c>
      <c r="Z123" s="159">
        <v>0.99002608631796574</v>
      </c>
      <c r="AA123" s="159">
        <v>0.98999562269372487</v>
      </c>
      <c r="AB123" s="159">
        <v>0.98996532927474901</v>
      </c>
      <c r="AC123" s="159">
        <v>0.99004885965631906</v>
      </c>
      <c r="AD123" s="159">
        <v>0.99001858665574172</v>
      </c>
      <c r="AE123" s="159">
        <v>0.98998848138964357</v>
      </c>
      <c r="AF123" s="159">
        <v>0.99002611824789966</v>
      </c>
      <c r="AG123" s="159">
        <v>0.98995072408763296</v>
      </c>
      <c r="AH123" s="159">
        <v>0.98998836237227661</v>
      </c>
      <c r="AI123" s="159">
        <v>0.99002600351907177</v>
      </c>
      <c r="AJ123" s="159">
        <v>0.98995060075424879</v>
      </c>
      <c r="AK123" s="159">
        <v>0.98996803783328213</v>
      </c>
      <c r="AL123" s="159">
        <v>0.98998555956516654</v>
      </c>
      <c r="AM123" s="159">
        <v>0.9900031665678557</v>
      </c>
      <c r="AN123" s="159">
        <v>0.99002085946533358</v>
      </c>
      <c r="AO123" s="159">
        <v>0.99003863888768628</v>
      </c>
      <c r="AP123" s="159">
        <v>0.99005650547117796</v>
      </c>
      <c r="AQ123" s="8"/>
    </row>
    <row r="124" spans="2:43">
      <c r="B124" s="5"/>
      <c r="E124" s="115">
        <v>18</v>
      </c>
      <c r="F124" s="45" t="str">
        <f>CAPEX!F28</f>
        <v>Sao Sebastiao do Alto</v>
      </c>
      <c r="G124" s="159">
        <v>0.75750064778311166</v>
      </c>
      <c r="H124" s="159">
        <v>0.75747307432292732</v>
      </c>
      <c r="I124" s="159">
        <v>0.77872090719309905</v>
      </c>
      <c r="J124" s="159">
        <v>0.79965990729996494</v>
      </c>
      <c r="K124" s="159">
        <v>0.82101528801692603</v>
      </c>
      <c r="L124" s="159">
        <v>0.84208955140467778</v>
      </c>
      <c r="M124" s="159">
        <v>0.86306410555253399</v>
      </c>
      <c r="N124" s="159">
        <v>0.88428630775667627</v>
      </c>
      <c r="O124" s="159">
        <v>0.90540779771520519</v>
      </c>
      <c r="P124" s="159">
        <v>0.92643168478747262</v>
      </c>
      <c r="Q124" s="159">
        <v>0.94765503485943048</v>
      </c>
      <c r="R124" s="159">
        <v>0.96897212871656169</v>
      </c>
      <c r="S124" s="159">
        <v>0.99004993498563887</v>
      </c>
      <c r="T124" s="159">
        <v>0.99012747002145407</v>
      </c>
      <c r="U124" s="159">
        <v>0.98987637074339774</v>
      </c>
      <c r="V124" s="159">
        <v>0.99002400275105162</v>
      </c>
      <c r="W124" s="159">
        <v>0.98984463899631125</v>
      </c>
      <c r="X124" s="159">
        <v>0.98999170324988262</v>
      </c>
      <c r="Y124" s="159">
        <v>0.99013813519506133</v>
      </c>
      <c r="Z124" s="159">
        <v>0.98995968089879072</v>
      </c>
      <c r="AA124" s="159">
        <v>0.99010530208544256</v>
      </c>
      <c r="AB124" s="159">
        <v>0.98992661270783122</v>
      </c>
      <c r="AC124" s="159">
        <v>0.99007227188259017</v>
      </c>
      <c r="AD124" s="159">
        <v>0.98989352505120931</v>
      </c>
      <c r="AE124" s="159">
        <v>0.99003922223357577</v>
      </c>
      <c r="AF124" s="159">
        <v>0.98984962365839246</v>
      </c>
      <c r="AG124" s="159">
        <v>0.98998500241805343</v>
      </c>
      <c r="AH124" s="159">
        <v>0.99012086445524938</v>
      </c>
      <c r="AI124" s="159">
        <v>0.98993039480059142</v>
      </c>
      <c r="AJ124" s="159">
        <v>0.99006664575928605</v>
      </c>
      <c r="AK124" s="159">
        <v>0.99012659756998556</v>
      </c>
      <c r="AL124" s="159">
        <v>0.98985751220167884</v>
      </c>
      <c r="AM124" s="159">
        <v>0.9899171905693529</v>
      </c>
      <c r="AN124" s="159">
        <v>0.98997723582724095</v>
      </c>
      <c r="AO124" s="159">
        <v>0.9900376513691227</v>
      </c>
      <c r="AP124" s="159">
        <v>0.9900984406307638</v>
      </c>
      <c r="AQ124" s="8"/>
    </row>
    <row r="125" spans="2:43">
      <c r="B125" s="5"/>
      <c r="E125" s="115">
        <v>19</v>
      </c>
      <c r="F125" s="45" t="str">
        <f>CAPEX!F29</f>
        <v>Rio de Janeiro - AP 2.1</v>
      </c>
      <c r="G125" s="159">
        <v>0.94999968546312175</v>
      </c>
      <c r="H125" s="159">
        <v>0.94999985203674253</v>
      </c>
      <c r="I125" s="159">
        <v>0.9557146704989643</v>
      </c>
      <c r="J125" s="159">
        <v>0.96142790308029769</v>
      </c>
      <c r="K125" s="159">
        <v>0.96714269876766001</v>
      </c>
      <c r="L125" s="159">
        <v>0.97285743997602581</v>
      </c>
      <c r="M125" s="159">
        <v>0.97857140045686797</v>
      </c>
      <c r="N125" s="159">
        <v>0.9842857899619466</v>
      </c>
      <c r="O125" s="159">
        <v>0.98999941004041603</v>
      </c>
      <c r="P125" s="159">
        <v>0.98999980766525109</v>
      </c>
      <c r="Q125" s="159">
        <v>0.98999984958437648</v>
      </c>
      <c r="R125" s="159">
        <v>0.99000006221521708</v>
      </c>
      <c r="S125" s="159">
        <v>0.99000027392633327</v>
      </c>
      <c r="T125" s="159">
        <v>0.99000031456776172</v>
      </c>
      <c r="U125" s="159">
        <v>0.99000052482362155</v>
      </c>
      <c r="V125" s="159">
        <v>0.99000008164069953</v>
      </c>
      <c r="W125" s="159">
        <v>0.98999963882610942</v>
      </c>
      <c r="X125" s="159">
        <v>0.99000070661344231</v>
      </c>
      <c r="Y125" s="159">
        <v>0.99000026390707863</v>
      </c>
      <c r="Z125" s="159">
        <v>0.98999982156819222</v>
      </c>
      <c r="AA125" s="159">
        <v>0.99000068420763365</v>
      </c>
      <c r="AB125" s="159">
        <v>0.99000003637445988</v>
      </c>
      <c r="AC125" s="159">
        <v>0.99000073123133014</v>
      </c>
      <c r="AD125" s="159">
        <v>0.99000008195360301</v>
      </c>
      <c r="AE125" s="159">
        <v>0.98999943117172184</v>
      </c>
      <c r="AF125" s="159">
        <v>0.99000006556013076</v>
      </c>
      <c r="AG125" s="159">
        <v>0.99000070328711354</v>
      </c>
      <c r="AH125" s="159">
        <v>0.98999981464694475</v>
      </c>
      <c r="AI125" s="159">
        <v>0.9900004550840974</v>
      </c>
      <c r="AJ125" s="159">
        <v>0.98999956107180065</v>
      </c>
      <c r="AK125" s="159">
        <v>0.9900000405019036</v>
      </c>
      <c r="AL125" s="159">
        <v>0.99000069778971178</v>
      </c>
      <c r="AM125" s="159">
        <v>0.98999962933388497</v>
      </c>
      <c r="AN125" s="159">
        <v>0.9900002902380256</v>
      </c>
      <c r="AO125" s="159">
        <v>0.98999938770402729</v>
      </c>
      <c r="AP125" s="159">
        <v>0.99000005296715043</v>
      </c>
      <c r="AQ125" s="8"/>
    </row>
    <row r="126" spans="2:43">
      <c r="B126" s="5"/>
      <c r="F126" s="66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8"/>
    </row>
    <row r="127" spans="2:43" ht="13.5" thickBot="1">
      <c r="B127" s="5"/>
      <c r="D127" s="19" t="s">
        <v>92</v>
      </c>
      <c r="E127" s="19"/>
      <c r="F127" s="95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8"/>
    </row>
    <row r="128" spans="2:43" ht="13.5" thickTop="1">
      <c r="B128" s="5"/>
      <c r="D128" s="20"/>
      <c r="E128" s="20"/>
      <c r="F128" s="46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8"/>
    </row>
    <row r="129" spans="2:43">
      <c r="B129" s="5"/>
      <c r="E129" s="18">
        <v>1</v>
      </c>
      <c r="F129" s="45" t="str">
        <f>F107</f>
        <v>Cachoeiras de Macacu</v>
      </c>
      <c r="G129" s="92">
        <v>16962.614965265726</v>
      </c>
      <c r="H129" s="92">
        <v>17384.331919438177</v>
      </c>
      <c r="I129" s="92">
        <v>18182.010469720208</v>
      </c>
      <c r="J129" s="92">
        <v>18997.497505233587</v>
      </c>
      <c r="K129" s="92">
        <v>19830.793025978302</v>
      </c>
      <c r="L129" s="92">
        <v>20618.924242787405</v>
      </c>
      <c r="M129" s="92">
        <v>21422.411797883462</v>
      </c>
      <c r="N129" s="92">
        <v>22241.255691266484</v>
      </c>
      <c r="O129" s="92">
        <v>23075.455922936468</v>
      </c>
      <c r="P129" s="92">
        <v>23925.012492893416</v>
      </c>
      <c r="Q129" s="92">
        <v>24680.635683372013</v>
      </c>
      <c r="R129" s="92">
        <v>25447.737032602272</v>
      </c>
      <c r="S129" s="92">
        <v>26226.316540584197</v>
      </c>
      <c r="T129" s="92">
        <v>26561.256962756135</v>
      </c>
      <c r="U129" s="92">
        <v>26896.197384928077</v>
      </c>
      <c r="V129" s="92">
        <v>27117.775383346889</v>
      </c>
      <c r="W129" s="92">
        <v>27339.353381765704</v>
      </c>
      <c r="X129" s="92">
        <v>27560.931380184524</v>
      </c>
      <c r="Y129" s="92">
        <v>27782.509378603339</v>
      </c>
      <c r="Z129" s="92">
        <v>28004.087377022162</v>
      </c>
      <c r="AA129" s="92">
        <v>28128.466423964474</v>
      </c>
      <c r="AB129" s="92">
        <v>28252.845470906796</v>
      </c>
      <c r="AC129" s="92">
        <v>28377.224517849114</v>
      </c>
      <c r="AD129" s="92">
        <v>28501.603564791432</v>
      </c>
      <c r="AE129" s="92">
        <v>28625.982611733747</v>
      </c>
      <c r="AF129" s="92">
        <v>28670.182786335463</v>
      </c>
      <c r="AG129" s="92">
        <v>28714.382960937179</v>
      </c>
      <c r="AH129" s="92">
        <v>28758.583135538898</v>
      </c>
      <c r="AI129" s="92">
        <v>28802.783310140614</v>
      </c>
      <c r="AJ129" s="92">
        <v>28846.983484742326</v>
      </c>
      <c r="AK129" s="92">
        <v>28825.822818482688</v>
      </c>
      <c r="AL129" s="92">
        <v>28804.662152223049</v>
      </c>
      <c r="AM129" s="92">
        <v>28783.501485963414</v>
      </c>
      <c r="AN129" s="92">
        <v>28762.340819703775</v>
      </c>
      <c r="AO129" s="92">
        <v>28741.180153444137</v>
      </c>
      <c r="AP129" s="92">
        <v>28720.019487184498</v>
      </c>
      <c r="AQ129" s="8"/>
    </row>
    <row r="130" spans="2:43">
      <c r="B130" s="5"/>
      <c r="E130" s="18">
        <v>2</v>
      </c>
      <c r="F130" s="45" t="str">
        <f>F108</f>
        <v>Itaborai</v>
      </c>
      <c r="G130" s="92">
        <v>68863.209150634138</v>
      </c>
      <c r="H130" s="92">
        <v>70163.09407355827</v>
      </c>
      <c r="I130" s="92">
        <v>74003.884916357361</v>
      </c>
      <c r="J130" s="92">
        <v>77937.112020342145</v>
      </c>
      <c r="K130" s="92">
        <v>81962.775385512636</v>
      </c>
      <c r="L130" s="92">
        <v>85718.237040168489</v>
      </c>
      <c r="M130" s="92">
        <v>89543.55827294699</v>
      </c>
      <c r="N130" s="92">
        <v>93438.739083848166</v>
      </c>
      <c r="O130" s="92">
        <v>97403.779472871989</v>
      </c>
      <c r="P130" s="92">
        <v>101438.67944001849</v>
      </c>
      <c r="Q130" s="92">
        <v>105091.32056301154</v>
      </c>
      <c r="R130" s="92">
        <v>105935.97055963727</v>
      </c>
      <c r="S130" s="92">
        <v>106780.62055626298</v>
      </c>
      <c r="T130" s="92">
        <v>107625.2705528887</v>
      </c>
      <c r="U130" s="92">
        <v>108469.92054951441</v>
      </c>
      <c r="V130" s="92">
        <v>108916.31121627247</v>
      </c>
      <c r="W130" s="92">
        <v>109362.7018830305</v>
      </c>
      <c r="X130" s="92">
        <v>109809.09254978856</v>
      </c>
      <c r="Y130" s="92">
        <v>110255.48321654664</v>
      </c>
      <c r="Z130" s="92">
        <v>110701.8738833047</v>
      </c>
      <c r="AA130" s="92">
        <v>110815.86769572982</v>
      </c>
      <c r="AB130" s="92">
        <v>110929.86150815495</v>
      </c>
      <c r="AC130" s="92">
        <v>111043.85532058013</v>
      </c>
      <c r="AD130" s="92">
        <v>111157.84913300526</v>
      </c>
      <c r="AE130" s="92">
        <v>111271.8429454304</v>
      </c>
      <c r="AF130" s="92">
        <v>111108.29231768503</v>
      </c>
      <c r="AG130" s="92">
        <v>110944.74168993965</v>
      </c>
      <c r="AH130" s="92">
        <v>110781.19106219428</v>
      </c>
      <c r="AI130" s="92">
        <v>110617.6404344489</v>
      </c>
      <c r="AJ130" s="92">
        <v>110454.08980670353</v>
      </c>
      <c r="AK130" s="92">
        <v>110067.0524172061</v>
      </c>
      <c r="AL130" s="92">
        <v>109680.01502770867</v>
      </c>
      <c r="AM130" s="92">
        <v>109292.97763821119</v>
      </c>
      <c r="AN130" s="92">
        <v>108905.94024871376</v>
      </c>
      <c r="AO130" s="92">
        <v>108518.90285921632</v>
      </c>
      <c r="AP130" s="92">
        <v>108131.86546971886</v>
      </c>
      <c r="AQ130" s="8"/>
    </row>
    <row r="131" spans="2:43">
      <c r="B131" s="5"/>
      <c r="E131" s="115">
        <v>3</v>
      </c>
      <c r="F131" s="45" t="str">
        <f t="shared" ref="F131:F147" si="597">F109</f>
        <v>Mage</v>
      </c>
      <c r="G131" s="92">
        <v>65015.315965630078</v>
      </c>
      <c r="H131" s="92">
        <v>66155.522970011807</v>
      </c>
      <c r="I131" s="92">
        <v>69444.60388341549</v>
      </c>
      <c r="J131" s="92">
        <v>72806.502524883996</v>
      </c>
      <c r="K131" s="92">
        <v>76241.218894417383</v>
      </c>
      <c r="L131" s="92">
        <v>79523.325949482998</v>
      </c>
      <c r="M131" s="92">
        <v>82865.484716880004</v>
      </c>
      <c r="N131" s="92">
        <v>86267.695196608431</v>
      </c>
      <c r="O131" s="92">
        <v>89729.957388668263</v>
      </c>
      <c r="P131" s="92">
        <v>93252.271293059544</v>
      </c>
      <c r="Q131" s="92">
        <v>96500.0618781011</v>
      </c>
      <c r="R131" s="92">
        <v>97376.031545227379</v>
      </c>
      <c r="S131" s="92">
        <v>98252.001212353629</v>
      </c>
      <c r="T131" s="92">
        <v>99127.970879479908</v>
      </c>
      <c r="U131" s="92">
        <v>100003.94054660616</v>
      </c>
      <c r="V131" s="92">
        <v>100552.24644100724</v>
      </c>
      <c r="W131" s="92">
        <v>101100.5523354083</v>
      </c>
      <c r="X131" s="92">
        <v>101648.85822980938</v>
      </c>
      <c r="Y131" s="92">
        <v>102197.16412421045</v>
      </c>
      <c r="Z131" s="92">
        <v>102745.47001861151</v>
      </c>
      <c r="AA131" s="92">
        <v>102999.76704936038</v>
      </c>
      <c r="AB131" s="92">
        <v>103254.06408010925</v>
      </c>
      <c r="AC131" s="92">
        <v>103508.36111085815</v>
      </c>
      <c r="AD131" s="92">
        <v>103762.658141607</v>
      </c>
      <c r="AE131" s="92">
        <v>104016.9551723559</v>
      </c>
      <c r="AF131" s="92">
        <v>104013.35822179285</v>
      </c>
      <c r="AG131" s="92">
        <v>104009.76127122981</v>
      </c>
      <c r="AH131" s="92">
        <v>104006.16432066679</v>
      </c>
      <c r="AI131" s="92">
        <v>104002.56737010376</v>
      </c>
      <c r="AJ131" s="92">
        <v>103998.97041954074</v>
      </c>
      <c r="AK131" s="92">
        <v>103779.86498507283</v>
      </c>
      <c r="AL131" s="92">
        <v>103560.75955060491</v>
      </c>
      <c r="AM131" s="92">
        <v>103341.65411613698</v>
      </c>
      <c r="AN131" s="92">
        <v>103122.54868166907</v>
      </c>
      <c r="AO131" s="92">
        <v>102903.44324720114</v>
      </c>
      <c r="AP131" s="92">
        <v>102684.33781273323</v>
      </c>
      <c r="AQ131" s="8"/>
    </row>
    <row r="132" spans="2:43">
      <c r="B132" s="5"/>
      <c r="E132" s="115">
        <v>4</v>
      </c>
      <c r="F132" s="45" t="str">
        <f t="shared" si="597"/>
        <v>Marica</v>
      </c>
      <c r="G132" s="92">
        <v>31128.371843531939</v>
      </c>
      <c r="H132" s="92">
        <v>31794.797048961413</v>
      </c>
      <c r="I132" s="92">
        <v>35800.058375948502</v>
      </c>
      <c r="J132" s="92">
        <v>39941.701240377231</v>
      </c>
      <c r="K132" s="92">
        <v>44219.596482902365</v>
      </c>
      <c r="L132" s="92">
        <v>49786.869638696575</v>
      </c>
      <c r="M132" s="92">
        <v>53753.048818698458</v>
      </c>
      <c r="N132" s="92">
        <v>56813.204014737501</v>
      </c>
      <c r="O132" s="92">
        <v>59153.681667340039</v>
      </c>
      <c r="P132" s="92">
        <v>60874.379233538028</v>
      </c>
      <c r="Q132" s="92">
        <v>62399.025403872518</v>
      </c>
      <c r="R132" s="92">
        <v>66881.704352797024</v>
      </c>
      <c r="S132" s="92">
        <v>71484.691762374336</v>
      </c>
      <c r="T132" s="92">
        <v>72699.95709468922</v>
      </c>
      <c r="U132" s="92">
        <v>77779.267802944523</v>
      </c>
      <c r="V132" s="92">
        <v>77990.104049155838</v>
      </c>
      <c r="W132" s="92">
        <v>77852.6381444664</v>
      </c>
      <c r="X132" s="92">
        <v>77715.075150201912</v>
      </c>
      <c r="Y132" s="92">
        <v>77577.41442102578</v>
      </c>
      <c r="Z132" s="92">
        <v>77439.655296495126</v>
      </c>
      <c r="AA132" s="92">
        <v>77248.664372954154</v>
      </c>
      <c r="AB132" s="92">
        <v>76839.693210207202</v>
      </c>
      <c r="AC132" s="92">
        <v>76430.929314472349</v>
      </c>
      <c r="AD132" s="92">
        <v>76022.373823981048</v>
      </c>
      <c r="AE132" s="92">
        <v>75958.684721548198</v>
      </c>
      <c r="AF132" s="92">
        <v>75669.285803763196</v>
      </c>
      <c r="AG132" s="92">
        <v>75237.996566853471</v>
      </c>
      <c r="AH132" s="92">
        <v>74806.718944813649</v>
      </c>
      <c r="AI132" s="92">
        <v>74375.453178371798</v>
      </c>
      <c r="AJ132" s="92">
        <v>73750.125012985009</v>
      </c>
      <c r="AK132" s="92">
        <v>73288.080641575842</v>
      </c>
      <c r="AL132" s="92">
        <v>72734.574551325612</v>
      </c>
      <c r="AM132" s="92">
        <v>72181.063282359944</v>
      </c>
      <c r="AN132" s="92">
        <v>71627.546713260235</v>
      </c>
      <c r="AO132" s="92">
        <v>71074.030144160497</v>
      </c>
      <c r="AP132" s="92">
        <v>70520.513575060788</v>
      </c>
      <c r="AQ132" s="8"/>
    </row>
    <row r="133" spans="2:43">
      <c r="B133" s="5"/>
      <c r="E133" s="115">
        <v>5</v>
      </c>
      <c r="F133" s="45" t="str">
        <f t="shared" si="597"/>
        <v>Rio Bonito</v>
      </c>
      <c r="G133" s="92">
        <v>19100.366264496126</v>
      </c>
      <c r="H133" s="92">
        <v>19591.506397078356</v>
      </c>
      <c r="I133" s="92">
        <v>20189.076317287137</v>
      </c>
      <c r="J133" s="92">
        <v>20791.85191991715</v>
      </c>
      <c r="K133" s="92">
        <v>21399.833204968385</v>
      </c>
      <c r="L133" s="92">
        <v>21921.745306455821</v>
      </c>
      <c r="M133" s="92">
        <v>22447.915734075457</v>
      </c>
      <c r="N133" s="92">
        <v>22978.344487827286</v>
      </c>
      <c r="O133" s="92">
        <v>23513.031567711321</v>
      </c>
      <c r="P133" s="92">
        <v>24051.976973727546</v>
      </c>
      <c r="Q133" s="92">
        <v>24489.550081368438</v>
      </c>
      <c r="R133" s="92">
        <v>24930.312886817836</v>
      </c>
      <c r="S133" s="92">
        <v>25374.26539007571</v>
      </c>
      <c r="T133" s="92">
        <v>25692.746910146827</v>
      </c>
      <c r="U133" s="92">
        <v>26011.228430217947</v>
      </c>
      <c r="V133" s="92">
        <v>26225.538674168027</v>
      </c>
      <c r="W133" s="92">
        <v>26439.848918118107</v>
      </c>
      <c r="X133" s="92">
        <v>26654.15916206819</v>
      </c>
      <c r="Y133" s="92">
        <v>26868.46940601827</v>
      </c>
      <c r="Z133" s="92">
        <v>27082.77964996835</v>
      </c>
      <c r="AA133" s="92">
        <v>27205.806141763882</v>
      </c>
      <c r="AB133" s="92">
        <v>27328.83263355941</v>
      </c>
      <c r="AC133" s="92">
        <v>27451.859125354938</v>
      </c>
      <c r="AD133" s="92">
        <v>27574.885617150463</v>
      </c>
      <c r="AE133" s="92">
        <v>27697.912108945999</v>
      </c>
      <c r="AF133" s="92">
        <v>27743.852096954342</v>
      </c>
      <c r="AG133" s="92">
        <v>27789.792084962686</v>
      </c>
      <c r="AH133" s="92">
        <v>27835.732072971026</v>
      </c>
      <c r="AI133" s="92">
        <v>27881.672060979377</v>
      </c>
      <c r="AJ133" s="92">
        <v>27927.612048987721</v>
      </c>
      <c r="AK133" s="92">
        <v>27909.76828089224</v>
      </c>
      <c r="AL133" s="92">
        <v>27891.924512796773</v>
      </c>
      <c r="AM133" s="92">
        <v>27874.080744701299</v>
      </c>
      <c r="AN133" s="92">
        <v>27856.236976605833</v>
      </c>
      <c r="AO133" s="92">
        <v>27838.393208510359</v>
      </c>
      <c r="AP133" s="92">
        <v>27820.549440414892</v>
      </c>
      <c r="AQ133" s="8"/>
    </row>
    <row r="134" spans="2:43" s="134" customFormat="1">
      <c r="B134" s="148"/>
      <c r="E134" s="115">
        <v>6</v>
      </c>
      <c r="F134" s="45" t="str">
        <f t="shared" si="597"/>
        <v>Sao Goncalo</v>
      </c>
      <c r="G134" s="92">
        <v>335245.4949290363</v>
      </c>
      <c r="H134" s="92">
        <v>340601.11302519211</v>
      </c>
      <c r="I134" s="92">
        <v>354325.50813494337</v>
      </c>
      <c r="J134" s="92">
        <v>368309.01063926064</v>
      </c>
      <c r="K134" s="92">
        <v>382551.62053814391</v>
      </c>
      <c r="L134" s="92">
        <v>395642.79849062103</v>
      </c>
      <c r="M134" s="92">
        <v>408930.86191533349</v>
      </c>
      <c r="N134" s="92">
        <v>422415.81081228098</v>
      </c>
      <c r="O134" s="92">
        <v>436097.64518146391</v>
      </c>
      <c r="P134" s="92">
        <v>449976.365022882</v>
      </c>
      <c r="Q134" s="92">
        <v>462327.70506726753</v>
      </c>
      <c r="R134" s="92">
        <v>465558.94702290354</v>
      </c>
      <c r="S134" s="92">
        <v>468790.18897853961</v>
      </c>
      <c r="T134" s="92">
        <v>472021.43093417567</v>
      </c>
      <c r="U134" s="92">
        <v>475252.67288981169</v>
      </c>
      <c r="V134" s="92">
        <v>476964.48590451438</v>
      </c>
      <c r="W134" s="92">
        <v>478676.29891921696</v>
      </c>
      <c r="X134" s="92">
        <v>480388.11193391954</v>
      </c>
      <c r="Y134" s="92">
        <v>482099.92494862212</v>
      </c>
      <c r="Z134" s="92">
        <v>483811.7379633247</v>
      </c>
      <c r="AA134" s="92">
        <v>484233.55920070346</v>
      </c>
      <c r="AB134" s="92">
        <v>484655.38043808221</v>
      </c>
      <c r="AC134" s="92">
        <v>485077.20167546108</v>
      </c>
      <c r="AD134" s="92">
        <v>485499.02291283978</v>
      </c>
      <c r="AE134" s="92">
        <v>485920.84415021853</v>
      </c>
      <c r="AF134" s="92">
        <v>485252.38562485308</v>
      </c>
      <c r="AG134" s="92">
        <v>484583.92709948774</v>
      </c>
      <c r="AH134" s="92">
        <v>483915.46857412229</v>
      </c>
      <c r="AI134" s="92">
        <v>483247.01004875678</v>
      </c>
      <c r="AJ134" s="92">
        <v>482578.55152339139</v>
      </c>
      <c r="AK134" s="92">
        <v>481018.67945845722</v>
      </c>
      <c r="AL134" s="92">
        <v>479458.80739352317</v>
      </c>
      <c r="AM134" s="92">
        <v>477898.93532858905</v>
      </c>
      <c r="AN134" s="92">
        <v>476339.06326365494</v>
      </c>
      <c r="AO134" s="92">
        <v>474779.19119872083</v>
      </c>
      <c r="AP134" s="92">
        <v>473219.31913378672</v>
      </c>
      <c r="AQ134" s="149"/>
    </row>
    <row r="135" spans="2:43">
      <c r="B135" s="5"/>
      <c r="E135" s="115">
        <v>7</v>
      </c>
      <c r="F135" s="45" t="str">
        <f t="shared" si="597"/>
        <v>Saquarema</v>
      </c>
      <c r="G135" s="92">
        <v>2222.6023561858915</v>
      </c>
      <c r="H135" s="92">
        <v>2294.4570613575456</v>
      </c>
      <c r="I135" s="92">
        <v>2577.1286330018015</v>
      </c>
      <c r="J135" s="92">
        <v>2872.6034066584612</v>
      </c>
      <c r="K135" s="92">
        <v>3180.8813823275245</v>
      </c>
      <c r="L135" s="92">
        <v>3494.3908996565792</v>
      </c>
      <c r="M135" s="92">
        <v>3819.7089504798923</v>
      </c>
      <c r="N135" s="92">
        <v>4156.835534797463</v>
      </c>
      <c r="O135" s="92">
        <v>4505.7706526092934</v>
      </c>
      <c r="P135" s="92">
        <v>4866.5143039153818</v>
      </c>
      <c r="Q135" s="92">
        <v>5206.7421496848046</v>
      </c>
      <c r="R135" s="92">
        <v>5555.5819747355399</v>
      </c>
      <c r="S135" s="92">
        <v>5913.0337790675849</v>
      </c>
      <c r="T135" s="92">
        <v>6008.7322018976674</v>
      </c>
      <c r="U135" s="92">
        <v>6104.4306247277509</v>
      </c>
      <c r="V135" s="92">
        <v>6183.7072301488324</v>
      </c>
      <c r="W135" s="92">
        <v>6262.9838355699139</v>
      </c>
      <c r="X135" s="92">
        <v>6342.2604409909954</v>
      </c>
      <c r="Y135" s="92">
        <v>6421.537046412077</v>
      </c>
      <c r="Z135" s="92">
        <v>6500.8136518331585</v>
      </c>
      <c r="AA135" s="92">
        <v>6541.3502771176118</v>
      </c>
      <c r="AB135" s="92">
        <v>6581.8869024020651</v>
      </c>
      <c r="AC135" s="92">
        <v>6622.4235276865184</v>
      </c>
      <c r="AD135" s="92">
        <v>6662.9601529709716</v>
      </c>
      <c r="AE135" s="92">
        <v>6703.4967782554249</v>
      </c>
      <c r="AF135" s="92">
        <v>6718.6270560551029</v>
      </c>
      <c r="AG135" s="92">
        <v>6733.7573338547827</v>
      </c>
      <c r="AH135" s="92">
        <v>6748.8876116544607</v>
      </c>
      <c r="AI135" s="92">
        <v>6764.0178894541405</v>
      </c>
      <c r="AJ135" s="92">
        <v>6779.1481672538184</v>
      </c>
      <c r="AK135" s="92">
        <v>6774.6005295222949</v>
      </c>
      <c r="AL135" s="92">
        <v>6770.0528917907695</v>
      </c>
      <c r="AM135" s="92">
        <v>6765.5052540592451</v>
      </c>
      <c r="AN135" s="92">
        <v>6760.9576163277197</v>
      </c>
      <c r="AO135" s="92">
        <v>6756.4099785961944</v>
      </c>
      <c r="AP135" s="92">
        <v>6751.862340864669</v>
      </c>
      <c r="AQ135" s="8"/>
    </row>
    <row r="136" spans="2:43">
      <c r="B136" s="5"/>
      <c r="E136" s="115">
        <v>8</v>
      </c>
      <c r="F136" s="45" t="str">
        <f t="shared" si="597"/>
        <v>Tangua</v>
      </c>
      <c r="G136" s="92">
        <v>3946.1567809233252</v>
      </c>
      <c r="H136" s="92">
        <v>7135.2983288338974</v>
      </c>
      <c r="I136" s="92">
        <v>7760.4643815388736</v>
      </c>
      <c r="J136" s="92">
        <v>8405.600403798293</v>
      </c>
      <c r="K136" s="92">
        <v>9070.7063956121565</v>
      </c>
      <c r="L136" s="92">
        <v>9707.7184059796837</v>
      </c>
      <c r="M136" s="92">
        <v>10359.769827094387</v>
      </c>
      <c r="N136" s="92">
        <v>11026.860658956266</v>
      </c>
      <c r="O136" s="92">
        <v>11708.990901565317</v>
      </c>
      <c r="P136" s="92">
        <v>12406.160554921544</v>
      </c>
      <c r="Q136" s="92">
        <v>13054.654308756406</v>
      </c>
      <c r="R136" s="92">
        <v>13712.985448602571</v>
      </c>
      <c r="S136" s="92">
        <v>14381.15397446004</v>
      </c>
      <c r="T136" s="92">
        <v>14511.481387675496</v>
      </c>
      <c r="U136" s="92">
        <v>14641.808800890951</v>
      </c>
      <c r="V136" s="92">
        <v>14711.998228568413</v>
      </c>
      <c r="W136" s="92">
        <v>14782.187656245873</v>
      </c>
      <c r="X136" s="92">
        <v>14852.377083923335</v>
      </c>
      <c r="Y136" s="92">
        <v>14922.566511600795</v>
      </c>
      <c r="Z136" s="92">
        <v>14992.755939278257</v>
      </c>
      <c r="AA136" s="92">
        <v>15013.20715503103</v>
      </c>
      <c r="AB136" s="92">
        <v>15033.658370783802</v>
      </c>
      <c r="AC136" s="92">
        <v>15054.109586536575</v>
      </c>
      <c r="AD136" s="92">
        <v>15074.560802289347</v>
      </c>
      <c r="AE136" s="92">
        <v>15095.01201804212</v>
      </c>
      <c r="AF136" s="92">
        <v>15074.510978942228</v>
      </c>
      <c r="AG136" s="92">
        <v>15054.009939842334</v>
      </c>
      <c r="AH136" s="92">
        <v>15033.508900742443</v>
      </c>
      <c r="AI136" s="92">
        <v>15013.007861642549</v>
      </c>
      <c r="AJ136" s="92">
        <v>14992.506822542657</v>
      </c>
      <c r="AK136" s="92">
        <v>14939.524807749391</v>
      </c>
      <c r="AL136" s="92">
        <v>14886.542792956123</v>
      </c>
      <c r="AM136" s="92">
        <v>14833.560778162857</v>
      </c>
      <c r="AN136" s="92">
        <v>14780.578763369589</v>
      </c>
      <c r="AO136" s="92">
        <v>14727.596748576321</v>
      </c>
      <c r="AP136" s="92">
        <v>14674.614733783053</v>
      </c>
      <c r="AQ136" s="8"/>
    </row>
    <row r="137" spans="2:43">
      <c r="B137" s="5"/>
      <c r="E137" s="115">
        <v>9</v>
      </c>
      <c r="F137" s="45" t="str">
        <f t="shared" si="597"/>
        <v>Casimiro de Abreu</v>
      </c>
      <c r="G137" s="92">
        <v>3140.5873176182131</v>
      </c>
      <c r="H137" s="92">
        <v>3219.587114878027</v>
      </c>
      <c r="I137" s="92">
        <v>3454.6011579821984</v>
      </c>
      <c r="J137" s="92">
        <v>3697.0881548812172</v>
      </c>
      <c r="K137" s="92">
        <v>3947.0481055750834</v>
      </c>
      <c r="L137" s="92">
        <v>4182.9236216215368</v>
      </c>
      <c r="M137" s="92">
        <v>4424.5572992003863</v>
      </c>
      <c r="N137" s="92">
        <v>4671.9491383116292</v>
      </c>
      <c r="O137" s="92">
        <v>4925.0991389552682</v>
      </c>
      <c r="P137" s="92">
        <v>5184.0073011313016</v>
      </c>
      <c r="Q137" s="92">
        <v>5404.2791646736041</v>
      </c>
      <c r="R137" s="92">
        <v>5627.3635857562349</v>
      </c>
      <c r="S137" s="92">
        <v>5853.2605643791958</v>
      </c>
      <c r="T137" s="92">
        <v>5898.4623819916351</v>
      </c>
      <c r="U137" s="92">
        <v>5943.6641996040753</v>
      </c>
      <c r="V137" s="92">
        <v>6020.821343785683</v>
      </c>
      <c r="W137" s="92">
        <v>6097.9784879672907</v>
      </c>
      <c r="X137" s="92">
        <v>6175.1356321488984</v>
      </c>
      <c r="Y137" s="92">
        <v>6252.2927763305061</v>
      </c>
      <c r="Z137" s="92">
        <v>6329.4499205121137</v>
      </c>
      <c r="AA137" s="92">
        <v>6365.8938615675988</v>
      </c>
      <c r="AB137" s="92">
        <v>6402.3378026230839</v>
      </c>
      <c r="AC137" s="92">
        <v>6438.7817436785681</v>
      </c>
      <c r="AD137" s="92">
        <v>6475.2256847340532</v>
      </c>
      <c r="AE137" s="92">
        <v>6511.6696257895383</v>
      </c>
      <c r="AF137" s="92">
        <v>6535.1061680129806</v>
      </c>
      <c r="AG137" s="92">
        <v>6558.542710236422</v>
      </c>
      <c r="AH137" s="92">
        <v>6581.9792524598633</v>
      </c>
      <c r="AI137" s="92">
        <v>6605.4157946833047</v>
      </c>
      <c r="AJ137" s="92">
        <v>6628.852336906747</v>
      </c>
      <c r="AK137" s="92">
        <v>6641.2142028041508</v>
      </c>
      <c r="AL137" s="92">
        <v>6653.5760687015527</v>
      </c>
      <c r="AM137" s="92">
        <v>6665.9379345989564</v>
      </c>
      <c r="AN137" s="92">
        <v>6678.2998004963592</v>
      </c>
      <c r="AO137" s="92">
        <v>6690.6616663937621</v>
      </c>
      <c r="AP137" s="92">
        <v>6703.0235322911649</v>
      </c>
      <c r="AQ137" s="8"/>
    </row>
    <row r="138" spans="2:43">
      <c r="B138" s="5"/>
      <c r="E138" s="115">
        <v>10</v>
      </c>
      <c r="F138" s="45" t="str">
        <f t="shared" si="597"/>
        <v>Aperibe</v>
      </c>
      <c r="G138" s="92">
        <v>3911.6242971228844</v>
      </c>
      <c r="H138" s="92">
        <v>4025.9737622431562</v>
      </c>
      <c r="I138" s="92">
        <v>4170.3588003230034</v>
      </c>
      <c r="J138" s="92">
        <v>4316.4029125929092</v>
      </c>
      <c r="K138" s="92">
        <v>4464.1060990528722</v>
      </c>
      <c r="L138" s="92">
        <v>4600.9831837187685</v>
      </c>
      <c r="M138" s="92">
        <v>4739.3433057484681</v>
      </c>
      <c r="N138" s="92">
        <v>4879.1864651419719</v>
      </c>
      <c r="O138" s="92">
        <v>5020.5126618992772</v>
      </c>
      <c r="P138" s="92">
        <v>5163.3218960203867</v>
      </c>
      <c r="Q138" s="92">
        <v>5281.4624783279787</v>
      </c>
      <c r="R138" s="92">
        <v>5400.7299227660051</v>
      </c>
      <c r="S138" s="92">
        <v>5521.1242293344658</v>
      </c>
      <c r="T138" s="92">
        <v>5604.9894332133499</v>
      </c>
      <c r="U138" s="92">
        <v>5688.854637092234</v>
      </c>
      <c r="V138" s="92">
        <v>5743.0669676607986</v>
      </c>
      <c r="W138" s="92">
        <v>5797.2792982293631</v>
      </c>
      <c r="X138" s="92">
        <v>5851.4916287979277</v>
      </c>
      <c r="Y138" s="92">
        <v>5905.7039593664931</v>
      </c>
      <c r="Z138" s="92">
        <v>5959.9162899350576</v>
      </c>
      <c r="AA138" s="92">
        <v>5987.3181911030442</v>
      </c>
      <c r="AB138" s="92">
        <v>6014.7200922710308</v>
      </c>
      <c r="AC138" s="92">
        <v>6042.1219934390174</v>
      </c>
      <c r="AD138" s="92">
        <v>6069.523894607004</v>
      </c>
      <c r="AE138" s="92">
        <v>6096.9257957749915</v>
      </c>
      <c r="AF138" s="92">
        <v>6102.2114566469263</v>
      </c>
      <c r="AG138" s="92">
        <v>6107.4971175188612</v>
      </c>
      <c r="AH138" s="92">
        <v>6112.7827783907969</v>
      </c>
      <c r="AI138" s="92">
        <v>6118.0684392627327</v>
      </c>
      <c r="AJ138" s="92">
        <v>6123.3541001346675</v>
      </c>
      <c r="AK138" s="92">
        <v>6111.3540407451374</v>
      </c>
      <c r="AL138" s="92">
        <v>6099.3539813556081</v>
      </c>
      <c r="AM138" s="92">
        <v>6087.353921966077</v>
      </c>
      <c r="AN138" s="92">
        <v>6075.3538625765477</v>
      </c>
      <c r="AO138" s="92">
        <v>6063.3538031870185</v>
      </c>
      <c r="AP138" s="92">
        <v>6051.3537437974892</v>
      </c>
      <c r="AQ138" s="8"/>
    </row>
    <row r="139" spans="2:43">
      <c r="B139" s="5"/>
      <c r="E139" s="115">
        <v>11</v>
      </c>
      <c r="F139" s="45" t="str">
        <f t="shared" si="597"/>
        <v>Cambuci</v>
      </c>
      <c r="G139" s="92">
        <v>4673.290934096769</v>
      </c>
      <c r="H139" s="92">
        <v>4736.6690210318748</v>
      </c>
      <c r="I139" s="92">
        <v>4855.2837414050928</v>
      </c>
      <c r="J139" s="92">
        <v>4975.3571108612468</v>
      </c>
      <c r="K139" s="92">
        <v>5096.8891294003379</v>
      </c>
      <c r="L139" s="92">
        <v>5196.4965410992163</v>
      </c>
      <c r="M139" s="92">
        <v>5297.0481171283373</v>
      </c>
      <c r="N139" s="92">
        <v>5398.5438574877044</v>
      </c>
      <c r="O139" s="92">
        <v>5500.9837621773122</v>
      </c>
      <c r="P139" s="92">
        <v>5604.3678311971644</v>
      </c>
      <c r="Q139" s="92">
        <v>5687.9287688421891</v>
      </c>
      <c r="R139" s="92">
        <v>5772.0007663386987</v>
      </c>
      <c r="S139" s="92">
        <v>5856.5838236866894</v>
      </c>
      <c r="T139" s="92">
        <v>5881.6001278365402</v>
      </c>
      <c r="U139" s="92">
        <v>5906.6164319863929</v>
      </c>
      <c r="V139" s="92">
        <v>5914.1906292394951</v>
      </c>
      <c r="W139" s="92">
        <v>5921.7648264925947</v>
      </c>
      <c r="X139" s="92">
        <v>5929.3390237456961</v>
      </c>
      <c r="Y139" s="92">
        <v>5936.9132209987956</v>
      </c>
      <c r="Z139" s="92">
        <v>5944.487418251897</v>
      </c>
      <c r="AA139" s="92">
        <v>5938.3379571915875</v>
      </c>
      <c r="AB139" s="92">
        <v>5932.1884961312799</v>
      </c>
      <c r="AC139" s="92">
        <v>5926.0390350709713</v>
      </c>
      <c r="AD139" s="92">
        <v>5919.8895740106627</v>
      </c>
      <c r="AE139" s="92">
        <v>5913.7401129503542</v>
      </c>
      <c r="AF139" s="92">
        <v>5896.8143353942969</v>
      </c>
      <c r="AG139" s="92">
        <v>5879.8885578382415</v>
      </c>
      <c r="AH139" s="92">
        <v>5862.9627802821842</v>
      </c>
      <c r="AI139" s="92">
        <v>5846.0370027261279</v>
      </c>
      <c r="AJ139" s="92">
        <v>5829.1112251700715</v>
      </c>
      <c r="AK139" s="92">
        <v>5803.8038865577228</v>
      </c>
      <c r="AL139" s="92">
        <v>5778.496547945374</v>
      </c>
      <c r="AM139" s="92">
        <v>5753.1892093330262</v>
      </c>
      <c r="AN139" s="92">
        <v>5727.8818707206765</v>
      </c>
      <c r="AO139" s="92">
        <v>5702.5745321083277</v>
      </c>
      <c r="AP139" s="92">
        <v>5677.267193495979</v>
      </c>
      <c r="AQ139" s="8"/>
    </row>
    <row r="140" spans="2:43">
      <c r="B140" s="5"/>
      <c r="E140" s="115">
        <v>12</v>
      </c>
      <c r="F140" s="45" t="str">
        <f t="shared" si="597"/>
        <v>Itaocara</v>
      </c>
      <c r="G140" s="92">
        <v>7595.7517453912333</v>
      </c>
      <c r="H140" s="92">
        <v>7654.583520193396</v>
      </c>
      <c r="I140" s="92">
        <v>7718.2727727598258</v>
      </c>
      <c r="J140" s="92">
        <v>7782.0381970498465</v>
      </c>
      <c r="K140" s="92">
        <v>7846.8797930634655</v>
      </c>
      <c r="L140" s="92">
        <v>7873.6834505776496</v>
      </c>
      <c r="M140" s="92">
        <v>7900.5166422780103</v>
      </c>
      <c r="N140" s="92">
        <v>7928.3793681645511</v>
      </c>
      <c r="O140" s="92">
        <v>7955.2716282372712</v>
      </c>
      <c r="P140" s="92">
        <v>7982.1934224961697</v>
      </c>
      <c r="Q140" s="92">
        <v>7994.8769898331275</v>
      </c>
      <c r="R140" s="92">
        <v>8006.5704381146734</v>
      </c>
      <c r="S140" s="92">
        <v>8019.2737673408083</v>
      </c>
      <c r="T140" s="92">
        <v>8026.9597306690512</v>
      </c>
      <c r="U140" s="92">
        <v>8033.6456939972913</v>
      </c>
      <c r="V140" s="92">
        <v>8035.0341409660659</v>
      </c>
      <c r="W140" s="92">
        <v>8036.4225879348405</v>
      </c>
      <c r="X140" s="92">
        <v>8036.8110349036142</v>
      </c>
      <c r="Y140" s="92">
        <v>8038.199481872387</v>
      </c>
      <c r="Z140" s="92">
        <v>8039.5879288411616</v>
      </c>
      <c r="AA140" s="92">
        <v>8038.3250306850405</v>
      </c>
      <c r="AB140" s="92">
        <v>8037.0621325289185</v>
      </c>
      <c r="AC140" s="92">
        <v>8035.7992343727974</v>
      </c>
      <c r="AD140" s="92">
        <v>8034.5363362166745</v>
      </c>
      <c r="AE140" s="92">
        <v>8033.2734380605534</v>
      </c>
      <c r="AF140" s="92">
        <v>8031.0399157830261</v>
      </c>
      <c r="AG140" s="92">
        <v>8028.8063935054988</v>
      </c>
      <c r="AH140" s="92">
        <v>8026.5728712279715</v>
      </c>
      <c r="AI140" s="92">
        <v>8024.3393489504451</v>
      </c>
      <c r="AJ140" s="92">
        <v>8022.1058266729169</v>
      </c>
      <c r="AK140" s="92">
        <v>8019.4972343983709</v>
      </c>
      <c r="AL140" s="92">
        <v>8016.8886421238258</v>
      </c>
      <c r="AM140" s="92">
        <v>8014.2800498492797</v>
      </c>
      <c r="AN140" s="92">
        <v>8011.6714575747337</v>
      </c>
      <c r="AO140" s="92">
        <v>8008.0628653001868</v>
      </c>
      <c r="AP140" s="92">
        <v>8005.4542730256417</v>
      </c>
      <c r="AQ140" s="8"/>
    </row>
    <row r="141" spans="2:43">
      <c r="B141" s="5"/>
      <c r="E141" s="115">
        <v>13</v>
      </c>
      <c r="F141" s="45" t="str">
        <f t="shared" si="597"/>
        <v>Miracema</v>
      </c>
      <c r="G141" s="92">
        <v>8972.8127941118564</v>
      </c>
      <c r="H141" s="92">
        <v>9090.4680955838921</v>
      </c>
      <c r="I141" s="92">
        <v>9217.5290389323891</v>
      </c>
      <c r="J141" s="92">
        <v>9344.8303404044254</v>
      </c>
      <c r="K141" s="92">
        <v>9472.3719999999994</v>
      </c>
      <c r="L141" s="92">
        <v>9555.3498</v>
      </c>
      <c r="M141" s="92">
        <v>9638.4768000000004</v>
      </c>
      <c r="N141" s="92">
        <v>9721.7530000000006</v>
      </c>
      <c r="O141" s="92">
        <v>9805.1784000000007</v>
      </c>
      <c r="P141" s="92">
        <v>9888.7529999999988</v>
      </c>
      <c r="Q141" s="92">
        <v>9939.8727999999992</v>
      </c>
      <c r="R141" s="92">
        <v>9991.0757999999987</v>
      </c>
      <c r="S141" s="92">
        <v>10042.361999999999</v>
      </c>
      <c r="T141" s="92">
        <v>10083.546</v>
      </c>
      <c r="U141" s="92">
        <v>10124.73</v>
      </c>
      <c r="V141" s="92">
        <v>10145.52</v>
      </c>
      <c r="W141" s="92">
        <v>10166.310000000001</v>
      </c>
      <c r="X141" s="92">
        <v>10187.1</v>
      </c>
      <c r="Y141" s="92">
        <v>10207.89</v>
      </c>
      <c r="Z141" s="92">
        <v>10228.679999999998</v>
      </c>
      <c r="AA141" s="92">
        <v>10237.392</v>
      </c>
      <c r="AB141" s="92">
        <v>10246.103999999999</v>
      </c>
      <c r="AC141" s="92">
        <v>10254.815999999999</v>
      </c>
      <c r="AD141" s="92">
        <v>10263.528</v>
      </c>
      <c r="AE141" s="92">
        <v>10272.24</v>
      </c>
      <c r="AF141" s="92">
        <v>10273.984279410257</v>
      </c>
      <c r="AG141" s="92">
        <v>10275.728558820514</v>
      </c>
      <c r="AH141" s="92">
        <v>10277.472838230769</v>
      </c>
      <c r="AI141" s="92">
        <v>10279.217117641027</v>
      </c>
      <c r="AJ141" s="92">
        <v>10280.961397051286</v>
      </c>
      <c r="AK141" s="92">
        <v>10279.202618612901</v>
      </c>
      <c r="AL141" s="92">
        <v>10277.443840174512</v>
      </c>
      <c r="AM141" s="92">
        <v>10275.685061736125</v>
      </c>
      <c r="AN141" s="92">
        <v>10273.926283297738</v>
      </c>
      <c r="AO141" s="92">
        <v>10272.167504859352</v>
      </c>
      <c r="AP141" s="92">
        <v>10270.408726420965</v>
      </c>
      <c r="AQ141" s="8"/>
    </row>
    <row r="142" spans="2:43">
      <c r="B142" s="5"/>
      <c r="E142" s="115">
        <v>14</v>
      </c>
      <c r="F142" s="45" t="str">
        <f t="shared" si="597"/>
        <v>Sao Francisco de Itabapoana</v>
      </c>
      <c r="G142" s="92">
        <v>7580.987734458472</v>
      </c>
      <c r="H142" s="92">
        <v>7760.0264627634397</v>
      </c>
      <c r="I142" s="92">
        <v>8083.4118309060123</v>
      </c>
      <c r="J142" s="92">
        <v>8413.3076982596758</v>
      </c>
      <c r="K142" s="92">
        <v>8749.7140648244294</v>
      </c>
      <c r="L142" s="92">
        <v>9064.5225497306856</v>
      </c>
      <c r="M142" s="92">
        <v>9384.8887073778769</v>
      </c>
      <c r="N142" s="92">
        <v>9710.8125377660017</v>
      </c>
      <c r="O142" s="92">
        <v>10042.294040895062</v>
      </c>
      <c r="P142" s="92">
        <v>10379.333216765053</v>
      </c>
      <c r="Q142" s="92">
        <v>10671.740597320178</v>
      </c>
      <c r="R142" s="92">
        <v>10968.137229739494</v>
      </c>
      <c r="S142" s="92">
        <v>11268.523114022993</v>
      </c>
      <c r="T142" s="92">
        <v>11400.168425541275</v>
      </c>
      <c r="U142" s="92">
        <v>11531.813737059556</v>
      </c>
      <c r="V142" s="92">
        <v>11609.710421619153</v>
      </c>
      <c r="W142" s="92">
        <v>11687.60710617875</v>
      </c>
      <c r="X142" s="92">
        <v>11765.503790738345</v>
      </c>
      <c r="Y142" s="92">
        <v>11843.400475297942</v>
      </c>
      <c r="Z142" s="92">
        <v>11921.297159857537</v>
      </c>
      <c r="AA142" s="92">
        <v>11952.381475516622</v>
      </c>
      <c r="AB142" s="92">
        <v>11983.465791175706</v>
      </c>
      <c r="AC142" s="92">
        <v>12014.550106834791</v>
      </c>
      <c r="AD142" s="92">
        <v>12045.634422493877</v>
      </c>
      <c r="AE142" s="92">
        <v>12076.718738152958</v>
      </c>
      <c r="AF142" s="92">
        <v>12070.043998022855</v>
      </c>
      <c r="AG142" s="92">
        <v>12063.369257892748</v>
      </c>
      <c r="AH142" s="92">
        <v>12056.69451776264</v>
      </c>
      <c r="AI142" s="92">
        <v>12050.019777632537</v>
      </c>
      <c r="AJ142" s="92">
        <v>12043.345037502429</v>
      </c>
      <c r="AK142" s="92">
        <v>12007.716813351439</v>
      </c>
      <c r="AL142" s="92">
        <v>11972.088589200448</v>
      </c>
      <c r="AM142" s="92">
        <v>11936.460365049457</v>
      </c>
      <c r="AN142" s="92">
        <v>11900.832140898467</v>
      </c>
      <c r="AO142" s="92">
        <v>11865.203916747476</v>
      </c>
      <c r="AP142" s="92">
        <v>11829.575692596487</v>
      </c>
      <c r="AQ142" s="8"/>
    </row>
    <row r="143" spans="2:43">
      <c r="B143" s="5"/>
      <c r="E143" s="115">
        <v>15</v>
      </c>
      <c r="F143" s="45" t="str">
        <f t="shared" si="597"/>
        <v>Cantagalo</v>
      </c>
      <c r="G143" s="92">
        <v>5854.5579228447923</v>
      </c>
      <c r="H143" s="92">
        <v>5975.0244913772358</v>
      </c>
      <c r="I143" s="92">
        <v>6095.3311451741838</v>
      </c>
      <c r="J143" s="92">
        <v>6215.6737379756378</v>
      </c>
      <c r="K143" s="92">
        <v>6336.0522697815959</v>
      </c>
      <c r="L143" s="92">
        <v>6441.9755417229753</v>
      </c>
      <c r="M143" s="92">
        <v>6547.9303931024115</v>
      </c>
      <c r="N143" s="92">
        <v>6653.9168239199071</v>
      </c>
      <c r="O143" s="92">
        <v>6759.9348341754558</v>
      </c>
      <c r="P143" s="92">
        <v>6865.9844238690648</v>
      </c>
      <c r="Q143" s="92">
        <v>6941.5665853316214</v>
      </c>
      <c r="R143" s="92">
        <v>7017.1711577345141</v>
      </c>
      <c r="S143" s="92">
        <v>7092.7981410777384</v>
      </c>
      <c r="T143" s="92">
        <v>7167.3705450464968</v>
      </c>
      <c r="U143" s="92">
        <v>7241.9429490152525</v>
      </c>
      <c r="V143" s="92">
        <v>7281.0968898857836</v>
      </c>
      <c r="W143" s="92">
        <v>7320.2508307563148</v>
      </c>
      <c r="X143" s="92">
        <v>7359.4047716268469</v>
      </c>
      <c r="Y143" s="92">
        <v>7398.5587124973763</v>
      </c>
      <c r="Z143" s="92">
        <v>7437.7126533679102</v>
      </c>
      <c r="AA143" s="92">
        <v>7445.7262577247784</v>
      </c>
      <c r="AB143" s="92">
        <v>7453.7398620816493</v>
      </c>
      <c r="AC143" s="92">
        <v>7461.7534664385184</v>
      </c>
      <c r="AD143" s="92">
        <v>7469.7670707953885</v>
      </c>
      <c r="AE143" s="92">
        <v>7477.7806751522576</v>
      </c>
      <c r="AF143" s="92">
        <v>7462.1326798314476</v>
      </c>
      <c r="AG143" s="92">
        <v>7446.4846845106395</v>
      </c>
      <c r="AH143" s="92">
        <v>7430.8366891898322</v>
      </c>
      <c r="AI143" s="92">
        <v>7415.1886938690241</v>
      </c>
      <c r="AJ143" s="92">
        <v>7399.540698548215</v>
      </c>
      <c r="AK143" s="92">
        <v>7367.2545370690868</v>
      </c>
      <c r="AL143" s="92">
        <v>7334.9683755899568</v>
      </c>
      <c r="AM143" s="92">
        <v>7302.6822141108287</v>
      </c>
      <c r="AN143" s="92">
        <v>7270.3960526316996</v>
      </c>
      <c r="AO143" s="92">
        <v>7238.1098911525705</v>
      </c>
      <c r="AP143" s="92">
        <v>7205.8237296734405</v>
      </c>
      <c r="AQ143" s="8"/>
    </row>
    <row r="144" spans="2:43">
      <c r="B144" s="5"/>
      <c r="E144" s="115">
        <v>16</v>
      </c>
      <c r="F144" s="45" t="str">
        <f t="shared" si="597"/>
        <v>Cordeiro</v>
      </c>
      <c r="G144" s="92">
        <v>8286.9237166089151</v>
      </c>
      <c r="H144" s="92">
        <v>8467.5965399806155</v>
      </c>
      <c r="I144" s="92">
        <v>8657.1031420687159</v>
      </c>
      <c r="J144" s="92">
        <v>8846.9788408337736</v>
      </c>
      <c r="K144" s="92">
        <v>9037.223636275794</v>
      </c>
      <c r="L144" s="92">
        <v>9199.9033397414933</v>
      </c>
      <c r="M144" s="92">
        <v>9362.8953053192436</v>
      </c>
      <c r="N144" s="92">
        <v>9526.1995330090413</v>
      </c>
      <c r="O144" s="92">
        <v>9689.8160228108918</v>
      </c>
      <c r="P144" s="92">
        <v>9853.7447747247879</v>
      </c>
      <c r="Q144" s="92">
        <v>9977.5056066852885</v>
      </c>
      <c r="R144" s="92">
        <v>10101.496757069448</v>
      </c>
      <c r="S144" s="92">
        <v>10225.718225877266</v>
      </c>
      <c r="T144" s="92">
        <v>10339.725845587944</v>
      </c>
      <c r="U144" s="92">
        <v>10453.733465298623</v>
      </c>
      <c r="V144" s="92">
        <v>10528.366961717336</v>
      </c>
      <c r="W144" s="92">
        <v>10603.000458136052</v>
      </c>
      <c r="X144" s="92">
        <v>10677.633954554763</v>
      </c>
      <c r="Y144" s="92">
        <v>10752.267450973479</v>
      </c>
      <c r="Z144" s="92">
        <v>10826.900947392192</v>
      </c>
      <c r="AA144" s="92">
        <v>10867.956578158704</v>
      </c>
      <c r="AB144" s="92">
        <v>10909.012208925216</v>
      </c>
      <c r="AC144" s="92">
        <v>10950.067839691726</v>
      </c>
      <c r="AD144" s="92">
        <v>10991.123470458238</v>
      </c>
      <c r="AE144" s="92">
        <v>11032.179101224749</v>
      </c>
      <c r="AF144" s="92">
        <v>11045.313870293554</v>
      </c>
      <c r="AG144" s="92">
        <v>11058.448639362357</v>
      </c>
      <c r="AH144" s="92">
        <v>11071.583408431159</v>
      </c>
      <c r="AI144" s="92">
        <v>11084.718177499964</v>
      </c>
      <c r="AJ144" s="92">
        <v>11097.852946568768</v>
      </c>
      <c r="AK144" s="92">
        <v>11087.966045687364</v>
      </c>
      <c r="AL144" s="92">
        <v>11078.079144805959</v>
      </c>
      <c r="AM144" s="92">
        <v>11068.192243924555</v>
      </c>
      <c r="AN144" s="92">
        <v>11058.30534304315</v>
      </c>
      <c r="AO144" s="92">
        <v>11048.418442161745</v>
      </c>
      <c r="AP144" s="92">
        <v>11038.531541280339</v>
      </c>
      <c r="AQ144" s="8"/>
    </row>
    <row r="145" spans="2:43">
      <c r="B145" s="5"/>
      <c r="E145" s="115">
        <v>17</v>
      </c>
      <c r="F145" s="45" t="str">
        <f t="shared" si="597"/>
        <v>Duas Barras</v>
      </c>
      <c r="G145" s="92">
        <v>3102.9460102997436</v>
      </c>
      <c r="H145" s="92">
        <v>3166.4538144826411</v>
      </c>
      <c r="I145" s="92">
        <v>3301.9847765431577</v>
      </c>
      <c r="J145" s="92">
        <v>3440.3479905912482</v>
      </c>
      <c r="K145" s="92">
        <v>3581.5434566269123</v>
      </c>
      <c r="L145" s="92">
        <v>3710.5927191555375</v>
      </c>
      <c r="M145" s="92">
        <v>3841.8609425806189</v>
      </c>
      <c r="N145" s="92">
        <v>3975.3481269021554</v>
      </c>
      <c r="O145" s="92">
        <v>4111.0542721201473</v>
      </c>
      <c r="P145" s="92">
        <v>4248.9793782345951</v>
      </c>
      <c r="Q145" s="92">
        <v>4371.8401648395138</v>
      </c>
      <c r="R145" s="92">
        <v>4496.277961925809</v>
      </c>
      <c r="S145" s="92">
        <v>4622.2927694934815</v>
      </c>
      <c r="T145" s="92">
        <v>4666.3277544734456</v>
      </c>
      <c r="U145" s="92">
        <v>4710.3627394534096</v>
      </c>
      <c r="V145" s="92">
        <v>4737.6167706561591</v>
      </c>
      <c r="W145" s="92">
        <v>4764.8708018589086</v>
      </c>
      <c r="X145" s="92">
        <v>4792.124833061659</v>
      </c>
      <c r="Y145" s="92">
        <v>4819.3788642644095</v>
      </c>
      <c r="Z145" s="92">
        <v>4846.632895467159</v>
      </c>
      <c r="AA145" s="92">
        <v>4859.7818813893009</v>
      </c>
      <c r="AB145" s="92">
        <v>4872.9308673114438</v>
      </c>
      <c r="AC145" s="92">
        <v>4886.0798532335866</v>
      </c>
      <c r="AD145" s="92">
        <v>4899.2288391557286</v>
      </c>
      <c r="AE145" s="92">
        <v>4912.3778250778705</v>
      </c>
      <c r="AF145" s="92">
        <v>4914.0248822019503</v>
      </c>
      <c r="AG145" s="92">
        <v>4915.6719393260291</v>
      </c>
      <c r="AH145" s="92">
        <v>4917.318996450108</v>
      </c>
      <c r="AI145" s="92">
        <v>4918.9660535741878</v>
      </c>
      <c r="AJ145" s="92">
        <v>4920.6131106982666</v>
      </c>
      <c r="AK145" s="92">
        <v>4913.0016045299999</v>
      </c>
      <c r="AL145" s="92">
        <v>4905.3900983617323</v>
      </c>
      <c r="AM145" s="92">
        <v>4897.7785921934646</v>
      </c>
      <c r="AN145" s="92">
        <v>4890.167086025197</v>
      </c>
      <c r="AO145" s="92">
        <v>4882.5555798569303</v>
      </c>
      <c r="AP145" s="92">
        <v>4874.9440736886627</v>
      </c>
      <c r="AQ145" s="8"/>
    </row>
    <row r="146" spans="2:43">
      <c r="B146" s="5"/>
      <c r="E146" s="115">
        <v>18</v>
      </c>
      <c r="F146" s="45" t="str">
        <f t="shared" si="597"/>
        <v>Sao Sebastiao do Alto</v>
      </c>
      <c r="G146" s="92">
        <v>1635.6192180881358</v>
      </c>
      <c r="H146" s="92">
        <v>1685.239902767493</v>
      </c>
      <c r="I146" s="92">
        <v>1783.2937517167604</v>
      </c>
      <c r="J146" s="92">
        <v>1884.1181826824161</v>
      </c>
      <c r="K146" s="92">
        <v>1987.7131956644607</v>
      </c>
      <c r="L146" s="92">
        <v>2085.5116111654233</v>
      </c>
      <c r="M146" s="92">
        <v>2185.6503099527454</v>
      </c>
      <c r="N146" s="92">
        <v>2288.1292920264273</v>
      </c>
      <c r="O146" s="92">
        <v>2392.9485573864695</v>
      </c>
      <c r="P146" s="92">
        <v>2500.1081060328715</v>
      </c>
      <c r="Q146" s="92">
        <v>2595.496487102379</v>
      </c>
      <c r="R146" s="92">
        <v>2692.5954526321621</v>
      </c>
      <c r="S146" s="92">
        <v>2791.4050026222217</v>
      </c>
      <c r="T146" s="92">
        <v>2831.4495136498072</v>
      </c>
      <c r="U146" s="92">
        <v>2871.4940246773917</v>
      </c>
      <c r="V146" s="92">
        <v>2897.2850159654736</v>
      </c>
      <c r="W146" s="92">
        <v>2923.0760072535554</v>
      </c>
      <c r="X146" s="92">
        <v>2948.8669985416363</v>
      </c>
      <c r="Y146" s="92">
        <v>2974.6579898297186</v>
      </c>
      <c r="Z146" s="92">
        <v>3000.4489811178</v>
      </c>
      <c r="AA146" s="92">
        <v>3014.4380148119349</v>
      </c>
      <c r="AB146" s="92">
        <v>3028.4270485060702</v>
      </c>
      <c r="AC146" s="92">
        <v>3042.4160822002054</v>
      </c>
      <c r="AD146" s="92">
        <v>3056.4051158943403</v>
      </c>
      <c r="AE146" s="92">
        <v>3070.3941495884756</v>
      </c>
      <c r="AF146" s="92">
        <v>3075.0748532792213</v>
      </c>
      <c r="AG146" s="92">
        <v>3079.755556969968</v>
      </c>
      <c r="AH146" s="92">
        <v>3084.4362606607142</v>
      </c>
      <c r="AI146" s="92">
        <v>3089.1169643514604</v>
      </c>
      <c r="AJ146" s="92">
        <v>3093.7976680422066</v>
      </c>
      <c r="AK146" s="92">
        <v>3091.2658767247767</v>
      </c>
      <c r="AL146" s="92">
        <v>3088.7340854073473</v>
      </c>
      <c r="AM146" s="92">
        <v>3086.2022940899178</v>
      </c>
      <c r="AN146" s="92">
        <v>3083.6705027724879</v>
      </c>
      <c r="AO146" s="92">
        <v>3081.1387114550585</v>
      </c>
      <c r="AP146" s="92">
        <v>3078.6069201376295</v>
      </c>
      <c r="AQ146" s="8"/>
    </row>
    <row r="147" spans="2:43">
      <c r="B147" s="5"/>
      <c r="E147" s="115">
        <v>19</v>
      </c>
      <c r="F147" s="45" t="str">
        <f t="shared" si="597"/>
        <v>Rio de Janeiro - AP 2.1</v>
      </c>
      <c r="G147" s="92">
        <v>197659.84999999998</v>
      </c>
      <c r="H147" s="92">
        <v>200023.44999999998</v>
      </c>
      <c r="I147" s="92">
        <v>203604.41571428569</v>
      </c>
      <c r="J147" s="92">
        <v>207213.81571428568</v>
      </c>
      <c r="K147" s="92">
        <v>210851.64999999997</v>
      </c>
      <c r="L147" s="92">
        <v>213803.84142857138</v>
      </c>
      <c r="M147" s="92">
        <v>216775.09999999995</v>
      </c>
      <c r="N147" s="92">
        <v>219767.37714285706</v>
      </c>
      <c r="O147" s="92">
        <v>222778.71</v>
      </c>
      <c r="P147" s="92">
        <v>224515.16999999998</v>
      </c>
      <c r="Q147" s="92">
        <v>225522.99</v>
      </c>
      <c r="R147" s="92">
        <v>226531.8</v>
      </c>
      <c r="S147" s="92">
        <v>227539.62</v>
      </c>
      <c r="T147" s="92">
        <v>228547.44</v>
      </c>
      <c r="U147" s="92">
        <v>229555.26</v>
      </c>
      <c r="V147" s="92">
        <v>229957.2</v>
      </c>
      <c r="W147" s="92">
        <v>230359.13999999998</v>
      </c>
      <c r="X147" s="92">
        <v>230761.08</v>
      </c>
      <c r="Y147" s="92">
        <v>231163.02</v>
      </c>
      <c r="Z147" s="92">
        <v>231564.96</v>
      </c>
      <c r="AA147" s="92">
        <v>231472.88999999998</v>
      </c>
      <c r="AB147" s="92">
        <v>231380.82</v>
      </c>
      <c r="AC147" s="92">
        <v>231288.75</v>
      </c>
      <c r="AD147" s="92">
        <v>231196.68</v>
      </c>
      <c r="AE147" s="92">
        <v>231104.61</v>
      </c>
      <c r="AF147" s="92">
        <v>230596.74</v>
      </c>
      <c r="AG147" s="92">
        <v>230088.87</v>
      </c>
      <c r="AH147" s="92">
        <v>229581</v>
      </c>
      <c r="AI147" s="92">
        <v>229074.12</v>
      </c>
      <c r="AJ147" s="92">
        <v>228566.25</v>
      </c>
      <c r="AK147" s="92">
        <v>227718.81</v>
      </c>
      <c r="AL147" s="92">
        <v>226871.37</v>
      </c>
      <c r="AM147" s="92">
        <v>226023.93</v>
      </c>
      <c r="AN147" s="92">
        <v>225176.49</v>
      </c>
      <c r="AO147" s="92">
        <v>224330.04</v>
      </c>
      <c r="AP147" s="92">
        <v>223481.61</v>
      </c>
      <c r="AQ147" s="8"/>
    </row>
    <row r="148" spans="2:43">
      <c r="B148" s="5"/>
      <c r="F148" s="96" t="s">
        <v>1</v>
      </c>
      <c r="G148" s="27">
        <f t="shared" ref="G148:AP148" si="598">SUM(G129:G147)</f>
        <v>794899.08394634468</v>
      </c>
      <c r="H148" s="27">
        <f t="shared" si="598"/>
        <v>810925.19354973314</v>
      </c>
      <c r="I148" s="27">
        <f t="shared" si="598"/>
        <v>843224.32098430989</v>
      </c>
      <c r="J148" s="27">
        <f t="shared" si="598"/>
        <v>876191.83854088967</v>
      </c>
      <c r="K148" s="27">
        <f t="shared" si="598"/>
        <v>909828.61706012744</v>
      </c>
      <c r="L148" s="27">
        <f t="shared" si="598"/>
        <v>942129.79376095335</v>
      </c>
      <c r="M148" s="27">
        <f t="shared" si="598"/>
        <v>973241.02785608009</v>
      </c>
      <c r="N148" s="27">
        <f t="shared" si="598"/>
        <v>1003860.3407659089</v>
      </c>
      <c r="O148" s="27">
        <f t="shared" si="598"/>
        <v>1034170.1160738237</v>
      </c>
      <c r="P148" s="27">
        <f t="shared" si="598"/>
        <v>1062977.3226654276</v>
      </c>
      <c r="Q148" s="27">
        <f t="shared" si="598"/>
        <v>1088139.2547783903</v>
      </c>
      <c r="R148" s="27">
        <f t="shared" si="598"/>
        <v>1102004.4898954004</v>
      </c>
      <c r="S148" s="27">
        <f t="shared" si="598"/>
        <v>1116035.2338315528</v>
      </c>
      <c r="T148" s="27">
        <f t="shared" si="598"/>
        <v>1124696.8866817192</v>
      </c>
      <c r="U148" s="27">
        <f t="shared" si="598"/>
        <v>1137221.5849078258</v>
      </c>
      <c r="V148" s="27">
        <f t="shared" si="598"/>
        <v>1141532.0762686783</v>
      </c>
      <c r="W148" s="27">
        <f t="shared" si="598"/>
        <v>1145494.2654786296</v>
      </c>
      <c r="X148" s="27">
        <f t="shared" si="598"/>
        <v>1149455.357599006</v>
      </c>
      <c r="Y148" s="27">
        <f t="shared" si="598"/>
        <v>1153417.3519844706</v>
      </c>
      <c r="Z148" s="27">
        <f t="shared" si="598"/>
        <v>1157379.2479745809</v>
      </c>
      <c r="AA148" s="27">
        <f t="shared" si="598"/>
        <v>1158367.1295647733</v>
      </c>
      <c r="AB148" s="27">
        <f t="shared" si="598"/>
        <v>1159137.03091576</v>
      </c>
      <c r="AC148" s="27">
        <f t="shared" si="598"/>
        <v>1159907.1395337589</v>
      </c>
      <c r="AD148" s="27">
        <f t="shared" si="598"/>
        <v>1160677.4565570015</v>
      </c>
      <c r="AE148" s="27">
        <f t="shared" si="598"/>
        <v>1161792.6399683021</v>
      </c>
      <c r="AF148" s="27">
        <f t="shared" si="598"/>
        <v>1160252.9813252578</v>
      </c>
      <c r="AG148" s="27">
        <f t="shared" si="598"/>
        <v>1158571.4323630889</v>
      </c>
      <c r="AH148" s="27">
        <f t="shared" si="598"/>
        <v>1156889.8950157897</v>
      </c>
      <c r="AI148" s="27">
        <f t="shared" si="598"/>
        <v>1155209.3595240884</v>
      </c>
      <c r="AJ148" s="27">
        <f t="shared" si="598"/>
        <v>1153333.7716334427</v>
      </c>
      <c r="AK148" s="27">
        <f t="shared" si="598"/>
        <v>1149644.4807994396</v>
      </c>
      <c r="AL148" s="27">
        <f t="shared" si="598"/>
        <v>1145863.7282465952</v>
      </c>
      <c r="AM148" s="27">
        <f t="shared" si="598"/>
        <v>1142082.9705150358</v>
      </c>
      <c r="AN148" s="27">
        <f t="shared" si="598"/>
        <v>1138302.2074833419</v>
      </c>
      <c r="AO148" s="27">
        <f t="shared" si="598"/>
        <v>1134521.4344516483</v>
      </c>
      <c r="AP148" s="27">
        <f t="shared" si="598"/>
        <v>1130739.6814199546</v>
      </c>
      <c r="AQ148" s="8"/>
    </row>
    <row r="149" spans="2:43">
      <c r="B149" s="5"/>
      <c r="F149" s="66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8"/>
    </row>
    <row r="150" spans="2:43" ht="13.5" thickBot="1">
      <c r="B150" s="5"/>
      <c r="D150" s="19" t="s">
        <v>93</v>
      </c>
      <c r="E150" s="19"/>
      <c r="F150" s="95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8"/>
    </row>
    <row r="151" spans="2:43" ht="13.5" thickTop="1">
      <c r="B151" s="5"/>
      <c r="D151" s="20"/>
      <c r="E151" s="20"/>
      <c r="F151" s="46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8"/>
    </row>
    <row r="152" spans="2:43">
      <c r="B152" s="5"/>
      <c r="E152" s="18">
        <v>1</v>
      </c>
      <c r="F152" s="45" t="str">
        <f>F129</f>
        <v>Cachoeiras de Macacu</v>
      </c>
      <c r="G152" s="93">
        <v>2.4500000000000002</v>
      </c>
      <c r="H152" s="93">
        <v>2.4500000000000002</v>
      </c>
      <c r="I152" s="93">
        <v>2.4500000000000002</v>
      </c>
      <c r="J152" s="93">
        <v>2.4500000000000006</v>
      </c>
      <c r="K152" s="93">
        <v>2.4500000000000002</v>
      </c>
      <c r="L152" s="93">
        <v>2.4500000000000002</v>
      </c>
      <c r="M152" s="93">
        <v>2.4499999999999997</v>
      </c>
      <c r="N152" s="93">
        <v>2.4499999999999997</v>
      </c>
      <c r="O152" s="93">
        <v>2.4499999999999997</v>
      </c>
      <c r="P152" s="93">
        <v>2.4499999999999997</v>
      </c>
      <c r="Q152" s="93">
        <v>2.4500000000000006</v>
      </c>
      <c r="R152" s="93">
        <v>2.4500000000000002</v>
      </c>
      <c r="S152" s="93">
        <v>2.4500000000000006</v>
      </c>
      <c r="T152" s="93">
        <v>2.4500000000000006</v>
      </c>
      <c r="U152" s="93">
        <v>2.4500000000000002</v>
      </c>
      <c r="V152" s="93">
        <v>2.4500000000000002</v>
      </c>
      <c r="W152" s="93">
        <v>2.4500000000000002</v>
      </c>
      <c r="X152" s="93">
        <v>2.4499999999999997</v>
      </c>
      <c r="Y152" s="93">
        <v>2.4500000000000002</v>
      </c>
      <c r="Z152" s="93">
        <v>2.4500000000000006</v>
      </c>
      <c r="AA152" s="93">
        <v>2.4500000000000002</v>
      </c>
      <c r="AB152" s="93">
        <v>2.4500000000000002</v>
      </c>
      <c r="AC152" s="93">
        <v>2.4500000000000006</v>
      </c>
      <c r="AD152" s="93">
        <v>2.4500000000000006</v>
      </c>
      <c r="AE152" s="93">
        <v>2.4500000000000002</v>
      </c>
      <c r="AF152" s="93">
        <v>2.4500000000000002</v>
      </c>
      <c r="AG152" s="93">
        <v>2.4499999999999997</v>
      </c>
      <c r="AH152" s="93">
        <v>2.4499999999999997</v>
      </c>
      <c r="AI152" s="93">
        <v>2.4500000000000006</v>
      </c>
      <c r="AJ152" s="93">
        <v>2.4500000000000002</v>
      </c>
      <c r="AK152" s="93">
        <v>2.4479334727756252</v>
      </c>
      <c r="AL152" s="93">
        <v>2.4458674001890239</v>
      </c>
      <c r="AM152" s="93">
        <v>2.4438017820901821</v>
      </c>
      <c r="AN152" s="93">
        <v>2.4417366183291493</v>
      </c>
      <c r="AO152" s="93">
        <v>2.4396719087560452</v>
      </c>
      <c r="AP152" s="93">
        <v>2.4376076532210518</v>
      </c>
      <c r="AQ152" s="8"/>
    </row>
    <row r="153" spans="2:43">
      <c r="B153" s="5"/>
      <c r="E153" s="18">
        <v>2</v>
      </c>
      <c r="F153" s="45" t="str">
        <f>F130</f>
        <v>Itaborai</v>
      </c>
      <c r="G153" s="93">
        <v>1.4</v>
      </c>
      <c r="H153" s="93">
        <v>1.4</v>
      </c>
      <c r="I153" s="93">
        <v>1.4000000000000001</v>
      </c>
      <c r="J153" s="93">
        <v>1.4</v>
      </c>
      <c r="K153" s="93">
        <v>1.4000000000000001</v>
      </c>
      <c r="L153" s="93">
        <v>1.4000000000000001</v>
      </c>
      <c r="M153" s="93">
        <v>1.4</v>
      </c>
      <c r="N153" s="93">
        <v>1.4</v>
      </c>
      <c r="O153" s="93">
        <v>1.4</v>
      </c>
      <c r="P153" s="93">
        <v>1.4</v>
      </c>
      <c r="Q153" s="93">
        <v>1.4</v>
      </c>
      <c r="R153" s="93">
        <v>1.4</v>
      </c>
      <c r="S153" s="93">
        <v>1.3999999999999997</v>
      </c>
      <c r="T153" s="93">
        <v>1.3999999999999997</v>
      </c>
      <c r="U153" s="93">
        <v>1.4</v>
      </c>
      <c r="V153" s="93">
        <v>1.4</v>
      </c>
      <c r="W153" s="93">
        <v>1.3999999999999997</v>
      </c>
      <c r="X153" s="93">
        <v>1.3999999999999997</v>
      </c>
      <c r="Y153" s="93">
        <v>1.3999999999999997</v>
      </c>
      <c r="Z153" s="93">
        <v>1.3999999999999997</v>
      </c>
      <c r="AA153" s="93">
        <v>1.3997691953075613</v>
      </c>
      <c r="AB153" s="93">
        <v>1.3995389408286656</v>
      </c>
      <c r="AC153" s="93">
        <v>1.399309234598181</v>
      </c>
      <c r="AD153" s="93">
        <v>1.3990800746603207</v>
      </c>
      <c r="AE153" s="93">
        <v>1.3988514590685914</v>
      </c>
      <c r="AF153" s="93">
        <v>1.3967846211381023</v>
      </c>
      <c r="AG153" s="93">
        <v>1.3947178150650381</v>
      </c>
      <c r="AH153" s="93">
        <v>1.3926510408486623</v>
      </c>
      <c r="AI153" s="93">
        <v>1.3905842984882388</v>
      </c>
      <c r="AJ153" s="93">
        <v>1.3885175879830309</v>
      </c>
      <c r="AK153" s="93">
        <v>1.3836461677551621</v>
      </c>
      <c r="AL153" s="93">
        <v>1.3787747896059217</v>
      </c>
      <c r="AM153" s="93">
        <v>1.3739034535347638</v>
      </c>
      <c r="AN153" s="93">
        <v>1.3690321595411443</v>
      </c>
      <c r="AO153" s="93">
        <v>1.3641609076245178</v>
      </c>
      <c r="AP153" s="93">
        <v>1.3592896977843383</v>
      </c>
      <c r="AQ153" s="8"/>
    </row>
    <row r="154" spans="2:43" s="134" customFormat="1">
      <c r="B154" s="148"/>
      <c r="E154" s="115">
        <v>3</v>
      </c>
      <c r="F154" s="45" t="str">
        <f t="shared" ref="F154:F170" si="599">F131</f>
        <v>Mage</v>
      </c>
      <c r="G154" s="93">
        <v>1.7700000000000002</v>
      </c>
      <c r="H154" s="93">
        <v>1.7700000000000002</v>
      </c>
      <c r="I154" s="93">
        <v>1.77</v>
      </c>
      <c r="J154" s="93">
        <v>1.7699999999999998</v>
      </c>
      <c r="K154" s="93">
        <v>1.7700000000000007</v>
      </c>
      <c r="L154" s="93">
        <v>1.7700000000000005</v>
      </c>
      <c r="M154" s="93">
        <v>1.7700000000000002</v>
      </c>
      <c r="N154" s="93">
        <v>1.7699999999999998</v>
      </c>
      <c r="O154" s="93">
        <v>1.7699999999999996</v>
      </c>
      <c r="P154" s="93">
        <v>1.7700000000000005</v>
      </c>
      <c r="Q154" s="93">
        <v>1.7699999999999996</v>
      </c>
      <c r="R154" s="93">
        <v>1.7700000000000002</v>
      </c>
      <c r="S154" s="93">
        <v>1.7699999999999998</v>
      </c>
      <c r="T154" s="93">
        <v>1.77</v>
      </c>
      <c r="U154" s="93">
        <v>1.7699999999999998</v>
      </c>
      <c r="V154" s="93">
        <v>1.7700000000000002</v>
      </c>
      <c r="W154" s="93">
        <v>1.7699999999999998</v>
      </c>
      <c r="X154" s="93">
        <v>1.7699999999999998</v>
      </c>
      <c r="Y154" s="93">
        <v>1.77</v>
      </c>
      <c r="Z154" s="93">
        <v>1.7699999999999998</v>
      </c>
      <c r="AA154" s="93">
        <v>1.7699999999999998</v>
      </c>
      <c r="AB154" s="93">
        <v>1.77</v>
      </c>
      <c r="AC154" s="93">
        <v>1.77</v>
      </c>
      <c r="AD154" s="93">
        <v>1.7699999999999996</v>
      </c>
      <c r="AE154" s="93">
        <v>1.7700000000000005</v>
      </c>
      <c r="AF154" s="93">
        <v>1.7690301065415728</v>
      </c>
      <c r="AG154" s="93">
        <v>1.7680612084582072</v>
      </c>
      <c r="AH154" s="93">
        <v>1.7670933042184009</v>
      </c>
      <c r="AI154" s="93">
        <v>1.7661263922937893</v>
      </c>
      <c r="AJ154" s="93">
        <v>1.7651604711591427</v>
      </c>
      <c r="AK154" s="93">
        <v>1.7613601068291254</v>
      </c>
      <c r="AL154" s="93">
        <v>1.7575600942354088</v>
      </c>
      <c r="AM154" s="93">
        <v>1.7537604333291634</v>
      </c>
      <c r="AN154" s="93">
        <v>1.7499611240615693</v>
      </c>
      <c r="AO154" s="93">
        <v>1.7461621663838149</v>
      </c>
      <c r="AP154" s="93">
        <v>1.7423635602470986</v>
      </c>
      <c r="AQ154" s="149"/>
    </row>
    <row r="155" spans="2:43">
      <c r="B155" s="5"/>
      <c r="E155" s="115">
        <v>4</v>
      </c>
      <c r="F155" s="45" t="str">
        <f t="shared" si="599"/>
        <v>Marica</v>
      </c>
      <c r="G155" s="93">
        <v>1.3314017550256454</v>
      </c>
      <c r="H155" s="93">
        <v>1.3317703636500311</v>
      </c>
      <c r="I155" s="93">
        <v>1.3321239888521148</v>
      </c>
      <c r="J155" s="93">
        <v>1.3324635575003319</v>
      </c>
      <c r="K155" s="93">
        <v>1.3327899202483493</v>
      </c>
      <c r="L155" s="93">
        <v>1.3346078887005899</v>
      </c>
      <c r="M155" s="93">
        <v>1.3362782580273882</v>
      </c>
      <c r="N155" s="93">
        <v>1.337659719950858</v>
      </c>
      <c r="O155" s="93">
        <v>1.3387743657681863</v>
      </c>
      <c r="P155" s="93">
        <v>1.3396578782939323</v>
      </c>
      <c r="Q155" s="93">
        <v>1.340376563827735</v>
      </c>
      <c r="R155" s="93">
        <v>1.3396274129881454</v>
      </c>
      <c r="S155" s="93">
        <v>1.3389003145663334</v>
      </c>
      <c r="T155" s="93">
        <v>1.3381942266994742</v>
      </c>
      <c r="U155" s="93">
        <v>1.3363301049000629</v>
      </c>
      <c r="V155" s="93">
        <v>1.3357747393938539</v>
      </c>
      <c r="W155" s="93">
        <v>1.3329081428296135</v>
      </c>
      <c r="X155" s="93">
        <v>1.3300429123276716</v>
      </c>
      <c r="Y155" s="93">
        <v>1.327179029061079</v>
      </c>
      <c r="Z155" s="93">
        <v>1.3243164739876205</v>
      </c>
      <c r="AA155" s="93">
        <v>1.3204874980290644</v>
      </c>
      <c r="AB155" s="93">
        <v>1.3134965511713368</v>
      </c>
      <c r="AC155" s="93">
        <v>1.3065091473327726</v>
      </c>
      <c r="AD155" s="93">
        <v>1.2995253059702832</v>
      </c>
      <c r="AE155" s="93">
        <v>1.2986489429129713</v>
      </c>
      <c r="AF155" s="93">
        <v>1.2936818019200991</v>
      </c>
      <c r="AG155" s="93">
        <v>1.286308254895999</v>
      </c>
      <c r="AH155" s="93">
        <v>1.2789349064458073</v>
      </c>
      <c r="AI155" s="93">
        <v>1.2715617606851373</v>
      </c>
      <c r="AJ155" s="93">
        <v>1.2608708223579681</v>
      </c>
      <c r="AK155" s="93">
        <v>1.2529714694220648</v>
      </c>
      <c r="AL155" s="93">
        <v>1.2435084389652207</v>
      </c>
      <c r="AM155" s="93">
        <v>1.2340453199703407</v>
      </c>
      <c r="AN155" s="93">
        <v>1.224582110361589</v>
      </c>
      <c r="AO155" s="93">
        <v>1.2151189007528371</v>
      </c>
      <c r="AP155" s="93">
        <v>1.2056556911440854</v>
      </c>
      <c r="AQ155" s="8"/>
    </row>
    <row r="156" spans="2:43">
      <c r="B156" s="5"/>
      <c r="E156" s="115">
        <v>5</v>
      </c>
      <c r="F156" s="45" t="str">
        <f t="shared" si="599"/>
        <v>Rio Bonito</v>
      </c>
      <c r="G156" s="93">
        <v>1.49</v>
      </c>
      <c r="H156" s="93">
        <v>1.4899999999999998</v>
      </c>
      <c r="I156" s="93">
        <v>1.4900000000000002</v>
      </c>
      <c r="J156" s="93">
        <v>1.49</v>
      </c>
      <c r="K156" s="93">
        <v>1.49</v>
      </c>
      <c r="L156" s="93">
        <v>1.4899999999999998</v>
      </c>
      <c r="M156" s="93">
        <v>1.49</v>
      </c>
      <c r="N156" s="93">
        <v>1.4899999999999998</v>
      </c>
      <c r="O156" s="93">
        <v>1.49</v>
      </c>
      <c r="P156" s="93">
        <v>1.49</v>
      </c>
      <c r="Q156" s="93">
        <v>1.4899999999999998</v>
      </c>
      <c r="R156" s="93">
        <v>1.49</v>
      </c>
      <c r="S156" s="93">
        <v>1.4900000000000002</v>
      </c>
      <c r="T156" s="93">
        <v>1.49</v>
      </c>
      <c r="U156" s="93">
        <v>1.49</v>
      </c>
      <c r="V156" s="93">
        <v>1.49</v>
      </c>
      <c r="W156" s="93">
        <v>1.49</v>
      </c>
      <c r="X156" s="93">
        <v>1.49</v>
      </c>
      <c r="Y156" s="93">
        <v>1.49</v>
      </c>
      <c r="Z156" s="93">
        <v>1.4900000000000002</v>
      </c>
      <c r="AA156" s="93">
        <v>1.4900000000000002</v>
      </c>
      <c r="AB156" s="93">
        <v>1.49</v>
      </c>
      <c r="AC156" s="93">
        <v>1.49</v>
      </c>
      <c r="AD156" s="93">
        <v>1.4899999999999995</v>
      </c>
      <c r="AE156" s="93">
        <v>1.4900000000000002</v>
      </c>
      <c r="AF156" s="93">
        <v>1.49</v>
      </c>
      <c r="AG156" s="93">
        <v>1.4900000000000002</v>
      </c>
      <c r="AH156" s="93">
        <v>1.4899999999999998</v>
      </c>
      <c r="AI156" s="93">
        <v>1.4899999999999998</v>
      </c>
      <c r="AJ156" s="93">
        <v>1.4900000000000002</v>
      </c>
      <c r="AK156" s="93">
        <v>1.4885673930224559</v>
      </c>
      <c r="AL156" s="93">
        <v>1.4871357105177354</v>
      </c>
      <c r="AM156" s="93">
        <v>1.4857049515912721</v>
      </c>
      <c r="AN156" s="93">
        <v>1.4842751153496543</v>
      </c>
      <c r="AO156" s="93">
        <v>1.4828462009006211</v>
      </c>
      <c r="AP156" s="93">
        <v>1.4814182073530626</v>
      </c>
      <c r="AQ156" s="8"/>
    </row>
    <row r="157" spans="2:43">
      <c r="B157" s="5"/>
      <c r="E157" s="115">
        <v>6</v>
      </c>
      <c r="F157" s="45" t="str">
        <f t="shared" si="599"/>
        <v>Sao Goncalo</v>
      </c>
      <c r="G157" s="93">
        <v>1.52</v>
      </c>
      <c r="H157" s="93">
        <v>1.5200000000000005</v>
      </c>
      <c r="I157" s="93">
        <v>1.52</v>
      </c>
      <c r="J157" s="93">
        <v>1.52</v>
      </c>
      <c r="K157" s="93">
        <v>1.5200000000000002</v>
      </c>
      <c r="L157" s="93">
        <v>1.5199999999999998</v>
      </c>
      <c r="M157" s="93">
        <v>1.52</v>
      </c>
      <c r="N157" s="93">
        <v>1.5199999999999998</v>
      </c>
      <c r="O157" s="93">
        <v>1.52</v>
      </c>
      <c r="P157" s="93">
        <v>1.52</v>
      </c>
      <c r="Q157" s="93">
        <v>1.5200000000000002</v>
      </c>
      <c r="R157" s="93">
        <v>1.5199999999999998</v>
      </c>
      <c r="S157" s="93">
        <v>1.5199999999999996</v>
      </c>
      <c r="T157" s="93">
        <v>1.52</v>
      </c>
      <c r="U157" s="93">
        <v>1.5199999999999998</v>
      </c>
      <c r="V157" s="93">
        <v>1.5200000000000002</v>
      </c>
      <c r="W157" s="93">
        <v>1.52</v>
      </c>
      <c r="X157" s="93">
        <v>1.5199999999999998</v>
      </c>
      <c r="Y157" s="93">
        <v>1.52</v>
      </c>
      <c r="Z157" s="93">
        <v>1.5199999999999998</v>
      </c>
      <c r="AA157" s="93">
        <v>1.5198054843927524</v>
      </c>
      <c r="AB157" s="93">
        <v>1.519611357028344</v>
      </c>
      <c r="AC157" s="93">
        <v>1.5194176167455657</v>
      </c>
      <c r="AD157" s="93">
        <v>1.5192242623878331</v>
      </c>
      <c r="AE157" s="93">
        <v>1.5190312928031666</v>
      </c>
      <c r="AF157" s="93">
        <v>1.5169416326657281</v>
      </c>
      <c r="AG157" s="93">
        <v>1.5148519725282901</v>
      </c>
      <c r="AH157" s="93">
        <v>1.5127623123908516</v>
      </c>
      <c r="AI157" s="93">
        <v>1.5106726522534129</v>
      </c>
      <c r="AJ157" s="93">
        <v>1.5085829921159746</v>
      </c>
      <c r="AK157" s="93">
        <v>1.5037066948590658</v>
      </c>
      <c r="AL157" s="93">
        <v>1.4988303976021573</v>
      </c>
      <c r="AM157" s="93">
        <v>1.4939541003452488</v>
      </c>
      <c r="AN157" s="93">
        <v>1.4890778030883403</v>
      </c>
      <c r="AO157" s="93">
        <v>1.4842015058314317</v>
      </c>
      <c r="AP157" s="93">
        <v>1.479325208574523</v>
      </c>
      <c r="AQ157" s="8"/>
    </row>
    <row r="158" spans="2:43">
      <c r="B158" s="5"/>
      <c r="E158" s="115">
        <v>7</v>
      </c>
      <c r="F158" s="45" t="str">
        <f t="shared" si="599"/>
        <v>Saquarema</v>
      </c>
      <c r="G158" s="93">
        <v>1.1299999999999999</v>
      </c>
      <c r="H158" s="93">
        <v>1.1299999999999999</v>
      </c>
      <c r="I158" s="93">
        <v>1.1299999999999999</v>
      </c>
      <c r="J158" s="93">
        <v>1.1299999999999999</v>
      </c>
      <c r="K158" s="93">
        <v>1.1299999999999999</v>
      </c>
      <c r="L158" s="93">
        <v>1.1299999999999999</v>
      </c>
      <c r="M158" s="93">
        <v>1.1299999999999999</v>
      </c>
      <c r="N158" s="93">
        <v>1.1299999999999999</v>
      </c>
      <c r="O158" s="93">
        <v>1.1299999999999999</v>
      </c>
      <c r="P158" s="93">
        <v>1.1299999999999999</v>
      </c>
      <c r="Q158" s="93">
        <v>1.1299999999999999</v>
      </c>
      <c r="R158" s="93">
        <v>1.1299999999999999</v>
      </c>
      <c r="S158" s="93">
        <v>1.1299999999999999</v>
      </c>
      <c r="T158" s="93">
        <v>1.1299999999999999</v>
      </c>
      <c r="U158" s="93">
        <v>1.1299999999999999</v>
      </c>
      <c r="V158" s="93">
        <v>1.1299999999999999</v>
      </c>
      <c r="W158" s="93">
        <v>1.1299999999999999</v>
      </c>
      <c r="X158" s="93">
        <v>1.1299999999999999</v>
      </c>
      <c r="Y158" s="93">
        <v>1.1299999999999999</v>
      </c>
      <c r="Z158" s="93">
        <v>1.1299999999999999</v>
      </c>
      <c r="AA158" s="93">
        <v>1.1299999999999999</v>
      </c>
      <c r="AB158" s="93">
        <v>1.1299999999999999</v>
      </c>
      <c r="AC158" s="93">
        <v>1.1299999999999999</v>
      </c>
      <c r="AD158" s="93">
        <v>1.1299999999999999</v>
      </c>
      <c r="AE158" s="93">
        <v>1.1299999999999999</v>
      </c>
      <c r="AF158" s="93">
        <v>1.1299999999999999</v>
      </c>
      <c r="AG158" s="93">
        <v>1.1299999999999999</v>
      </c>
      <c r="AH158" s="93">
        <v>1.1299999999999999</v>
      </c>
      <c r="AI158" s="93">
        <v>1.1299999999999999</v>
      </c>
      <c r="AJ158" s="93">
        <v>1.1299999999999999</v>
      </c>
      <c r="AK158" s="93">
        <v>1.1292419651393009</v>
      </c>
      <c r="AL158" s="93">
        <v>1.1284839302786016</v>
      </c>
      <c r="AM158" s="93">
        <v>1.1277258954179026</v>
      </c>
      <c r="AN158" s="93">
        <v>1.1269678605572033</v>
      </c>
      <c r="AO158" s="93">
        <v>1.1262098256965043</v>
      </c>
      <c r="AP158" s="93">
        <v>1.125451790835805</v>
      </c>
      <c r="AQ158" s="8"/>
    </row>
    <row r="159" spans="2:43">
      <c r="B159" s="5"/>
      <c r="E159" s="115">
        <v>8</v>
      </c>
      <c r="F159" s="45" t="str">
        <f t="shared" si="599"/>
        <v>Tangua</v>
      </c>
      <c r="G159" s="93">
        <v>1.6278057431310808</v>
      </c>
      <c r="H159" s="93">
        <v>1.6300000000000001</v>
      </c>
      <c r="I159" s="93">
        <v>1.63</v>
      </c>
      <c r="J159" s="93">
        <v>1.63</v>
      </c>
      <c r="K159" s="93">
        <v>1.63</v>
      </c>
      <c r="L159" s="93">
        <v>1.63</v>
      </c>
      <c r="M159" s="93">
        <v>1.6299999999999997</v>
      </c>
      <c r="N159" s="93">
        <v>1.63</v>
      </c>
      <c r="O159" s="93">
        <v>1.63</v>
      </c>
      <c r="P159" s="93">
        <v>1.63</v>
      </c>
      <c r="Q159" s="93">
        <v>1.63</v>
      </c>
      <c r="R159" s="93">
        <v>1.63</v>
      </c>
      <c r="S159" s="93">
        <v>1.63</v>
      </c>
      <c r="T159" s="93">
        <v>1.63</v>
      </c>
      <c r="U159" s="93">
        <v>1.6299999999999997</v>
      </c>
      <c r="V159" s="93">
        <v>1.63</v>
      </c>
      <c r="W159" s="93">
        <v>1.63</v>
      </c>
      <c r="X159" s="93">
        <v>1.63</v>
      </c>
      <c r="Y159" s="93">
        <v>1.63</v>
      </c>
      <c r="Z159" s="93">
        <v>1.6300000000000001</v>
      </c>
      <c r="AA159" s="93">
        <v>1.63</v>
      </c>
      <c r="AB159" s="93">
        <v>1.63</v>
      </c>
      <c r="AC159" s="93">
        <v>1.6299999999999997</v>
      </c>
      <c r="AD159" s="93">
        <v>1.6299999999999997</v>
      </c>
      <c r="AE159" s="93">
        <v>1.63</v>
      </c>
      <c r="AF159" s="93">
        <v>1.6277862426546674</v>
      </c>
      <c r="AG159" s="93">
        <v>1.6255724853093345</v>
      </c>
      <c r="AH159" s="93">
        <v>1.6233587279640023</v>
      </c>
      <c r="AI159" s="93">
        <v>1.6211449706186694</v>
      </c>
      <c r="AJ159" s="93">
        <v>1.6189312132733369</v>
      </c>
      <c r="AK159" s="93">
        <v>1.6132100728058896</v>
      </c>
      <c r="AL159" s="93">
        <v>1.607488932338442</v>
      </c>
      <c r="AM159" s="93">
        <v>1.6017677918709947</v>
      </c>
      <c r="AN159" s="93">
        <v>1.5960466514035474</v>
      </c>
      <c r="AO159" s="93">
        <v>1.5903255109360999</v>
      </c>
      <c r="AP159" s="93">
        <v>1.5846043704686523</v>
      </c>
      <c r="AQ159" s="8"/>
    </row>
    <row r="160" spans="2:43">
      <c r="B160" s="5"/>
      <c r="E160" s="115">
        <v>9</v>
      </c>
      <c r="F160" s="45" t="str">
        <f t="shared" si="599"/>
        <v>Casimiro de Abreu</v>
      </c>
      <c r="G160" s="93">
        <v>0.98969325153374244</v>
      </c>
      <c r="H160" s="93">
        <v>0.98969325153374232</v>
      </c>
      <c r="I160" s="93">
        <v>0.9898535286284954</v>
      </c>
      <c r="J160" s="93">
        <v>0.99000000000000021</v>
      </c>
      <c r="K160" s="93">
        <v>0.99013437576349894</v>
      </c>
      <c r="L160" s="93">
        <v>0.9902580947911781</v>
      </c>
      <c r="M160" s="93">
        <v>0.99037237643872733</v>
      </c>
      <c r="N160" s="93">
        <v>0.99047826086956547</v>
      </c>
      <c r="O160" s="93">
        <v>0.99057664080520058</v>
      </c>
      <c r="P160" s="93">
        <v>0.99066828675577201</v>
      </c>
      <c r="Q160" s="93">
        <v>0.9907538672410422</v>
      </c>
      <c r="R160" s="93">
        <v>0.99083396512509514</v>
      </c>
      <c r="S160" s="93">
        <v>0.99090909090909107</v>
      </c>
      <c r="T160" s="93">
        <v>0.99090909090909096</v>
      </c>
      <c r="U160" s="93">
        <v>0.99090909090909107</v>
      </c>
      <c r="V160" s="93">
        <v>0.99090909090909096</v>
      </c>
      <c r="W160" s="93">
        <v>0.99090909090909107</v>
      </c>
      <c r="X160" s="93">
        <v>0.99090909090909107</v>
      </c>
      <c r="Y160" s="93">
        <v>0.99090909090909096</v>
      </c>
      <c r="Z160" s="93">
        <v>0.99090909090909107</v>
      </c>
      <c r="AA160" s="93">
        <v>0.99090909090909118</v>
      </c>
      <c r="AB160" s="93">
        <v>0.99090909090909107</v>
      </c>
      <c r="AC160" s="93">
        <v>0.99090909090909107</v>
      </c>
      <c r="AD160" s="93">
        <v>0.99090909090909096</v>
      </c>
      <c r="AE160" s="93">
        <v>0.99090909090909096</v>
      </c>
      <c r="AF160" s="93">
        <v>0.99090909090909107</v>
      </c>
      <c r="AG160" s="93">
        <v>0.99090909090909107</v>
      </c>
      <c r="AH160" s="93">
        <v>0.99090909090909096</v>
      </c>
      <c r="AI160" s="93">
        <v>0.99090909090909096</v>
      </c>
      <c r="AJ160" s="93">
        <v>0.99090909090909107</v>
      </c>
      <c r="AK160" s="93">
        <v>0.99090909090909107</v>
      </c>
      <c r="AL160" s="93">
        <v>0.99090909090909085</v>
      </c>
      <c r="AM160" s="93">
        <v>0.99090909090909096</v>
      </c>
      <c r="AN160" s="93">
        <v>0.99090909090909096</v>
      </c>
      <c r="AO160" s="93">
        <v>0.99090909090909096</v>
      </c>
      <c r="AP160" s="93">
        <v>0.99090909090909096</v>
      </c>
      <c r="AQ160" s="8"/>
    </row>
    <row r="161" spans="2:43">
      <c r="B161" s="5"/>
      <c r="E161" s="115">
        <v>10</v>
      </c>
      <c r="F161" s="45" t="str">
        <f t="shared" si="599"/>
        <v>Aperibe</v>
      </c>
      <c r="G161" s="93">
        <v>1.1299999999999999</v>
      </c>
      <c r="H161" s="93">
        <v>1.1299999999999999</v>
      </c>
      <c r="I161" s="93">
        <v>1.1299999999999999</v>
      </c>
      <c r="J161" s="93">
        <v>1.1299999999999999</v>
      </c>
      <c r="K161" s="93">
        <v>1.1299999999999999</v>
      </c>
      <c r="L161" s="93">
        <v>1.1299999999999999</v>
      </c>
      <c r="M161" s="93">
        <v>1.1299999999999999</v>
      </c>
      <c r="N161" s="93">
        <v>1.1299999999999997</v>
      </c>
      <c r="O161" s="93">
        <v>1.1299999999999999</v>
      </c>
      <c r="P161" s="93">
        <v>1.1299999999999999</v>
      </c>
      <c r="Q161" s="93">
        <v>1.1299999999999999</v>
      </c>
      <c r="R161" s="93">
        <v>1.1299999999999999</v>
      </c>
      <c r="S161" s="93">
        <v>1.1299999999999999</v>
      </c>
      <c r="T161" s="93">
        <v>1.1299999999999999</v>
      </c>
      <c r="U161" s="93">
        <v>1.1299999999999999</v>
      </c>
      <c r="V161" s="93">
        <v>1.1299999999999999</v>
      </c>
      <c r="W161" s="93">
        <v>1.1299999999999999</v>
      </c>
      <c r="X161" s="93">
        <v>1.1299999999999999</v>
      </c>
      <c r="Y161" s="93">
        <v>1.1299999999999999</v>
      </c>
      <c r="Z161" s="93">
        <v>1.1299999999999999</v>
      </c>
      <c r="AA161" s="93">
        <v>1.1299999999999999</v>
      </c>
      <c r="AB161" s="93">
        <v>1.1299999999999999</v>
      </c>
      <c r="AC161" s="93">
        <v>1.1299999999999999</v>
      </c>
      <c r="AD161" s="93">
        <v>1.1299999999999999</v>
      </c>
      <c r="AE161" s="93">
        <v>1.1299999999999999</v>
      </c>
      <c r="AF161" s="93">
        <v>1.1299999999999999</v>
      </c>
      <c r="AG161" s="93">
        <v>1.1299999999999999</v>
      </c>
      <c r="AH161" s="93">
        <v>1.1299999999999999</v>
      </c>
      <c r="AI161" s="93">
        <v>1.1299999999999999</v>
      </c>
      <c r="AJ161" s="93">
        <v>1.1299999999999999</v>
      </c>
      <c r="AK161" s="93">
        <v>1.1277855164198538</v>
      </c>
      <c r="AL161" s="93">
        <v>1.1255710328397077</v>
      </c>
      <c r="AM161" s="93">
        <v>1.1233565492595614</v>
      </c>
      <c r="AN161" s="93">
        <v>1.1211420656794153</v>
      </c>
      <c r="AO161" s="93">
        <v>1.1189275820992692</v>
      </c>
      <c r="AP161" s="93">
        <v>1.1167130985191231</v>
      </c>
      <c r="AQ161" s="8"/>
    </row>
    <row r="162" spans="2:43">
      <c r="B162" s="5"/>
      <c r="E162" s="115">
        <v>11</v>
      </c>
      <c r="F162" s="45" t="str">
        <f t="shared" si="599"/>
        <v>Cambuci</v>
      </c>
      <c r="G162" s="93">
        <v>1.1000000000000001</v>
      </c>
      <c r="H162" s="93">
        <v>1.1000000000000001</v>
      </c>
      <c r="I162" s="93">
        <v>1.1000000000000001</v>
      </c>
      <c r="J162" s="93">
        <v>1.1000000000000001</v>
      </c>
      <c r="K162" s="93">
        <v>1.1000000000000003</v>
      </c>
      <c r="L162" s="93">
        <v>1.1000000000000003</v>
      </c>
      <c r="M162" s="93">
        <v>1.0999999999999999</v>
      </c>
      <c r="N162" s="93">
        <v>1.1000000000000003</v>
      </c>
      <c r="O162" s="93">
        <v>1.1000000000000001</v>
      </c>
      <c r="P162" s="93">
        <v>1.1000000000000001</v>
      </c>
      <c r="Q162" s="93">
        <v>1.0999999999999999</v>
      </c>
      <c r="R162" s="93">
        <v>1.1000000000000001</v>
      </c>
      <c r="S162" s="93">
        <v>1.1000000000000003</v>
      </c>
      <c r="T162" s="93">
        <v>1.0999031279535416</v>
      </c>
      <c r="U162" s="93">
        <v>1.0998070933163404</v>
      </c>
      <c r="V162" s="93">
        <v>1.0990931250308174</v>
      </c>
      <c r="W162" s="93">
        <v>1.0983819059694491</v>
      </c>
      <c r="X162" s="93">
        <v>1.0976734202834029</v>
      </c>
      <c r="Y162" s="93">
        <v>1.0969676522454326</v>
      </c>
      <c r="Z162" s="93">
        <v>1.0962645862487175</v>
      </c>
      <c r="AA162" s="93">
        <v>1.0945506069579687</v>
      </c>
      <c r="AB162" s="93">
        <v>1.0928384419434913</v>
      </c>
      <c r="AC162" s="93">
        <v>1.0911280883261452</v>
      </c>
      <c r="AD162" s="93">
        <v>1.0894195432328795</v>
      </c>
      <c r="AE162" s="93">
        <v>1.0877128037967159</v>
      </c>
      <c r="AF162" s="93">
        <v>1.0845592777659161</v>
      </c>
      <c r="AG162" s="93">
        <v>1.0814059864923964</v>
      </c>
      <c r="AH162" s="93">
        <v>1.078252929949943</v>
      </c>
      <c r="AI162" s="93">
        <v>1.0751001081123479</v>
      </c>
      <c r="AJ162" s="93">
        <v>1.0719475209534048</v>
      </c>
      <c r="AK162" s="93">
        <v>1.0672645187177836</v>
      </c>
      <c r="AL162" s="93">
        <v>1.0625817718035921</v>
      </c>
      <c r="AM162" s="93">
        <v>1.0578992801899505</v>
      </c>
      <c r="AN162" s="93">
        <v>1.0532170438559807</v>
      </c>
      <c r="AO162" s="93">
        <v>1.0485350627808074</v>
      </c>
      <c r="AP162" s="93">
        <v>1.0438533369435579</v>
      </c>
      <c r="AQ162" s="8"/>
    </row>
    <row r="163" spans="2:43">
      <c r="B163" s="5"/>
      <c r="E163" s="115">
        <v>12</v>
      </c>
      <c r="F163" s="45" t="str">
        <f t="shared" si="599"/>
        <v>Itaocara</v>
      </c>
      <c r="G163" s="93">
        <v>1.1800000000000002</v>
      </c>
      <c r="H163" s="93">
        <v>1.18</v>
      </c>
      <c r="I163" s="93">
        <v>1.1800000000000002</v>
      </c>
      <c r="J163" s="93">
        <v>1.18</v>
      </c>
      <c r="K163" s="93">
        <v>1.18</v>
      </c>
      <c r="L163" s="93">
        <v>1.1796545413557205</v>
      </c>
      <c r="M163" s="93">
        <v>1.1793112037298548</v>
      </c>
      <c r="N163" s="93">
        <v>1.1791186892312677</v>
      </c>
      <c r="O163" s="93">
        <v>1.1787789909296049</v>
      </c>
      <c r="P163" s="93">
        <v>1.1784413602204515</v>
      </c>
      <c r="Q163" s="93">
        <v>1.1781164509810964</v>
      </c>
      <c r="R163" s="93">
        <v>1.1776450583216205</v>
      </c>
      <c r="S163" s="93">
        <v>1.1773216235812727</v>
      </c>
      <c r="T163" s="93">
        <v>1.1768232063390514</v>
      </c>
      <c r="U163" s="93">
        <v>1.1761797565665073</v>
      </c>
      <c r="V163" s="93">
        <v>1.1757415008186989</v>
      </c>
      <c r="W163" s="93">
        <v>1.1753037228108603</v>
      </c>
      <c r="X163" s="93">
        <v>1.1747202543023902</v>
      </c>
      <c r="Y163" s="93">
        <v>1.174283509015337</v>
      </c>
      <c r="Z163" s="93">
        <v>1.1738472390445005</v>
      </c>
      <c r="AA163" s="93">
        <v>1.1735312508479034</v>
      </c>
      <c r="AB163" s="93">
        <v>1.173215333502386</v>
      </c>
      <c r="AC163" s="93">
        <v>1.1728994869841221</v>
      </c>
      <c r="AD163" s="93">
        <v>1.1725837112692949</v>
      </c>
      <c r="AE163" s="93">
        <v>1.1722680063340998</v>
      </c>
      <c r="AF163" s="93">
        <v>1.1719420760981172</v>
      </c>
      <c r="AG163" s="93">
        <v>1.1716161458621346</v>
      </c>
      <c r="AH163" s="93">
        <v>1.171290215626152</v>
      </c>
      <c r="AI163" s="93">
        <v>1.1709642853901696</v>
      </c>
      <c r="AJ163" s="93">
        <v>1.1706383551541868</v>
      </c>
      <c r="AK163" s="93">
        <v>1.17025769224154</v>
      </c>
      <c r="AL163" s="93">
        <v>1.1698770293288931</v>
      </c>
      <c r="AM163" s="93">
        <v>1.1694963664162463</v>
      </c>
      <c r="AN163" s="93">
        <v>1.1691157035035995</v>
      </c>
      <c r="AO163" s="93">
        <v>1.1685891140249802</v>
      </c>
      <c r="AP163" s="93">
        <v>1.1682084511123334</v>
      </c>
      <c r="AQ163" s="8"/>
    </row>
    <row r="164" spans="2:43">
      <c r="B164" s="5"/>
      <c r="E164" s="115">
        <v>13</v>
      </c>
      <c r="F164" s="45" t="str">
        <f t="shared" si="599"/>
        <v>Miracema</v>
      </c>
      <c r="G164" s="93">
        <v>1.1100000000000001</v>
      </c>
      <c r="H164" s="93">
        <v>1.1100000000000001</v>
      </c>
      <c r="I164" s="93">
        <v>1.1099999999999999</v>
      </c>
      <c r="J164" s="93">
        <v>1.1100000000000001</v>
      </c>
      <c r="K164" s="93">
        <v>1.1100000000000001</v>
      </c>
      <c r="L164" s="93">
        <v>1.1100000000000001</v>
      </c>
      <c r="M164" s="93">
        <v>1.1100000000000001</v>
      </c>
      <c r="N164" s="93">
        <v>1.1100000000000003</v>
      </c>
      <c r="O164" s="93">
        <v>1.1100000000000003</v>
      </c>
      <c r="P164" s="93">
        <v>1.1100000000000001</v>
      </c>
      <c r="Q164" s="93">
        <v>1.1100000000000003</v>
      </c>
      <c r="R164" s="93">
        <v>1.1100000000000001</v>
      </c>
      <c r="S164" s="93">
        <v>1.1100000000000001</v>
      </c>
      <c r="T164" s="93">
        <v>1.1100000000000001</v>
      </c>
      <c r="U164" s="93">
        <v>1.1099999999999999</v>
      </c>
      <c r="V164" s="93">
        <v>1.1100000000000001</v>
      </c>
      <c r="W164" s="93">
        <v>1.1100000000000003</v>
      </c>
      <c r="X164" s="93">
        <v>1.1100000000000001</v>
      </c>
      <c r="Y164" s="93">
        <v>1.1100000000000003</v>
      </c>
      <c r="Z164" s="93">
        <v>1.1100000000000001</v>
      </c>
      <c r="AA164" s="93">
        <v>1.1099999999999999</v>
      </c>
      <c r="AB164" s="93">
        <v>1.1100000000000003</v>
      </c>
      <c r="AC164" s="93">
        <v>1.1100000000000001</v>
      </c>
      <c r="AD164" s="93">
        <v>1.1100000000000003</v>
      </c>
      <c r="AE164" s="93">
        <v>1.1100000000000001</v>
      </c>
      <c r="AF164" s="93">
        <v>1.1100000000000001</v>
      </c>
      <c r="AG164" s="93">
        <v>1.1100000000000003</v>
      </c>
      <c r="AH164" s="93">
        <v>1.1100000000000003</v>
      </c>
      <c r="AI164" s="93">
        <v>1.1100000000000001</v>
      </c>
      <c r="AJ164" s="93">
        <v>1.1100000000000001</v>
      </c>
      <c r="AK164" s="93">
        <v>1.1097673601533791</v>
      </c>
      <c r="AL164" s="93">
        <v>1.1095347382289384</v>
      </c>
      <c r="AM164" s="93">
        <v>1.1093021342246081</v>
      </c>
      <c r="AN164" s="93">
        <v>1.1090695481383168</v>
      </c>
      <c r="AO164" s="93">
        <v>1.1088369799679945</v>
      </c>
      <c r="AP164" s="93">
        <v>1.1086044297115711</v>
      </c>
      <c r="AQ164" s="8"/>
    </row>
    <row r="165" spans="2:43">
      <c r="B165" s="5"/>
      <c r="E165" s="115">
        <v>14</v>
      </c>
      <c r="F165" s="45" t="str">
        <f t="shared" si="599"/>
        <v>Sao Francisco de Itabapoana</v>
      </c>
      <c r="G165" s="93">
        <v>1.19</v>
      </c>
      <c r="H165" s="93">
        <v>1.19</v>
      </c>
      <c r="I165" s="93">
        <v>1.19</v>
      </c>
      <c r="J165" s="93">
        <v>1.19</v>
      </c>
      <c r="K165" s="93">
        <v>1.19</v>
      </c>
      <c r="L165" s="93">
        <v>1.19</v>
      </c>
      <c r="M165" s="93">
        <v>1.1899999999999997</v>
      </c>
      <c r="N165" s="93">
        <v>1.19</v>
      </c>
      <c r="O165" s="93">
        <v>1.19</v>
      </c>
      <c r="P165" s="93">
        <v>1.1899999999999997</v>
      </c>
      <c r="Q165" s="93">
        <v>1.19</v>
      </c>
      <c r="R165" s="93">
        <v>1.19</v>
      </c>
      <c r="S165" s="93">
        <v>1.1899999999999997</v>
      </c>
      <c r="T165" s="93">
        <v>1.19</v>
      </c>
      <c r="U165" s="93">
        <v>1.19</v>
      </c>
      <c r="V165" s="93">
        <v>1.19</v>
      </c>
      <c r="W165" s="93">
        <v>1.1899999999999997</v>
      </c>
      <c r="X165" s="93">
        <v>1.1899999999999997</v>
      </c>
      <c r="Y165" s="93">
        <v>1.1900000000000002</v>
      </c>
      <c r="Z165" s="93">
        <v>1.1899999999999997</v>
      </c>
      <c r="AA165" s="93">
        <v>1.1899999999999997</v>
      </c>
      <c r="AB165" s="93">
        <v>1.19</v>
      </c>
      <c r="AC165" s="93">
        <v>1.19</v>
      </c>
      <c r="AD165" s="93">
        <v>1.19</v>
      </c>
      <c r="AE165" s="93">
        <v>1.19</v>
      </c>
      <c r="AF165" s="93">
        <v>1.1879431597638479</v>
      </c>
      <c r="AG165" s="93">
        <v>1.1858911531444001</v>
      </c>
      <c r="AH165" s="93">
        <v>1.1838439631230058</v>
      </c>
      <c r="AI165" s="93">
        <v>1.181801572760816</v>
      </c>
      <c r="AJ165" s="93">
        <v>1.1797639651983143</v>
      </c>
      <c r="AK165" s="93">
        <v>1.1752187424279477</v>
      </c>
      <c r="AL165" s="93">
        <v>1.1706816662524409</v>
      </c>
      <c r="AM165" s="93">
        <v>1.1661527147891744</v>
      </c>
      <c r="AN165" s="93">
        <v>1.1616318662338316</v>
      </c>
      <c r="AO165" s="93">
        <v>1.1571190988600479</v>
      </c>
      <c r="AP165" s="93">
        <v>1.1526143910190623</v>
      </c>
      <c r="AQ165" s="8"/>
    </row>
    <row r="166" spans="2:43">
      <c r="B166" s="5"/>
      <c r="E166" s="115">
        <v>15</v>
      </c>
      <c r="F166" s="45" t="str">
        <f t="shared" si="599"/>
        <v>Cantagalo</v>
      </c>
      <c r="G166" s="93">
        <v>1.24</v>
      </c>
      <c r="H166" s="93">
        <v>1.2400000000000004</v>
      </c>
      <c r="I166" s="93">
        <v>1.2399999999999998</v>
      </c>
      <c r="J166" s="93">
        <v>1.24</v>
      </c>
      <c r="K166" s="93">
        <v>1.24</v>
      </c>
      <c r="L166" s="93">
        <v>1.2399999999999998</v>
      </c>
      <c r="M166" s="93">
        <v>1.24</v>
      </c>
      <c r="N166" s="93">
        <v>1.2400000000000002</v>
      </c>
      <c r="O166" s="93">
        <v>1.2399999999999998</v>
      </c>
      <c r="P166" s="93">
        <v>1.2400000000000002</v>
      </c>
      <c r="Q166" s="93">
        <v>1.24</v>
      </c>
      <c r="R166" s="93">
        <v>1.24</v>
      </c>
      <c r="S166" s="93">
        <v>1.2399999999999998</v>
      </c>
      <c r="T166" s="93">
        <v>1.2400000000000002</v>
      </c>
      <c r="U166" s="93">
        <v>1.2399999999999998</v>
      </c>
      <c r="V166" s="93">
        <v>1.24</v>
      </c>
      <c r="W166" s="93">
        <v>1.24</v>
      </c>
      <c r="X166" s="93">
        <v>1.2400000000000002</v>
      </c>
      <c r="Y166" s="93">
        <v>1.2399999999999998</v>
      </c>
      <c r="Z166" s="93">
        <v>1.2400000000000002</v>
      </c>
      <c r="AA166" s="93">
        <v>1.2385705557301485</v>
      </c>
      <c r="AB166" s="93">
        <v>1.2371474663516986</v>
      </c>
      <c r="AC166" s="93">
        <v>1.235730689580657</v>
      </c>
      <c r="AD166" s="93">
        <v>1.2343201835073312</v>
      </c>
      <c r="AE166" s="93">
        <v>1.2329159065921957</v>
      </c>
      <c r="AF166" s="93">
        <v>1.2292746196668947</v>
      </c>
      <c r="AG166" s="93">
        <v>1.2256396092800883</v>
      </c>
      <c r="AH166" s="93">
        <v>1.2220108592173118</v>
      </c>
      <c r="AI166" s="93">
        <v>1.218388353319902</v>
      </c>
      <c r="AJ166" s="93">
        <v>1.2147720754847586</v>
      </c>
      <c r="AK166" s="93">
        <v>1.2087954559218137</v>
      </c>
      <c r="AL166" s="93">
        <v>1.2028255159836247</v>
      </c>
      <c r="AM166" s="93">
        <v>1.1968622444784633</v>
      </c>
      <c r="AN166" s="93">
        <v>1.19090563023959</v>
      </c>
      <c r="AO166" s="93">
        <v>1.1849556621251831</v>
      </c>
      <c r="AP166" s="93">
        <v>1.1790123290182708</v>
      </c>
      <c r="AQ166" s="8"/>
    </row>
    <row r="167" spans="2:43">
      <c r="B167" s="5"/>
      <c r="E167" s="115">
        <v>16</v>
      </c>
      <c r="F167" s="45" t="str">
        <f t="shared" si="599"/>
        <v>Cordeiro</v>
      </c>
      <c r="G167" s="93">
        <v>1.3</v>
      </c>
      <c r="H167" s="93">
        <v>1.3</v>
      </c>
      <c r="I167" s="93">
        <v>1.3</v>
      </c>
      <c r="J167" s="93">
        <v>1.3</v>
      </c>
      <c r="K167" s="93">
        <v>1.3</v>
      </c>
      <c r="L167" s="93">
        <v>1.3</v>
      </c>
      <c r="M167" s="93">
        <v>1.3</v>
      </c>
      <c r="N167" s="93">
        <v>1.3</v>
      </c>
      <c r="O167" s="93">
        <v>1.3</v>
      </c>
      <c r="P167" s="93">
        <v>1.3</v>
      </c>
      <c r="Q167" s="93">
        <v>1.3</v>
      </c>
      <c r="R167" s="93">
        <v>1.3</v>
      </c>
      <c r="S167" s="93">
        <v>1.3</v>
      </c>
      <c r="T167" s="93">
        <v>1.3</v>
      </c>
      <c r="U167" s="93">
        <v>1.3</v>
      </c>
      <c r="V167" s="93">
        <v>1.3</v>
      </c>
      <c r="W167" s="93">
        <v>1.3</v>
      </c>
      <c r="X167" s="93">
        <v>1.3</v>
      </c>
      <c r="Y167" s="93">
        <v>1.3</v>
      </c>
      <c r="Z167" s="93">
        <v>1.3</v>
      </c>
      <c r="AA167" s="93">
        <v>1.3</v>
      </c>
      <c r="AB167" s="93">
        <v>1.2999999999999998</v>
      </c>
      <c r="AC167" s="93">
        <v>1.3</v>
      </c>
      <c r="AD167" s="93">
        <v>1.2999999999999998</v>
      </c>
      <c r="AE167" s="93">
        <v>1.3</v>
      </c>
      <c r="AF167" s="93">
        <v>1.3</v>
      </c>
      <c r="AG167" s="93">
        <v>1.3</v>
      </c>
      <c r="AH167" s="93">
        <v>1.3</v>
      </c>
      <c r="AI167" s="93">
        <v>1.3</v>
      </c>
      <c r="AJ167" s="93">
        <v>1.3</v>
      </c>
      <c r="AK167" s="93">
        <v>1.298841850652761</v>
      </c>
      <c r="AL167" s="93">
        <v>1.2976837013055216</v>
      </c>
      <c r="AM167" s="93">
        <v>1.2965255519582823</v>
      </c>
      <c r="AN167" s="93">
        <v>1.2953674026110431</v>
      </c>
      <c r="AO167" s="93">
        <v>1.2942092532638036</v>
      </c>
      <c r="AP167" s="93">
        <v>1.2930511039165644</v>
      </c>
      <c r="AQ167" s="8"/>
    </row>
    <row r="168" spans="2:43">
      <c r="B168" s="5"/>
      <c r="E168" s="115">
        <v>17</v>
      </c>
      <c r="F168" s="45" t="str">
        <f t="shared" si="599"/>
        <v>Duas Barras</v>
      </c>
      <c r="G168" s="93">
        <v>1.1200000000000001</v>
      </c>
      <c r="H168" s="93">
        <v>1.1200000000000001</v>
      </c>
      <c r="I168" s="93">
        <v>1.1200000000000001</v>
      </c>
      <c r="J168" s="93">
        <v>1.1200000000000001</v>
      </c>
      <c r="K168" s="93">
        <v>1.1200000000000001</v>
      </c>
      <c r="L168" s="93">
        <v>1.1200000000000001</v>
      </c>
      <c r="M168" s="93">
        <v>1.1200000000000001</v>
      </c>
      <c r="N168" s="93">
        <v>1.1200000000000001</v>
      </c>
      <c r="O168" s="93">
        <v>1.1200000000000001</v>
      </c>
      <c r="P168" s="93">
        <v>1.1200000000000003</v>
      </c>
      <c r="Q168" s="93">
        <v>1.1200000000000001</v>
      </c>
      <c r="R168" s="93">
        <v>1.1200000000000001</v>
      </c>
      <c r="S168" s="93">
        <v>1.1200000000000001</v>
      </c>
      <c r="T168" s="93">
        <v>1.1200000000000001</v>
      </c>
      <c r="U168" s="93">
        <v>1.1200000000000003</v>
      </c>
      <c r="V168" s="93">
        <v>1.1200000000000001</v>
      </c>
      <c r="W168" s="93">
        <v>1.1200000000000001</v>
      </c>
      <c r="X168" s="93">
        <v>1.1200000000000001</v>
      </c>
      <c r="Y168" s="93">
        <v>1.1200000000000001</v>
      </c>
      <c r="Z168" s="93">
        <v>1.1200000000000001</v>
      </c>
      <c r="AA168" s="93">
        <v>1.1199999999999999</v>
      </c>
      <c r="AB168" s="93">
        <v>1.1199999999999999</v>
      </c>
      <c r="AC168" s="93">
        <v>1.1200000000000003</v>
      </c>
      <c r="AD168" s="93">
        <v>1.1200000000000001</v>
      </c>
      <c r="AE168" s="93">
        <v>1.1200000000000001</v>
      </c>
      <c r="AF168" s="93">
        <v>1.1199663061334839</v>
      </c>
      <c r="AG168" s="93">
        <v>1.1199326368712479</v>
      </c>
      <c r="AH168" s="93">
        <v>1.1198989921863531</v>
      </c>
      <c r="AI168" s="93">
        <v>1.1198653720518978</v>
      </c>
      <c r="AJ168" s="93">
        <v>1.1198317764410204</v>
      </c>
      <c r="AK168" s="93">
        <v>1.1180995519636947</v>
      </c>
      <c r="AL168" s="93">
        <v>1.1163673274863686</v>
      </c>
      <c r="AM168" s="93">
        <v>1.1146351030090427</v>
      </c>
      <c r="AN168" s="93">
        <v>1.1129028785317165</v>
      </c>
      <c r="AO168" s="93">
        <v>1.1111706540543906</v>
      </c>
      <c r="AP168" s="93">
        <v>1.1094384295770647</v>
      </c>
      <c r="AQ168" s="8"/>
    </row>
    <row r="169" spans="2:43">
      <c r="B169" s="5"/>
      <c r="E169" s="115">
        <v>18</v>
      </c>
      <c r="F169" s="45" t="str">
        <f t="shared" si="599"/>
        <v>Sao Sebastiao do Alto</v>
      </c>
      <c r="G169" s="93">
        <v>1.18</v>
      </c>
      <c r="H169" s="93">
        <v>1.18</v>
      </c>
      <c r="I169" s="93">
        <v>1.1800000000000002</v>
      </c>
      <c r="J169" s="93">
        <v>1.18</v>
      </c>
      <c r="K169" s="93">
        <v>1.18</v>
      </c>
      <c r="L169" s="93">
        <v>1.18</v>
      </c>
      <c r="M169" s="93">
        <v>1.18</v>
      </c>
      <c r="N169" s="93">
        <v>1.1799999999999997</v>
      </c>
      <c r="O169" s="93">
        <v>1.1800000000000002</v>
      </c>
      <c r="P169" s="93">
        <v>1.18</v>
      </c>
      <c r="Q169" s="93">
        <v>1.18</v>
      </c>
      <c r="R169" s="93">
        <v>1.18</v>
      </c>
      <c r="S169" s="93">
        <v>1.1799999999999997</v>
      </c>
      <c r="T169" s="93">
        <v>1.18</v>
      </c>
      <c r="U169" s="93">
        <v>1.1799999999999997</v>
      </c>
      <c r="V169" s="93">
        <v>1.18</v>
      </c>
      <c r="W169" s="93">
        <v>1.18</v>
      </c>
      <c r="X169" s="93">
        <v>1.1799999999999995</v>
      </c>
      <c r="Y169" s="93">
        <v>1.18</v>
      </c>
      <c r="Z169" s="93">
        <v>1.1799999999999997</v>
      </c>
      <c r="AA169" s="93">
        <v>1.18</v>
      </c>
      <c r="AB169" s="93">
        <v>1.18</v>
      </c>
      <c r="AC169" s="93">
        <v>1.1800000000000002</v>
      </c>
      <c r="AD169" s="93">
        <v>1.1800000000000002</v>
      </c>
      <c r="AE169" s="93">
        <v>1.1800000000000002</v>
      </c>
      <c r="AF169" s="93">
        <v>1.1797541837808942</v>
      </c>
      <c r="AG169" s="93">
        <v>1.1795092166879584</v>
      </c>
      <c r="AH169" s="93">
        <v>1.1792650943290566</v>
      </c>
      <c r="AI169" s="93">
        <v>1.1790218123422926</v>
      </c>
      <c r="AJ169" s="93">
        <v>1.1787793663957498</v>
      </c>
      <c r="AK169" s="93">
        <v>1.1775087924662271</v>
      </c>
      <c r="AL169" s="93">
        <v>1.1762388784054267</v>
      </c>
      <c r="AM169" s="93">
        <v>1.1749696236994316</v>
      </c>
      <c r="AN169" s="93">
        <v>1.1737010278348567</v>
      </c>
      <c r="AO169" s="93">
        <v>1.1724330902988516</v>
      </c>
      <c r="AP169" s="93">
        <v>1.1711658105790961</v>
      </c>
      <c r="AQ169" s="8"/>
    </row>
    <row r="170" spans="2:43">
      <c r="B170" s="5"/>
      <c r="E170" s="115">
        <v>19</v>
      </c>
      <c r="F170" s="45" t="str">
        <f t="shared" si="599"/>
        <v>Rio de Janeiro - AP 2.1</v>
      </c>
      <c r="G170" s="93">
        <v>2.25</v>
      </c>
      <c r="H170" s="93">
        <v>2.25</v>
      </c>
      <c r="I170" s="93">
        <v>2.25</v>
      </c>
      <c r="J170" s="93">
        <v>2.25</v>
      </c>
      <c r="K170" s="93">
        <v>2.25</v>
      </c>
      <c r="L170" s="93">
        <v>2.25</v>
      </c>
      <c r="M170" s="93">
        <v>2.25</v>
      </c>
      <c r="N170" s="93">
        <v>2.25</v>
      </c>
      <c r="O170" s="93">
        <v>2.25</v>
      </c>
      <c r="P170" s="93">
        <v>2.25</v>
      </c>
      <c r="Q170" s="93">
        <v>2.25</v>
      </c>
      <c r="R170" s="93">
        <v>2.25</v>
      </c>
      <c r="S170" s="93">
        <v>2.25</v>
      </c>
      <c r="T170" s="93">
        <v>2.25</v>
      </c>
      <c r="U170" s="93">
        <v>2.25</v>
      </c>
      <c r="V170" s="93">
        <v>2.25</v>
      </c>
      <c r="W170" s="93">
        <v>2.25</v>
      </c>
      <c r="X170" s="93">
        <v>2.25</v>
      </c>
      <c r="Y170" s="93">
        <v>2.25</v>
      </c>
      <c r="Z170" s="93">
        <v>2.25</v>
      </c>
      <c r="AA170" s="93">
        <v>2.2491054022162937</v>
      </c>
      <c r="AB170" s="93">
        <v>2.2482108044325879</v>
      </c>
      <c r="AC170" s="93">
        <v>2.2473162066488817</v>
      </c>
      <c r="AD170" s="93">
        <v>2.2464216088651754</v>
      </c>
      <c r="AE170" s="93">
        <v>2.2455270110814691</v>
      </c>
      <c r="AF170" s="93">
        <v>2.2405922942745744</v>
      </c>
      <c r="AG170" s="93">
        <v>2.2356575774676792</v>
      </c>
      <c r="AH170" s="93">
        <v>2.2307228606607841</v>
      </c>
      <c r="AI170" s="93">
        <v>2.2257977631848966</v>
      </c>
      <c r="AJ170" s="93">
        <v>2.2208630463780015</v>
      </c>
      <c r="AK170" s="93">
        <v>2.2126288990355016</v>
      </c>
      <c r="AL170" s="93">
        <v>2.2043947516930023</v>
      </c>
      <c r="AM170" s="93">
        <v>2.1961606043505029</v>
      </c>
      <c r="AN170" s="93">
        <v>2.1879264570080035</v>
      </c>
      <c r="AO170" s="93">
        <v>2.1797019289965114</v>
      </c>
      <c r="AP170" s="93">
        <v>2.1714581623230043</v>
      </c>
      <c r="AQ170" s="8"/>
    </row>
    <row r="171" spans="2:43">
      <c r="B171" s="5"/>
      <c r="F171" s="66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8"/>
    </row>
    <row r="172" spans="2:43" ht="13.5" thickBot="1">
      <c r="B172" s="5"/>
      <c r="D172" s="19" t="s">
        <v>94</v>
      </c>
      <c r="E172" s="19"/>
      <c r="F172" s="95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8"/>
    </row>
    <row r="173" spans="2:43" ht="13.5" thickTop="1">
      <c r="B173" s="5"/>
      <c r="D173" s="20"/>
      <c r="E173" s="20"/>
      <c r="F173" s="46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8"/>
    </row>
    <row r="174" spans="2:43">
      <c r="B174" s="5"/>
      <c r="E174" s="18">
        <v>1</v>
      </c>
      <c r="F174" s="45" t="str">
        <f>F152</f>
        <v>Cachoeiras de Macacu</v>
      </c>
      <c r="G174" s="160">
        <v>6923.5163123533566</v>
      </c>
      <c r="H174" s="160">
        <v>7095.6456814033372</v>
      </c>
      <c r="I174" s="160">
        <v>7421.2287631511053</v>
      </c>
      <c r="J174" s="160">
        <v>7754.0806143810541</v>
      </c>
      <c r="K174" s="160">
        <v>8094.2012350931846</v>
      </c>
      <c r="L174" s="160">
        <v>8415.8874460356747</v>
      </c>
      <c r="M174" s="160">
        <v>8743.841550156516</v>
      </c>
      <c r="N174" s="160">
        <v>9078.0635474557093</v>
      </c>
      <c r="O174" s="160">
        <v>9418.553437933253</v>
      </c>
      <c r="P174" s="160">
        <v>9765.3112215891506</v>
      </c>
      <c r="Q174" s="160">
        <v>10073.728850355921</v>
      </c>
      <c r="R174" s="160">
        <v>10386.831441878478</v>
      </c>
      <c r="S174" s="160">
        <v>10704.618996156812</v>
      </c>
      <c r="T174" s="160">
        <v>10841.329372553522</v>
      </c>
      <c r="U174" s="160">
        <v>10978.039748950234</v>
      </c>
      <c r="V174" s="160">
        <v>11068.479748304851</v>
      </c>
      <c r="W174" s="160">
        <v>11158.919747659471</v>
      </c>
      <c r="X174" s="160">
        <v>11249.359747014092</v>
      </c>
      <c r="Y174" s="160">
        <v>11339.79974636871</v>
      </c>
      <c r="Z174" s="160">
        <v>11430.239745723329</v>
      </c>
      <c r="AA174" s="160">
        <v>11481.006703658968</v>
      </c>
      <c r="AB174" s="160">
        <v>11531.773661594609</v>
      </c>
      <c r="AC174" s="160">
        <v>11582.540619530248</v>
      </c>
      <c r="AD174" s="160">
        <v>11633.307577465888</v>
      </c>
      <c r="AE174" s="160">
        <v>11684.074535401529</v>
      </c>
      <c r="AF174" s="160">
        <v>11702.115422994066</v>
      </c>
      <c r="AG174" s="160">
        <v>11720.156310586604</v>
      </c>
      <c r="AH174" s="160">
        <v>11738.197198179143</v>
      </c>
      <c r="AI174" s="160">
        <v>11756.238085771676</v>
      </c>
      <c r="AJ174" s="160">
        <v>11774.278973364215</v>
      </c>
      <c r="AK174" s="160">
        <v>11775.574434136115</v>
      </c>
      <c r="AL174" s="160">
        <v>11776.869894908014</v>
      </c>
      <c r="AM174" s="160">
        <v>11778.165355679914</v>
      </c>
      <c r="AN174" s="160">
        <v>11779.460816451814</v>
      </c>
      <c r="AO174" s="160">
        <v>11780.756277223712</v>
      </c>
      <c r="AP174" s="160">
        <v>11782.051737995613</v>
      </c>
      <c r="AQ174" s="8"/>
    </row>
    <row r="175" spans="2:43">
      <c r="B175" s="5"/>
      <c r="E175" s="18">
        <v>2</v>
      </c>
      <c r="F175" s="45" t="str">
        <f>F153</f>
        <v>Itaborai</v>
      </c>
      <c r="G175" s="160">
        <v>49188.006536167246</v>
      </c>
      <c r="H175" s="160">
        <v>50116.495766827342</v>
      </c>
      <c r="I175" s="160">
        <v>52859.917797398113</v>
      </c>
      <c r="J175" s="160">
        <v>55669.365728815821</v>
      </c>
      <c r="K175" s="160">
        <v>58544.839561080451</v>
      </c>
      <c r="L175" s="160">
        <v>61227.312171548918</v>
      </c>
      <c r="M175" s="160">
        <v>63959.684480676427</v>
      </c>
      <c r="N175" s="160">
        <v>66741.95648846298</v>
      </c>
      <c r="O175" s="160">
        <v>69574.128194908568</v>
      </c>
      <c r="P175" s="160">
        <v>72456.199600013206</v>
      </c>
      <c r="Q175" s="160">
        <v>75065.22897357968</v>
      </c>
      <c r="R175" s="160">
        <v>75668.550399740911</v>
      </c>
      <c r="S175" s="160">
        <v>76271.871825902141</v>
      </c>
      <c r="T175" s="160">
        <v>76875.193252063371</v>
      </c>
      <c r="U175" s="160">
        <v>77478.514678224587</v>
      </c>
      <c r="V175" s="160">
        <v>77797.365154480343</v>
      </c>
      <c r="W175" s="160">
        <v>78116.215630736086</v>
      </c>
      <c r="X175" s="160">
        <v>78435.066106991842</v>
      </c>
      <c r="Y175" s="160">
        <v>78753.916583247614</v>
      </c>
      <c r="Z175" s="160">
        <v>79072.767059503371</v>
      </c>
      <c r="AA175" s="160">
        <v>79167.242762033376</v>
      </c>
      <c r="AB175" s="160">
        <v>79261.718464563397</v>
      </c>
      <c r="AC175" s="160">
        <v>79356.194167093417</v>
      </c>
      <c r="AD175" s="160">
        <v>79450.669869623453</v>
      </c>
      <c r="AE175" s="160">
        <v>79545.145572153473</v>
      </c>
      <c r="AF175" s="160">
        <v>79545.758620361827</v>
      </c>
      <c r="AG175" s="160">
        <v>79546.37166857018</v>
      </c>
      <c r="AH175" s="160">
        <v>79546.984716778548</v>
      </c>
      <c r="AI175" s="160">
        <v>79547.597764986902</v>
      </c>
      <c r="AJ175" s="160">
        <v>79548.210813195255</v>
      </c>
      <c r="AK175" s="160">
        <v>79548.554379173191</v>
      </c>
      <c r="AL175" s="160">
        <v>79548.897945151111</v>
      </c>
      <c r="AM175" s="160">
        <v>79549.241511129047</v>
      </c>
      <c r="AN175" s="160">
        <v>79549.585077106982</v>
      </c>
      <c r="AO175" s="160">
        <v>79549.928643084902</v>
      </c>
      <c r="AP175" s="160">
        <v>79550.272209062838</v>
      </c>
      <c r="AQ175" s="8"/>
    </row>
    <row r="176" spans="2:43">
      <c r="B176" s="5"/>
      <c r="E176" s="115">
        <v>3</v>
      </c>
      <c r="F176" s="45" t="str">
        <f t="shared" ref="F176:F192" si="600">F154</f>
        <v>Mage</v>
      </c>
      <c r="G176" s="160">
        <v>36731.816929734501</v>
      </c>
      <c r="H176" s="160">
        <v>37376.001677972767</v>
      </c>
      <c r="I176" s="160">
        <v>39234.239482155645</v>
      </c>
      <c r="J176" s="160">
        <v>41133.617245697176</v>
      </c>
      <c r="K176" s="160">
        <v>43074.134968597376</v>
      </c>
      <c r="L176" s="160">
        <v>44928.432739820892</v>
      </c>
      <c r="M176" s="160">
        <v>46816.658032135587</v>
      </c>
      <c r="N176" s="160">
        <v>48738.810845541491</v>
      </c>
      <c r="O176" s="160">
        <v>50694.891180038576</v>
      </c>
      <c r="P176" s="160">
        <v>52684.899035626848</v>
      </c>
      <c r="Q176" s="160">
        <v>54519.808970678598</v>
      </c>
      <c r="R176" s="160">
        <v>55014.707087699077</v>
      </c>
      <c r="S176" s="160">
        <v>55509.60520471957</v>
      </c>
      <c r="T176" s="160">
        <v>56004.503321740063</v>
      </c>
      <c r="U176" s="160">
        <v>56499.401438760549</v>
      </c>
      <c r="V176" s="160">
        <v>56809.178780230075</v>
      </c>
      <c r="W176" s="160">
        <v>57118.956121699608</v>
      </c>
      <c r="X176" s="160">
        <v>57428.733463169148</v>
      </c>
      <c r="Y176" s="160">
        <v>57738.510804638674</v>
      </c>
      <c r="Z176" s="160">
        <v>58048.2881461082</v>
      </c>
      <c r="AA176" s="160">
        <v>58191.958784949376</v>
      </c>
      <c r="AB176" s="160">
        <v>58335.629423790539</v>
      </c>
      <c r="AC176" s="160">
        <v>58479.300062631723</v>
      </c>
      <c r="AD176" s="160">
        <v>58622.970701472892</v>
      </c>
      <c r="AE176" s="160">
        <v>58766.641340314054</v>
      </c>
      <c r="AF176" s="160">
        <v>58796.827615973933</v>
      </c>
      <c r="AG176" s="160">
        <v>58827.013891633804</v>
      </c>
      <c r="AH176" s="160">
        <v>58857.200167293668</v>
      </c>
      <c r="AI176" s="160">
        <v>58887.386442953553</v>
      </c>
      <c r="AJ176" s="160">
        <v>58917.572718613432</v>
      </c>
      <c r="AK176" s="160">
        <v>58920.299479191512</v>
      </c>
      <c r="AL176" s="160">
        <v>58923.026239769591</v>
      </c>
      <c r="AM176" s="160">
        <v>58925.753000347671</v>
      </c>
      <c r="AN176" s="160">
        <v>58928.479760925751</v>
      </c>
      <c r="AO176" s="160">
        <v>58931.206521503838</v>
      </c>
      <c r="AP176" s="160">
        <v>58933.933282081918</v>
      </c>
      <c r="AQ176" s="8"/>
    </row>
    <row r="177" spans="2:43">
      <c r="B177" s="5"/>
      <c r="E177" s="115">
        <v>4</v>
      </c>
      <c r="F177" s="45" t="str">
        <f t="shared" si="600"/>
        <v>Marica</v>
      </c>
      <c r="G177" s="160">
        <v>23380.149324598377</v>
      </c>
      <c r="H177" s="160">
        <v>23874.083638428674</v>
      </c>
      <c r="I177" s="160">
        <v>26874.41910478412</v>
      </c>
      <c r="J177" s="160">
        <v>29975.830119742157</v>
      </c>
      <c r="K177" s="160">
        <v>33178.219471124583</v>
      </c>
      <c r="L177" s="160">
        <v>37304.49224840894</v>
      </c>
      <c r="M177" s="160">
        <v>40225.939841338601</v>
      </c>
      <c r="N177" s="160">
        <v>42472.089999708347</v>
      </c>
      <c r="O177" s="160">
        <v>44184.952431022808</v>
      </c>
      <c r="P177" s="160">
        <v>45440.242781285437</v>
      </c>
      <c r="Q177" s="160">
        <v>46553.354548126845</v>
      </c>
      <c r="R177" s="160">
        <v>49925.601480199686</v>
      </c>
      <c r="S177" s="160">
        <v>53390.600468660028</v>
      </c>
      <c r="T177" s="160">
        <v>54326.909834304541</v>
      </c>
      <c r="U177" s="160">
        <v>58203.633606504154</v>
      </c>
      <c r="V177" s="160">
        <v>58385.67068916581</v>
      </c>
      <c r="W177" s="160">
        <v>58408.104536891828</v>
      </c>
      <c r="X177" s="160">
        <v>58430.502076203615</v>
      </c>
      <c r="Y177" s="160">
        <v>58452.863345729929</v>
      </c>
      <c r="Z177" s="160">
        <v>58475.188384025962</v>
      </c>
      <c r="AA177" s="160">
        <v>58500.110367007721</v>
      </c>
      <c r="AB177" s="160">
        <v>58500.110367007721</v>
      </c>
      <c r="AC177" s="160">
        <v>58500.110367007721</v>
      </c>
      <c r="AD177" s="160">
        <v>58500.110367007721</v>
      </c>
      <c r="AE177" s="160">
        <v>58490.545220917767</v>
      </c>
      <c r="AF177" s="160">
        <v>58491.42014014101</v>
      </c>
      <c r="AG177" s="160">
        <v>58491.42014014101</v>
      </c>
      <c r="AH177" s="160">
        <v>58491.42014014101</v>
      </c>
      <c r="AI177" s="160">
        <v>58491.42014014101</v>
      </c>
      <c r="AJ177" s="160">
        <v>58491.42014014101</v>
      </c>
      <c r="AK177" s="160">
        <v>58491.42014014101</v>
      </c>
      <c r="AL177" s="160">
        <v>58491.42014014101</v>
      </c>
      <c r="AM177" s="160">
        <v>58491.42014014101</v>
      </c>
      <c r="AN177" s="160">
        <v>58491.42014014101</v>
      </c>
      <c r="AO177" s="160">
        <v>58491.42014014101</v>
      </c>
      <c r="AP177" s="160">
        <v>58491.42014014101</v>
      </c>
      <c r="AQ177" s="8"/>
    </row>
    <row r="178" spans="2:43" s="134" customFormat="1">
      <c r="B178" s="148"/>
      <c r="E178" s="115">
        <v>5</v>
      </c>
      <c r="F178" s="45" t="str">
        <f t="shared" si="600"/>
        <v>Rio Bonito</v>
      </c>
      <c r="G178" s="160">
        <v>12819.037761406797</v>
      </c>
      <c r="H178" s="160">
        <v>13148.662011461985</v>
      </c>
      <c r="I178" s="160">
        <v>13549.715649185997</v>
      </c>
      <c r="J178" s="160">
        <v>13954.263033501444</v>
      </c>
      <c r="K178" s="160">
        <v>14362.304164408311</v>
      </c>
      <c r="L178" s="160">
        <v>14712.580742587801</v>
      </c>
      <c r="M178" s="160">
        <v>15065.715257768763</v>
      </c>
      <c r="N178" s="160">
        <v>15421.707709951201</v>
      </c>
      <c r="O178" s="160">
        <v>15780.558099135114</v>
      </c>
      <c r="P178" s="160">
        <v>16142.2664253205</v>
      </c>
      <c r="Q178" s="160">
        <v>16435.939651925128</v>
      </c>
      <c r="R178" s="160">
        <v>16731.753615313984</v>
      </c>
      <c r="S178" s="160">
        <v>17029.708315487052</v>
      </c>
      <c r="T178" s="160">
        <v>17243.454302111964</v>
      </c>
      <c r="U178" s="160">
        <v>17457.200288736876</v>
      </c>
      <c r="V178" s="160">
        <v>17601.032667226864</v>
      </c>
      <c r="W178" s="160">
        <v>17744.865045716851</v>
      </c>
      <c r="X178" s="160">
        <v>17888.697424206839</v>
      </c>
      <c r="Y178" s="160">
        <v>18032.529802696827</v>
      </c>
      <c r="Z178" s="160">
        <v>18176.362181186811</v>
      </c>
      <c r="AA178" s="160">
        <v>18258.930296485825</v>
      </c>
      <c r="AB178" s="160">
        <v>18341.49841178484</v>
      </c>
      <c r="AC178" s="160">
        <v>18424.066527083851</v>
      </c>
      <c r="AD178" s="160">
        <v>18506.634642382865</v>
      </c>
      <c r="AE178" s="160">
        <v>18589.202757681876</v>
      </c>
      <c r="AF178" s="160">
        <v>18620.034964398888</v>
      </c>
      <c r="AG178" s="160">
        <v>18650.867171115893</v>
      </c>
      <c r="AH178" s="160">
        <v>18681.699377832905</v>
      </c>
      <c r="AI178" s="160">
        <v>18712.531584549921</v>
      </c>
      <c r="AJ178" s="160">
        <v>18743.363791266926</v>
      </c>
      <c r="AK178" s="160">
        <v>18749.415318189229</v>
      </c>
      <c r="AL178" s="160">
        <v>18755.466845111536</v>
      </c>
      <c r="AM178" s="160">
        <v>18761.518372033839</v>
      </c>
      <c r="AN178" s="160">
        <v>18767.569898956146</v>
      </c>
      <c r="AO178" s="160">
        <v>18773.621425878449</v>
      </c>
      <c r="AP178" s="160">
        <v>18779.672952800756</v>
      </c>
      <c r="AQ178" s="149"/>
    </row>
    <row r="179" spans="2:43">
      <c r="B179" s="5"/>
      <c r="E179" s="115">
        <v>6</v>
      </c>
      <c r="F179" s="45" t="str">
        <f t="shared" si="600"/>
        <v>Sao Goncalo</v>
      </c>
      <c r="G179" s="160">
        <v>220556.24666383967</v>
      </c>
      <c r="H179" s="160">
        <v>224079.67962183684</v>
      </c>
      <c r="I179" s="160">
        <v>233108.8869308838</v>
      </c>
      <c r="J179" s="160">
        <v>242308.55963109253</v>
      </c>
      <c r="K179" s="160">
        <v>251678.69772246305</v>
      </c>
      <c r="L179" s="160">
        <v>260291.31479646123</v>
      </c>
      <c r="M179" s="160">
        <v>269033.46178640361</v>
      </c>
      <c r="N179" s="160">
        <v>277905.13869229017</v>
      </c>
      <c r="O179" s="160">
        <v>286906.345514121</v>
      </c>
      <c r="P179" s="160">
        <v>296037.08225189603</v>
      </c>
      <c r="Q179" s="160">
        <v>304162.96386004437</v>
      </c>
      <c r="R179" s="160">
        <v>306288.78093612078</v>
      </c>
      <c r="S179" s="160">
        <v>308414.59801219718</v>
      </c>
      <c r="T179" s="160">
        <v>310540.41508827347</v>
      </c>
      <c r="U179" s="160">
        <v>312666.23216434981</v>
      </c>
      <c r="V179" s="160">
        <v>313792.42493718048</v>
      </c>
      <c r="W179" s="160">
        <v>314918.61771001114</v>
      </c>
      <c r="X179" s="160">
        <v>316044.81048284186</v>
      </c>
      <c r="Y179" s="160">
        <v>317171.00325567246</v>
      </c>
      <c r="Z179" s="160">
        <v>318297.19602850312</v>
      </c>
      <c r="AA179" s="160">
        <v>318615.48347694107</v>
      </c>
      <c r="AB179" s="160">
        <v>318933.77092537901</v>
      </c>
      <c r="AC179" s="160">
        <v>319252.05837381689</v>
      </c>
      <c r="AD179" s="160">
        <v>319570.34582225478</v>
      </c>
      <c r="AE179" s="160">
        <v>319888.63327069278</v>
      </c>
      <c r="AF179" s="160">
        <v>319888.63327069278</v>
      </c>
      <c r="AG179" s="160">
        <v>319888.63327069278</v>
      </c>
      <c r="AH179" s="160">
        <v>319888.63327069278</v>
      </c>
      <c r="AI179" s="160">
        <v>319888.63327069278</v>
      </c>
      <c r="AJ179" s="160">
        <v>319888.63327069278</v>
      </c>
      <c r="AK179" s="160">
        <v>319888.63327069278</v>
      </c>
      <c r="AL179" s="160">
        <v>319888.63327069278</v>
      </c>
      <c r="AM179" s="160">
        <v>319888.63327069278</v>
      </c>
      <c r="AN179" s="160">
        <v>319888.63327069278</v>
      </c>
      <c r="AO179" s="160">
        <v>319888.63327069278</v>
      </c>
      <c r="AP179" s="160">
        <v>319888.63327069278</v>
      </c>
      <c r="AQ179" s="8"/>
    </row>
    <row r="180" spans="2:43">
      <c r="B180" s="5"/>
      <c r="E180" s="115">
        <v>7</v>
      </c>
      <c r="F180" s="45" t="str">
        <f t="shared" si="600"/>
        <v>Saquarema</v>
      </c>
      <c r="G180" s="160">
        <v>1966.9047399875149</v>
      </c>
      <c r="H180" s="160">
        <v>2030.4929746526955</v>
      </c>
      <c r="I180" s="160">
        <v>2280.6448079661964</v>
      </c>
      <c r="J180" s="160">
        <v>2542.1269085473109</v>
      </c>
      <c r="K180" s="160">
        <v>2814.9392763960395</v>
      </c>
      <c r="L180" s="160">
        <v>3092.3813271297163</v>
      </c>
      <c r="M180" s="160">
        <v>3380.27340750433</v>
      </c>
      <c r="N180" s="160">
        <v>3678.6155175198792</v>
      </c>
      <c r="O180" s="160">
        <v>3987.4076571763662</v>
      </c>
      <c r="P180" s="160">
        <v>4306.6498264737893</v>
      </c>
      <c r="Q180" s="160">
        <v>4607.7364156502699</v>
      </c>
      <c r="R180" s="160">
        <v>4916.4442254296819</v>
      </c>
      <c r="S180" s="160">
        <v>5232.7732558120224</v>
      </c>
      <c r="T180" s="160">
        <v>5317.4621255731572</v>
      </c>
      <c r="U180" s="160">
        <v>5402.1509953342929</v>
      </c>
      <c r="V180" s="160">
        <v>5472.3072833175511</v>
      </c>
      <c r="W180" s="160">
        <v>5542.4635713008092</v>
      </c>
      <c r="X180" s="160">
        <v>5612.6198592840674</v>
      </c>
      <c r="Y180" s="160">
        <v>5682.7761472673255</v>
      </c>
      <c r="Z180" s="160">
        <v>5752.9324352505837</v>
      </c>
      <c r="AA180" s="160">
        <v>5788.8055549713381</v>
      </c>
      <c r="AB180" s="160">
        <v>5824.6786746920934</v>
      </c>
      <c r="AC180" s="160">
        <v>5860.5517944128487</v>
      </c>
      <c r="AD180" s="160">
        <v>5896.424914133604</v>
      </c>
      <c r="AE180" s="160">
        <v>5932.2980338543593</v>
      </c>
      <c r="AF180" s="160">
        <v>5945.6876602257553</v>
      </c>
      <c r="AG180" s="160">
        <v>5959.077286597153</v>
      </c>
      <c r="AH180" s="160">
        <v>5972.4669129685499</v>
      </c>
      <c r="AI180" s="160">
        <v>5985.8565393399476</v>
      </c>
      <c r="AJ180" s="160">
        <v>5999.2461657113445</v>
      </c>
      <c r="AK180" s="160">
        <v>5999.2461657113445</v>
      </c>
      <c r="AL180" s="160">
        <v>5999.2461657113445</v>
      </c>
      <c r="AM180" s="160">
        <v>5999.2461657113445</v>
      </c>
      <c r="AN180" s="160">
        <v>5999.2461657113445</v>
      </c>
      <c r="AO180" s="160">
        <v>5999.2461657113445</v>
      </c>
      <c r="AP180" s="160">
        <v>5999.2461657113445</v>
      </c>
      <c r="AQ180" s="8"/>
    </row>
    <row r="181" spans="2:43">
      <c r="B181" s="5"/>
      <c r="E181" s="115">
        <v>8</v>
      </c>
      <c r="F181" s="45" t="str">
        <f t="shared" si="600"/>
        <v>Tangua</v>
      </c>
      <c r="G181" s="160">
        <v>2424.2184901823121</v>
      </c>
      <c r="H181" s="160">
        <v>4377.4836373214093</v>
      </c>
      <c r="I181" s="160">
        <v>4761.0210929686345</v>
      </c>
      <c r="J181" s="160">
        <v>5156.8100636799345</v>
      </c>
      <c r="K181" s="160">
        <v>5564.850549455311</v>
      </c>
      <c r="L181" s="160">
        <v>5955.6554637912177</v>
      </c>
      <c r="M181" s="160">
        <v>6355.6870104873551</v>
      </c>
      <c r="N181" s="160">
        <v>6764.9451895437223</v>
      </c>
      <c r="O181" s="160">
        <v>7183.4300009603176</v>
      </c>
      <c r="P181" s="160">
        <v>7611.1414447371435</v>
      </c>
      <c r="Q181" s="160">
        <v>8008.9903734701884</v>
      </c>
      <c r="R181" s="160">
        <v>8412.8745083451358</v>
      </c>
      <c r="S181" s="160">
        <v>8822.7938493619877</v>
      </c>
      <c r="T181" s="160">
        <v>8902.74931759233</v>
      </c>
      <c r="U181" s="160">
        <v>8982.7047858226706</v>
      </c>
      <c r="V181" s="160">
        <v>9025.7657843977995</v>
      </c>
      <c r="W181" s="160">
        <v>9068.8267829729284</v>
      </c>
      <c r="X181" s="160">
        <v>9111.8877815480591</v>
      </c>
      <c r="Y181" s="160">
        <v>9154.948780123188</v>
      </c>
      <c r="Z181" s="160">
        <v>9198.0097786983169</v>
      </c>
      <c r="AA181" s="160">
        <v>9210.5565368288535</v>
      </c>
      <c r="AB181" s="160">
        <v>9223.1032949593882</v>
      </c>
      <c r="AC181" s="160">
        <v>9235.6500530899248</v>
      </c>
      <c r="AD181" s="160">
        <v>9248.1968112204595</v>
      </c>
      <c r="AE181" s="160">
        <v>9260.7435693509942</v>
      </c>
      <c r="AF181" s="160">
        <v>9260.7435693509942</v>
      </c>
      <c r="AG181" s="160">
        <v>9260.7435693509942</v>
      </c>
      <c r="AH181" s="160">
        <v>9260.7435693509942</v>
      </c>
      <c r="AI181" s="160">
        <v>9260.7435693509942</v>
      </c>
      <c r="AJ181" s="160">
        <v>9260.7435693509942</v>
      </c>
      <c r="AK181" s="160">
        <v>9260.7435693509942</v>
      </c>
      <c r="AL181" s="160">
        <v>9260.7435693509942</v>
      </c>
      <c r="AM181" s="160">
        <v>9260.7435693509942</v>
      </c>
      <c r="AN181" s="160">
        <v>9260.7435693509942</v>
      </c>
      <c r="AO181" s="160">
        <v>9260.7435693509942</v>
      </c>
      <c r="AP181" s="160">
        <v>9260.7435693509942</v>
      </c>
      <c r="AQ181" s="8"/>
    </row>
    <row r="182" spans="2:43">
      <c r="B182" s="5"/>
      <c r="E182" s="115">
        <v>9</v>
      </c>
      <c r="F182" s="45" t="str">
        <f t="shared" si="600"/>
        <v>Casimiro de Abreu</v>
      </c>
      <c r="G182" s="160">
        <v>3173.2936571520499</v>
      </c>
      <c r="H182" s="160">
        <v>3253.1161649213886</v>
      </c>
      <c r="I182" s="160">
        <v>3490.0124695910986</v>
      </c>
      <c r="J182" s="160">
        <v>3734.4324796779965</v>
      </c>
      <c r="K182" s="160">
        <v>3986.3761951820825</v>
      </c>
      <c r="L182" s="160">
        <v>4224.0741516014732</v>
      </c>
      <c r="M182" s="160">
        <v>4467.5693753804189</v>
      </c>
      <c r="N182" s="160">
        <v>4716.8618665189169</v>
      </c>
      <c r="O182" s="160">
        <v>4971.95162501697</v>
      </c>
      <c r="P182" s="160">
        <v>5232.8386508745762</v>
      </c>
      <c r="Q182" s="160">
        <v>5454.7141761080684</v>
      </c>
      <c r="R182" s="160">
        <v>5679.421360011379</v>
      </c>
      <c r="S182" s="160">
        <v>5906.9602025845088</v>
      </c>
      <c r="T182" s="160">
        <v>5952.5767157713744</v>
      </c>
      <c r="U182" s="160">
        <v>5998.1932289582401</v>
      </c>
      <c r="V182" s="160">
        <v>6076.0582368479363</v>
      </c>
      <c r="W182" s="160">
        <v>6153.9232447376316</v>
      </c>
      <c r="X182" s="160">
        <v>6231.7882526273279</v>
      </c>
      <c r="Y182" s="160">
        <v>6309.6532605170241</v>
      </c>
      <c r="Z182" s="160">
        <v>6387.5182684067195</v>
      </c>
      <c r="AA182" s="160">
        <v>6424.2965575452818</v>
      </c>
      <c r="AB182" s="160">
        <v>6461.074846683845</v>
      </c>
      <c r="AC182" s="160">
        <v>6497.8531358224072</v>
      </c>
      <c r="AD182" s="160">
        <v>6534.6314249609704</v>
      </c>
      <c r="AE182" s="160">
        <v>6571.4097140995336</v>
      </c>
      <c r="AF182" s="160">
        <v>6595.0612704718142</v>
      </c>
      <c r="AG182" s="160">
        <v>6618.7128268440947</v>
      </c>
      <c r="AH182" s="160">
        <v>6642.3643832163752</v>
      </c>
      <c r="AI182" s="160">
        <v>6666.0159395886558</v>
      </c>
      <c r="AJ182" s="160">
        <v>6689.6674959609363</v>
      </c>
      <c r="AK182" s="160">
        <v>6702.1427734720774</v>
      </c>
      <c r="AL182" s="160">
        <v>6714.6180509832184</v>
      </c>
      <c r="AM182" s="160">
        <v>6727.0933284943594</v>
      </c>
      <c r="AN182" s="160">
        <v>6739.5686060054995</v>
      </c>
      <c r="AO182" s="160">
        <v>6752.0438835166406</v>
      </c>
      <c r="AP182" s="160">
        <v>6764.5191610277807</v>
      </c>
      <c r="AQ182" s="8"/>
    </row>
    <row r="183" spans="2:43">
      <c r="B183" s="5"/>
      <c r="E183" s="115">
        <v>10</v>
      </c>
      <c r="F183" s="45" t="str">
        <f t="shared" si="600"/>
        <v>Aperibe</v>
      </c>
      <c r="G183" s="160">
        <v>3461.6144222326416</v>
      </c>
      <c r="H183" s="160">
        <v>3562.8086391532361</v>
      </c>
      <c r="I183" s="160">
        <v>3690.5830091354014</v>
      </c>
      <c r="J183" s="160">
        <v>3819.8255863654067</v>
      </c>
      <c r="K183" s="160">
        <v>3950.5363708432501</v>
      </c>
      <c r="L183" s="160">
        <v>4071.6665342643973</v>
      </c>
      <c r="M183" s="160">
        <v>4194.1091201313884</v>
      </c>
      <c r="N183" s="160">
        <v>4317.8641284442238</v>
      </c>
      <c r="O183" s="160">
        <v>4442.9315592029006</v>
      </c>
      <c r="P183" s="160">
        <v>4569.3114124074227</v>
      </c>
      <c r="Q183" s="160">
        <v>4673.860600290247</v>
      </c>
      <c r="R183" s="160">
        <v>4779.4070112973504</v>
      </c>
      <c r="S183" s="160">
        <v>4885.9506454287311</v>
      </c>
      <c r="T183" s="160">
        <v>4960.1676400118149</v>
      </c>
      <c r="U183" s="160">
        <v>5034.3846345948978</v>
      </c>
      <c r="V183" s="160">
        <v>5082.3601483723887</v>
      </c>
      <c r="W183" s="160">
        <v>5130.3356621498797</v>
      </c>
      <c r="X183" s="160">
        <v>5178.3111759273697</v>
      </c>
      <c r="Y183" s="160">
        <v>5226.2866897048616</v>
      </c>
      <c r="Z183" s="160">
        <v>5274.2622034823526</v>
      </c>
      <c r="AA183" s="160">
        <v>5298.5116735425172</v>
      </c>
      <c r="AB183" s="160">
        <v>5322.7611436026828</v>
      </c>
      <c r="AC183" s="160">
        <v>5347.0106136628474</v>
      </c>
      <c r="AD183" s="160">
        <v>5371.2600837230129</v>
      </c>
      <c r="AE183" s="160">
        <v>5395.5095537831785</v>
      </c>
      <c r="AF183" s="160">
        <v>5400.1871297760417</v>
      </c>
      <c r="AG183" s="160">
        <v>5404.8647057689041</v>
      </c>
      <c r="AH183" s="160">
        <v>5409.5422817617673</v>
      </c>
      <c r="AI183" s="160">
        <v>5414.2198577546314</v>
      </c>
      <c r="AJ183" s="160">
        <v>5418.8974337474938</v>
      </c>
      <c r="AK183" s="160">
        <v>5418.8974337474938</v>
      </c>
      <c r="AL183" s="160">
        <v>5418.8974337474938</v>
      </c>
      <c r="AM183" s="160">
        <v>5418.8974337474938</v>
      </c>
      <c r="AN183" s="160">
        <v>5418.8974337474938</v>
      </c>
      <c r="AO183" s="160">
        <v>5418.8974337474938</v>
      </c>
      <c r="AP183" s="160">
        <v>5418.8974337474938</v>
      </c>
      <c r="AQ183" s="8"/>
    </row>
    <row r="184" spans="2:43">
      <c r="B184" s="5"/>
      <c r="E184" s="115">
        <v>11</v>
      </c>
      <c r="F184" s="45" t="str">
        <f t="shared" si="600"/>
        <v>Cambuci</v>
      </c>
      <c r="G184" s="160">
        <v>4248.4463037243349</v>
      </c>
      <c r="H184" s="160">
        <v>4306.062746392613</v>
      </c>
      <c r="I184" s="160">
        <v>4413.8943103682659</v>
      </c>
      <c r="J184" s="160">
        <v>4523.0519189647694</v>
      </c>
      <c r="K184" s="160">
        <v>4633.5355721821243</v>
      </c>
      <c r="L184" s="160">
        <v>4724.0877646356503</v>
      </c>
      <c r="M184" s="160">
        <v>4815.4982882984887</v>
      </c>
      <c r="N184" s="160">
        <v>4907.7671431706394</v>
      </c>
      <c r="O184" s="160">
        <v>5000.8943292521017</v>
      </c>
      <c r="P184" s="160">
        <v>5094.8798465428763</v>
      </c>
      <c r="Q184" s="160">
        <v>5170.8443353110815</v>
      </c>
      <c r="R184" s="160">
        <v>5247.2734239442716</v>
      </c>
      <c r="S184" s="160">
        <v>5324.1671124424438</v>
      </c>
      <c r="T184" s="160">
        <v>5347.3801268114685</v>
      </c>
      <c r="U184" s="160">
        <v>5370.5931411804941</v>
      </c>
      <c r="V184" s="160">
        <v>5380.9731810247358</v>
      </c>
      <c r="W184" s="160">
        <v>5391.3532208689767</v>
      </c>
      <c r="X184" s="160">
        <v>5401.7332607132175</v>
      </c>
      <c r="Y184" s="160">
        <v>5412.1133005574593</v>
      </c>
      <c r="Z184" s="160">
        <v>5422.4933404017011</v>
      </c>
      <c r="AA184" s="160">
        <v>5425.3662822367996</v>
      </c>
      <c r="AB184" s="160">
        <v>5428.2392240718982</v>
      </c>
      <c r="AC184" s="160">
        <v>5431.1121659069968</v>
      </c>
      <c r="AD184" s="160">
        <v>5433.9851077420954</v>
      </c>
      <c r="AE184" s="160">
        <v>5436.8580495771939</v>
      </c>
      <c r="AF184" s="160">
        <v>5437.0604320873508</v>
      </c>
      <c r="AG184" s="160">
        <v>5437.2628145975077</v>
      </c>
      <c r="AH184" s="160">
        <v>5437.4651971076646</v>
      </c>
      <c r="AI184" s="160">
        <v>5437.6675796178206</v>
      </c>
      <c r="AJ184" s="160">
        <v>5437.8699621279775</v>
      </c>
      <c r="AK184" s="160">
        <v>5438.0182089538948</v>
      </c>
      <c r="AL184" s="160">
        <v>5438.1664557798122</v>
      </c>
      <c r="AM184" s="160">
        <v>5438.3147026057295</v>
      </c>
      <c r="AN184" s="160">
        <v>5438.4629494316468</v>
      </c>
      <c r="AO184" s="160">
        <v>5438.6111962575642</v>
      </c>
      <c r="AP184" s="160">
        <v>5438.7594430834815</v>
      </c>
      <c r="AQ184" s="8"/>
    </row>
    <row r="185" spans="2:43">
      <c r="B185" s="5"/>
      <c r="E185" s="115">
        <v>12</v>
      </c>
      <c r="F185" s="45" t="str">
        <f t="shared" si="600"/>
        <v>Itaocara</v>
      </c>
      <c r="G185" s="160">
        <v>6437.077750331553</v>
      </c>
      <c r="H185" s="160">
        <v>6486.9351866045727</v>
      </c>
      <c r="I185" s="160">
        <v>6540.9091294574782</v>
      </c>
      <c r="J185" s="160">
        <v>6594.9476246185141</v>
      </c>
      <c r="K185" s="160">
        <v>6649.8981297148011</v>
      </c>
      <c r="L185" s="160">
        <v>6674.5671504208367</v>
      </c>
      <c r="M185" s="160">
        <v>6699.2636187044864</v>
      </c>
      <c r="N185" s="160">
        <v>6723.987534565751</v>
      </c>
      <c r="O185" s="160">
        <v>6748.7388980046298</v>
      </c>
      <c r="P185" s="160">
        <v>6773.5177090211237</v>
      </c>
      <c r="Q185" s="160">
        <v>6786.1517281888882</v>
      </c>
      <c r="R185" s="160">
        <v>6798.7976356183553</v>
      </c>
      <c r="S185" s="160">
        <v>6811.455431309525</v>
      </c>
      <c r="T185" s="160">
        <v>6820.8713827456813</v>
      </c>
      <c r="U185" s="160">
        <v>6830.2873341818377</v>
      </c>
      <c r="V185" s="160">
        <v>6834.0142245307034</v>
      </c>
      <c r="W185" s="160">
        <v>6837.74111487957</v>
      </c>
      <c r="X185" s="160">
        <v>6841.4680052284357</v>
      </c>
      <c r="Y185" s="160">
        <v>6845.1948955773014</v>
      </c>
      <c r="Z185" s="160">
        <v>6848.921785926168</v>
      </c>
      <c r="AA185" s="160">
        <v>6849.6897929877587</v>
      </c>
      <c r="AB185" s="160">
        <v>6850.4578000493484</v>
      </c>
      <c r="AC185" s="160">
        <v>6851.2258071109381</v>
      </c>
      <c r="AD185" s="160">
        <v>6851.9938141725279</v>
      </c>
      <c r="AE185" s="160">
        <v>6852.7618212341176</v>
      </c>
      <c r="AF185" s="160">
        <v>6852.7618212341176</v>
      </c>
      <c r="AG185" s="160">
        <v>6852.7618212341176</v>
      </c>
      <c r="AH185" s="160">
        <v>6852.7618212341176</v>
      </c>
      <c r="AI185" s="160">
        <v>6852.7618212341176</v>
      </c>
      <c r="AJ185" s="160">
        <v>6852.7618212341176</v>
      </c>
      <c r="AK185" s="160">
        <v>6852.7618212341176</v>
      </c>
      <c r="AL185" s="160">
        <v>6852.7618212341176</v>
      </c>
      <c r="AM185" s="160">
        <v>6852.7618212341176</v>
      </c>
      <c r="AN185" s="160">
        <v>6852.7618212341176</v>
      </c>
      <c r="AO185" s="160">
        <v>6852.7618212341176</v>
      </c>
      <c r="AP185" s="160">
        <v>6852.7618212341176</v>
      </c>
      <c r="AQ185" s="8"/>
    </row>
    <row r="186" spans="2:43">
      <c r="B186" s="5"/>
      <c r="E186" s="115">
        <v>13</v>
      </c>
      <c r="F186" s="45" t="str">
        <f t="shared" si="600"/>
        <v>Miracema</v>
      </c>
      <c r="G186" s="160">
        <v>8083.6151298305012</v>
      </c>
      <c r="H186" s="160">
        <v>8189.6108969224251</v>
      </c>
      <c r="I186" s="160">
        <v>8304.0802152544056</v>
      </c>
      <c r="J186" s="160">
        <v>8418.7660724364177</v>
      </c>
      <c r="K186" s="160">
        <v>8533.6684684684678</v>
      </c>
      <c r="L186" s="160">
        <v>8608.4232432432418</v>
      </c>
      <c r="M186" s="160">
        <v>8683.3124324324326</v>
      </c>
      <c r="N186" s="160">
        <v>8758.3360360360348</v>
      </c>
      <c r="O186" s="160">
        <v>8833.494054054052</v>
      </c>
      <c r="P186" s="160">
        <v>8908.7864864864841</v>
      </c>
      <c r="Q186" s="160">
        <v>8954.8403603603565</v>
      </c>
      <c r="R186" s="160">
        <v>9000.9691891891871</v>
      </c>
      <c r="S186" s="160">
        <v>9047.1729729729723</v>
      </c>
      <c r="T186" s="160">
        <v>9084.2756756756753</v>
      </c>
      <c r="U186" s="160">
        <v>9121.3783783783783</v>
      </c>
      <c r="V186" s="160">
        <v>9140.1081081081084</v>
      </c>
      <c r="W186" s="160">
        <v>9158.8378378378366</v>
      </c>
      <c r="X186" s="160">
        <v>9177.5675675675666</v>
      </c>
      <c r="Y186" s="160">
        <v>9196.2972972972948</v>
      </c>
      <c r="Z186" s="160">
        <v>9215.0270270270248</v>
      </c>
      <c r="AA186" s="160">
        <v>9222.8756756756757</v>
      </c>
      <c r="AB186" s="160">
        <v>9230.7243243243211</v>
      </c>
      <c r="AC186" s="160">
        <v>9238.5729729729719</v>
      </c>
      <c r="AD186" s="160">
        <v>9246.4216216216191</v>
      </c>
      <c r="AE186" s="160">
        <v>9254.27027027027</v>
      </c>
      <c r="AF186" s="160">
        <v>9255.8416931623924</v>
      </c>
      <c r="AG186" s="160">
        <v>9257.4131160545148</v>
      </c>
      <c r="AH186" s="160">
        <v>9258.9845389466373</v>
      </c>
      <c r="AI186" s="160">
        <v>9260.5559618387615</v>
      </c>
      <c r="AJ186" s="160">
        <v>9262.1273847308876</v>
      </c>
      <c r="AK186" s="160">
        <v>9262.4841815425443</v>
      </c>
      <c r="AL186" s="160">
        <v>9262.8409783542011</v>
      </c>
      <c r="AM186" s="160">
        <v>9263.197775165856</v>
      </c>
      <c r="AN186" s="160">
        <v>9263.5545719775128</v>
      </c>
      <c r="AO186" s="160">
        <v>9263.9113687891695</v>
      </c>
      <c r="AP186" s="160">
        <v>9264.2681656008244</v>
      </c>
      <c r="AQ186" s="8"/>
    </row>
    <row r="187" spans="2:43">
      <c r="B187" s="5"/>
      <c r="E187" s="115">
        <v>14</v>
      </c>
      <c r="F187" s="45" t="str">
        <f t="shared" si="600"/>
        <v>Sao Francisco de Itabapoana</v>
      </c>
      <c r="G187" s="160">
        <v>6370.5779281163632</v>
      </c>
      <c r="H187" s="160">
        <v>6521.0306409776804</v>
      </c>
      <c r="I187" s="160">
        <v>6792.7830511815228</v>
      </c>
      <c r="J187" s="160">
        <v>7070.0064691257785</v>
      </c>
      <c r="K187" s="160">
        <v>7352.7008948104449</v>
      </c>
      <c r="L187" s="160">
        <v>7617.2458401098202</v>
      </c>
      <c r="M187" s="160">
        <v>7886.4610986368725</v>
      </c>
      <c r="N187" s="160">
        <v>8160.3466703915983</v>
      </c>
      <c r="O187" s="160">
        <v>8438.9025553740012</v>
      </c>
      <c r="P187" s="160">
        <v>8722.1287535840802</v>
      </c>
      <c r="Q187" s="160">
        <v>8967.8492414455286</v>
      </c>
      <c r="R187" s="160">
        <v>9216.9220417978941</v>
      </c>
      <c r="S187" s="160">
        <v>9469.3471546411729</v>
      </c>
      <c r="T187" s="160">
        <v>9579.9734668414076</v>
      </c>
      <c r="U187" s="160">
        <v>9690.5997790416441</v>
      </c>
      <c r="V187" s="160">
        <v>9756.0591778312209</v>
      </c>
      <c r="W187" s="160">
        <v>9821.5185766207996</v>
      </c>
      <c r="X187" s="160">
        <v>9886.9779754103765</v>
      </c>
      <c r="Y187" s="160">
        <v>9952.4373741999498</v>
      </c>
      <c r="Z187" s="160">
        <v>10017.896772989528</v>
      </c>
      <c r="AA187" s="160">
        <v>10044.018046652625</v>
      </c>
      <c r="AB187" s="160">
        <v>10070.13932031572</v>
      </c>
      <c r="AC187" s="160">
        <v>10096.260593978817</v>
      </c>
      <c r="AD187" s="160">
        <v>10122.381867641914</v>
      </c>
      <c r="AE187" s="160">
        <v>10148.503141305007</v>
      </c>
      <c r="AF187" s="160">
        <v>10160.455825531473</v>
      </c>
      <c r="AG187" s="160">
        <v>10172.408509757937</v>
      </c>
      <c r="AH187" s="160">
        <v>10184.361193984401</v>
      </c>
      <c r="AI187" s="160">
        <v>10196.313878210865</v>
      </c>
      <c r="AJ187" s="160">
        <v>10208.266562437329</v>
      </c>
      <c r="AK187" s="160">
        <v>10217.431342648646</v>
      </c>
      <c r="AL187" s="160">
        <v>10226.596122859959</v>
      </c>
      <c r="AM187" s="160">
        <v>10235.760903071274</v>
      </c>
      <c r="AN187" s="160">
        <v>10244.925683282589</v>
      </c>
      <c r="AO187" s="160">
        <v>10254.090463493903</v>
      </c>
      <c r="AP187" s="160">
        <v>10263.255243705218</v>
      </c>
      <c r="AQ187" s="8"/>
    </row>
    <row r="188" spans="2:43">
      <c r="B188" s="5"/>
      <c r="E188" s="115">
        <v>15</v>
      </c>
      <c r="F188" s="45" t="str">
        <f t="shared" si="600"/>
        <v>Cantagalo</v>
      </c>
      <c r="G188" s="160">
        <v>4721.4176797135424</v>
      </c>
      <c r="H188" s="160">
        <v>4818.5681382074463</v>
      </c>
      <c r="I188" s="160">
        <v>4915.5896332049879</v>
      </c>
      <c r="J188" s="160">
        <v>5012.6401112706753</v>
      </c>
      <c r="K188" s="160">
        <v>5109.7195724045132</v>
      </c>
      <c r="L188" s="160">
        <v>5195.1415659056265</v>
      </c>
      <c r="M188" s="160">
        <v>5280.589026695493</v>
      </c>
      <c r="N188" s="160">
        <v>5366.061954774118</v>
      </c>
      <c r="O188" s="160">
        <v>5451.5603501414971</v>
      </c>
      <c r="P188" s="160">
        <v>5537.0842127976321</v>
      </c>
      <c r="Q188" s="160">
        <v>5598.0375688158238</v>
      </c>
      <c r="R188" s="160">
        <v>5659.0089981729952</v>
      </c>
      <c r="S188" s="160">
        <v>5719.9985008691447</v>
      </c>
      <c r="T188" s="160">
        <v>5780.1375363278194</v>
      </c>
      <c r="U188" s="160">
        <v>5840.276571786495</v>
      </c>
      <c r="V188" s="160">
        <v>5871.8523305530516</v>
      </c>
      <c r="W188" s="160">
        <v>5903.4280893196092</v>
      </c>
      <c r="X188" s="160">
        <v>5935.0038480861658</v>
      </c>
      <c r="Y188" s="160">
        <v>5966.5796068527243</v>
      </c>
      <c r="Z188" s="160">
        <v>5998.1553656192809</v>
      </c>
      <c r="AA188" s="160">
        <v>6011.5479277928216</v>
      </c>
      <c r="AB188" s="160">
        <v>6024.9404899663641</v>
      </c>
      <c r="AC188" s="160">
        <v>6038.3330521399048</v>
      </c>
      <c r="AD188" s="160">
        <v>6051.7256143134455</v>
      </c>
      <c r="AE188" s="160">
        <v>6065.1181764869862</v>
      </c>
      <c r="AF188" s="160">
        <v>6070.354467949167</v>
      </c>
      <c r="AG188" s="160">
        <v>6075.5907594113478</v>
      </c>
      <c r="AH188" s="160">
        <v>6080.8270508735286</v>
      </c>
      <c r="AI188" s="160">
        <v>6086.0633423357094</v>
      </c>
      <c r="AJ188" s="160">
        <v>6091.2996337978911</v>
      </c>
      <c r="AK188" s="160">
        <v>6094.7073394240242</v>
      </c>
      <c r="AL188" s="160">
        <v>6098.1150450501545</v>
      </c>
      <c r="AM188" s="160">
        <v>6101.5227506762876</v>
      </c>
      <c r="AN188" s="160">
        <v>6104.9304563024189</v>
      </c>
      <c r="AO188" s="160">
        <v>6108.3381619285519</v>
      </c>
      <c r="AP188" s="160">
        <v>6111.7458675546841</v>
      </c>
      <c r="AQ188" s="8"/>
    </row>
    <row r="189" spans="2:43">
      <c r="B189" s="5"/>
      <c r="E189" s="115">
        <v>16</v>
      </c>
      <c r="F189" s="45" t="str">
        <f t="shared" si="600"/>
        <v>Cordeiro</v>
      </c>
      <c r="G189" s="160">
        <v>6374.5567050837808</v>
      </c>
      <c r="H189" s="160">
        <v>6513.5357999850885</v>
      </c>
      <c r="I189" s="160">
        <v>6659.3101092836278</v>
      </c>
      <c r="J189" s="160">
        <v>6805.3683391029026</v>
      </c>
      <c r="K189" s="160">
        <v>6951.7104894429185</v>
      </c>
      <c r="L189" s="160">
        <v>7076.8487228780714</v>
      </c>
      <c r="M189" s="160">
        <v>7202.2271579378794</v>
      </c>
      <c r="N189" s="160">
        <v>7327.8457946223389</v>
      </c>
      <c r="O189" s="160">
        <v>7453.7046329314553</v>
      </c>
      <c r="P189" s="160">
        <v>7579.8036728652214</v>
      </c>
      <c r="Q189" s="160">
        <v>7675.004312834837</v>
      </c>
      <c r="R189" s="160">
        <v>7770.3821208226518</v>
      </c>
      <c r="S189" s="160">
        <v>7865.9370968286657</v>
      </c>
      <c r="T189" s="160">
        <v>7953.6352658368796</v>
      </c>
      <c r="U189" s="160">
        <v>8041.3334348450944</v>
      </c>
      <c r="V189" s="160">
        <v>8098.7438167056434</v>
      </c>
      <c r="W189" s="160">
        <v>8156.1541985661934</v>
      </c>
      <c r="X189" s="160">
        <v>8213.5645804267406</v>
      </c>
      <c r="Y189" s="160">
        <v>8270.9749622872914</v>
      </c>
      <c r="Z189" s="160">
        <v>8328.3853441478404</v>
      </c>
      <c r="AA189" s="160">
        <v>8359.9665985836182</v>
      </c>
      <c r="AB189" s="160">
        <v>8391.5478530193977</v>
      </c>
      <c r="AC189" s="160">
        <v>8423.1291074551737</v>
      </c>
      <c r="AD189" s="160">
        <v>8454.7103618909532</v>
      </c>
      <c r="AE189" s="160">
        <v>8486.2916163267291</v>
      </c>
      <c r="AF189" s="160">
        <v>8496.3952848411955</v>
      </c>
      <c r="AG189" s="160">
        <v>8506.49895335566</v>
      </c>
      <c r="AH189" s="160">
        <v>8516.6026218701227</v>
      </c>
      <c r="AI189" s="160">
        <v>8526.7062903845872</v>
      </c>
      <c r="AJ189" s="160">
        <v>8536.8099588990517</v>
      </c>
      <c r="AK189" s="160">
        <v>8536.8099588990517</v>
      </c>
      <c r="AL189" s="160">
        <v>8536.8099588990517</v>
      </c>
      <c r="AM189" s="160">
        <v>8536.8099588990517</v>
      </c>
      <c r="AN189" s="160">
        <v>8536.8099588990517</v>
      </c>
      <c r="AO189" s="160">
        <v>8536.8099588990517</v>
      </c>
      <c r="AP189" s="160">
        <v>8536.8099588990517</v>
      </c>
      <c r="AQ189" s="8"/>
    </row>
    <row r="190" spans="2:43">
      <c r="B190" s="5"/>
      <c r="E190" s="115">
        <v>17</v>
      </c>
      <c r="F190" s="45" t="str">
        <f t="shared" si="600"/>
        <v>Duas Barras</v>
      </c>
      <c r="G190" s="160">
        <v>2770.4875091961994</v>
      </c>
      <c r="H190" s="160">
        <v>2827.1909057880721</v>
      </c>
      <c r="I190" s="160">
        <v>2948.2006933421048</v>
      </c>
      <c r="J190" s="160">
        <v>3071.7392773136144</v>
      </c>
      <c r="K190" s="160">
        <v>3197.8066577025998</v>
      </c>
      <c r="L190" s="160">
        <v>3313.0292135317295</v>
      </c>
      <c r="M190" s="160">
        <v>3430.2329844469809</v>
      </c>
      <c r="N190" s="160">
        <v>3549.4179704483527</v>
      </c>
      <c r="O190" s="160">
        <v>3670.5841715358456</v>
      </c>
      <c r="P190" s="160">
        <v>3793.7315877094588</v>
      </c>
      <c r="Q190" s="160">
        <v>3903.4287186067086</v>
      </c>
      <c r="R190" s="160">
        <v>4014.5338945766148</v>
      </c>
      <c r="S190" s="160">
        <v>4127.0471156191797</v>
      </c>
      <c r="T190" s="160">
        <v>4166.3640664941477</v>
      </c>
      <c r="U190" s="160">
        <v>4205.6810173691147</v>
      </c>
      <c r="V190" s="160">
        <v>4230.0149738001419</v>
      </c>
      <c r="W190" s="160">
        <v>4254.3489302311682</v>
      </c>
      <c r="X190" s="160">
        <v>4278.6828866621954</v>
      </c>
      <c r="Y190" s="160">
        <v>4303.0168430932226</v>
      </c>
      <c r="Z190" s="160">
        <v>4327.3507995242489</v>
      </c>
      <c r="AA190" s="160">
        <v>4339.0909655261621</v>
      </c>
      <c r="AB190" s="160">
        <v>4350.8311315280753</v>
      </c>
      <c r="AC190" s="160">
        <v>4362.5712975299866</v>
      </c>
      <c r="AD190" s="160">
        <v>4374.3114635318998</v>
      </c>
      <c r="AE190" s="160">
        <v>4386.051629533813</v>
      </c>
      <c r="AF190" s="160">
        <v>4387.6542136047701</v>
      </c>
      <c r="AG190" s="160">
        <v>4389.2567976757291</v>
      </c>
      <c r="AH190" s="160">
        <v>4390.8593817466863</v>
      </c>
      <c r="AI190" s="160">
        <v>4392.4619658176453</v>
      </c>
      <c r="AJ190" s="160">
        <v>4394.0645498886024</v>
      </c>
      <c r="AK190" s="160">
        <v>4394.0645498886024</v>
      </c>
      <c r="AL190" s="160">
        <v>4394.0645498886024</v>
      </c>
      <c r="AM190" s="160">
        <v>4394.0645498886024</v>
      </c>
      <c r="AN190" s="160">
        <v>4394.0645498886024</v>
      </c>
      <c r="AO190" s="160">
        <v>4394.0645498886024</v>
      </c>
      <c r="AP190" s="160">
        <v>4394.0645498886024</v>
      </c>
      <c r="AQ190" s="8"/>
    </row>
    <row r="191" spans="2:43">
      <c r="B191" s="5"/>
      <c r="E191" s="115">
        <v>18</v>
      </c>
      <c r="F191" s="45" t="str">
        <f t="shared" si="600"/>
        <v>Sao Sebastiao do Alto</v>
      </c>
      <c r="G191" s="160">
        <v>1386.1179814306236</v>
      </c>
      <c r="H191" s="160">
        <v>1428.1694091249942</v>
      </c>
      <c r="I191" s="160">
        <v>1511.2658912853901</v>
      </c>
      <c r="J191" s="160">
        <v>1596.7103243071324</v>
      </c>
      <c r="K191" s="160">
        <v>1684.502708190221</v>
      </c>
      <c r="L191" s="160">
        <v>1767.38272132663</v>
      </c>
      <c r="M191" s="160">
        <v>1852.2460253836825</v>
      </c>
      <c r="N191" s="160">
        <v>1939.0926203613794</v>
      </c>
      <c r="O191" s="160">
        <v>2027.9225062597197</v>
      </c>
      <c r="P191" s="160">
        <v>2118.7356830787048</v>
      </c>
      <c r="Q191" s="160">
        <v>2199.5732941545584</v>
      </c>
      <c r="R191" s="160">
        <v>2281.8605530781037</v>
      </c>
      <c r="S191" s="160">
        <v>2365.5974598493408</v>
      </c>
      <c r="T191" s="160">
        <v>2399.5334861439046</v>
      </c>
      <c r="U191" s="160">
        <v>2433.469512438468</v>
      </c>
      <c r="V191" s="160">
        <v>2455.3262847165033</v>
      </c>
      <c r="W191" s="160">
        <v>2477.1830569945387</v>
      </c>
      <c r="X191" s="160">
        <v>2499.039829272574</v>
      </c>
      <c r="Y191" s="160">
        <v>2520.8966015506089</v>
      </c>
      <c r="Z191" s="160">
        <v>2542.7533738286447</v>
      </c>
      <c r="AA191" s="160">
        <v>2554.6084871287585</v>
      </c>
      <c r="AB191" s="160">
        <v>2566.4636004288732</v>
      </c>
      <c r="AC191" s="160">
        <v>2578.3187137289874</v>
      </c>
      <c r="AD191" s="160">
        <v>2590.1738270291016</v>
      </c>
      <c r="AE191" s="160">
        <v>2602.0289403292163</v>
      </c>
      <c r="AF191" s="160">
        <v>2606.5386294492082</v>
      </c>
      <c r="AG191" s="160">
        <v>2611.0483185692001</v>
      </c>
      <c r="AH191" s="160">
        <v>2615.558007689192</v>
      </c>
      <c r="AI191" s="160">
        <v>2620.0676968091839</v>
      </c>
      <c r="AJ191" s="160">
        <v>2624.5773859291753</v>
      </c>
      <c r="AK191" s="160">
        <v>2625.2592732240169</v>
      </c>
      <c r="AL191" s="160">
        <v>2625.9411605188589</v>
      </c>
      <c r="AM191" s="160">
        <v>2626.6230478137004</v>
      </c>
      <c r="AN191" s="160">
        <v>2627.3049351085424</v>
      </c>
      <c r="AO191" s="160">
        <v>2627.9868224033839</v>
      </c>
      <c r="AP191" s="160">
        <v>2628.6687096982259</v>
      </c>
      <c r="AQ191" s="8"/>
    </row>
    <row r="192" spans="2:43">
      <c r="B192" s="5"/>
      <c r="E192" s="115">
        <v>19</v>
      </c>
      <c r="F192" s="45" t="str">
        <f t="shared" si="600"/>
        <v>Rio de Janeiro - AP 2.1</v>
      </c>
      <c r="G192" s="160">
        <v>87848.82222222221</v>
      </c>
      <c r="H192" s="160">
        <v>88899.311111111107</v>
      </c>
      <c r="I192" s="160">
        <v>90490.851428571419</v>
      </c>
      <c r="J192" s="160">
        <v>92095.029206349194</v>
      </c>
      <c r="K192" s="160">
        <v>93711.844444444432</v>
      </c>
      <c r="L192" s="160">
        <v>95023.929523809507</v>
      </c>
      <c r="M192" s="160">
        <v>96344.488888888867</v>
      </c>
      <c r="N192" s="160">
        <v>97674.389841269804</v>
      </c>
      <c r="O192" s="160">
        <v>99012.76</v>
      </c>
      <c r="P192" s="160">
        <v>99784.51999999999</v>
      </c>
      <c r="Q192" s="160">
        <v>100232.44</v>
      </c>
      <c r="R192" s="160">
        <v>100680.79999999999</v>
      </c>
      <c r="S192" s="160">
        <v>101128.72</v>
      </c>
      <c r="T192" s="160">
        <v>101576.64</v>
      </c>
      <c r="U192" s="160">
        <v>102024.56</v>
      </c>
      <c r="V192" s="160">
        <v>102203.20000000001</v>
      </c>
      <c r="W192" s="160">
        <v>102381.84</v>
      </c>
      <c r="X192" s="160">
        <v>102560.48</v>
      </c>
      <c r="Y192" s="160">
        <v>102739.12</v>
      </c>
      <c r="Z192" s="160">
        <v>102917.75999999999</v>
      </c>
      <c r="AA192" s="160">
        <v>102917.75999999999</v>
      </c>
      <c r="AB192" s="160">
        <v>102917.75999999999</v>
      </c>
      <c r="AC192" s="160">
        <v>102917.75999999999</v>
      </c>
      <c r="AD192" s="160">
        <v>102917.75999999999</v>
      </c>
      <c r="AE192" s="160">
        <v>102917.75999999999</v>
      </c>
      <c r="AF192" s="160">
        <v>102917.75999999999</v>
      </c>
      <c r="AG192" s="160">
        <v>102917.75999999999</v>
      </c>
      <c r="AH192" s="160">
        <v>102917.75999999999</v>
      </c>
      <c r="AI192" s="160">
        <v>102917.75999999999</v>
      </c>
      <c r="AJ192" s="160">
        <v>102917.75999999999</v>
      </c>
      <c r="AK192" s="160">
        <v>102917.75999999999</v>
      </c>
      <c r="AL192" s="160">
        <v>102917.75999999999</v>
      </c>
      <c r="AM192" s="160">
        <v>102917.75999999999</v>
      </c>
      <c r="AN192" s="160">
        <v>102917.75999999999</v>
      </c>
      <c r="AO192" s="160">
        <v>102917.75999999999</v>
      </c>
      <c r="AP192" s="160">
        <v>102917.75999999999</v>
      </c>
      <c r="AQ192" s="8"/>
    </row>
    <row r="193" spans="2:47">
      <c r="B193" s="5"/>
      <c r="F193" s="96" t="s">
        <v>1</v>
      </c>
      <c r="G193" s="98">
        <f t="shared" ref="G193:AP193" si="601">SUM(G174:G192)</f>
        <v>488865.9240473035</v>
      </c>
      <c r="H193" s="98">
        <f t="shared" si="601"/>
        <v>498904.88464909361</v>
      </c>
      <c r="I193" s="98">
        <f t="shared" si="601"/>
        <v>519847.55356916925</v>
      </c>
      <c r="J193" s="98">
        <f t="shared" si="601"/>
        <v>541237.17075498996</v>
      </c>
      <c r="K193" s="98">
        <f t="shared" si="601"/>
        <v>563074.48645200417</v>
      </c>
      <c r="L193" s="98">
        <f t="shared" si="601"/>
        <v>584224.45336751139</v>
      </c>
      <c r="M193" s="98">
        <f t="shared" si="601"/>
        <v>604437.25938340824</v>
      </c>
      <c r="N193" s="98">
        <f t="shared" si="601"/>
        <v>624243.2995510766</v>
      </c>
      <c r="O193" s="98">
        <f t="shared" si="601"/>
        <v>643783.71119706926</v>
      </c>
      <c r="P193" s="98">
        <f t="shared" si="601"/>
        <v>662559.13060230983</v>
      </c>
      <c r="Q193" s="98">
        <f t="shared" si="601"/>
        <v>679044.49597994704</v>
      </c>
      <c r="R193" s="98">
        <f t="shared" si="601"/>
        <v>688474.91992323636</v>
      </c>
      <c r="S193" s="98">
        <f t="shared" si="601"/>
        <v>698028.9236208424</v>
      </c>
      <c r="T193" s="98">
        <f t="shared" si="601"/>
        <v>703673.57197687251</v>
      </c>
      <c r="U193" s="98">
        <f t="shared" si="601"/>
        <v>712258.63473945786</v>
      </c>
      <c r="V193" s="98">
        <f t="shared" si="601"/>
        <v>715080.93552679429</v>
      </c>
      <c r="W193" s="98">
        <f t="shared" si="601"/>
        <v>717743.63307919505</v>
      </c>
      <c r="X193" s="98">
        <f t="shared" si="601"/>
        <v>720406.2943231815</v>
      </c>
      <c r="Y193" s="98">
        <f t="shared" si="601"/>
        <v>723068.91929738235</v>
      </c>
      <c r="Z193" s="98">
        <f t="shared" si="601"/>
        <v>725731.50804035307</v>
      </c>
      <c r="AA193" s="98">
        <f t="shared" si="601"/>
        <v>726661.82649054867</v>
      </c>
      <c r="AB193" s="98">
        <f t="shared" si="601"/>
        <v>727567.22295776219</v>
      </c>
      <c r="AC193" s="98">
        <f t="shared" si="601"/>
        <v>728472.61942497594</v>
      </c>
      <c r="AD193" s="98">
        <f t="shared" si="601"/>
        <v>729378.01589218935</v>
      </c>
      <c r="AE193" s="98">
        <f t="shared" si="601"/>
        <v>730273.84721331298</v>
      </c>
      <c r="AF193" s="98">
        <f t="shared" si="601"/>
        <v>730431.29203224671</v>
      </c>
      <c r="AG193" s="98">
        <f t="shared" si="601"/>
        <v>730587.86193195742</v>
      </c>
      <c r="AH193" s="98">
        <f t="shared" si="601"/>
        <v>730744.43183166813</v>
      </c>
      <c r="AI193" s="98">
        <f t="shared" si="601"/>
        <v>730901.00173137896</v>
      </c>
      <c r="AJ193" s="98">
        <f t="shared" si="601"/>
        <v>731057.57163108943</v>
      </c>
      <c r="AK193" s="98">
        <f t="shared" si="601"/>
        <v>731094.22363962082</v>
      </c>
      <c r="AL193" s="98">
        <f t="shared" si="601"/>
        <v>731130.87564815197</v>
      </c>
      <c r="AM193" s="98">
        <f t="shared" si="601"/>
        <v>731167.52765668312</v>
      </c>
      <c r="AN193" s="98">
        <f t="shared" si="601"/>
        <v>731204.17966521415</v>
      </c>
      <c r="AO193" s="98">
        <f t="shared" si="601"/>
        <v>731240.83167374565</v>
      </c>
      <c r="AP193" s="98">
        <f t="shared" si="601"/>
        <v>731277.4836822768</v>
      </c>
      <c r="AQ193" s="8"/>
    </row>
    <row r="194" spans="2:47">
      <c r="B194" s="5"/>
      <c r="F194" s="66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8"/>
    </row>
    <row r="195" spans="2:47" ht="13.5" thickBot="1">
      <c r="B195" s="5"/>
      <c r="D195" s="19" t="s">
        <v>95</v>
      </c>
      <c r="E195" s="19"/>
      <c r="F195" s="95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8"/>
    </row>
    <row r="196" spans="2:47" ht="13.5" thickTop="1">
      <c r="B196" s="5"/>
      <c r="D196" s="20"/>
      <c r="E196" s="20"/>
      <c r="F196" s="46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8"/>
    </row>
    <row r="197" spans="2:47" s="21" customFormat="1">
      <c r="B197" s="5"/>
      <c r="E197" s="34">
        <v>1</v>
      </c>
      <c r="F197" s="94" t="str">
        <f>LOOKUP(E197,CAPEX!$E$11:$E$29,CAPEX!$F$11:$F$29)</f>
        <v>Cachoeiras de Macacu</v>
      </c>
      <c r="G197" s="69"/>
      <c r="H197" s="72">
        <f>SUM(H198:H202)</f>
        <v>59106.731249999997</v>
      </c>
      <c r="I197" s="72">
        <f t="shared" ref="I197:AP197" si="602">SUM(I198:I202)</f>
        <v>59779.334999999999</v>
      </c>
      <c r="J197" s="72">
        <f t="shared" si="602"/>
        <v>100932.08125</v>
      </c>
      <c r="K197" s="72">
        <f t="shared" si="602"/>
        <v>144153.39656250004</v>
      </c>
      <c r="L197" s="72">
        <f t="shared" si="602"/>
        <v>193869.40781249997</v>
      </c>
      <c r="M197" s="72">
        <f t="shared" si="602"/>
        <v>242225.10208333333</v>
      </c>
      <c r="N197" s="72">
        <f t="shared" si="602"/>
        <v>292970.67187500006</v>
      </c>
      <c r="O197" s="72">
        <f t="shared" si="602"/>
        <v>303075.08854166674</v>
      </c>
      <c r="P197" s="72">
        <f t="shared" si="602"/>
        <v>311219.53125</v>
      </c>
      <c r="Q197" s="72">
        <f t="shared" si="602"/>
        <v>321542.1875</v>
      </c>
      <c r="R197" s="72">
        <f t="shared" si="602"/>
        <v>342757.81249999994</v>
      </c>
      <c r="S197" s="72">
        <f t="shared" si="602"/>
        <v>340647.65625000006</v>
      </c>
      <c r="T197" s="72">
        <f t="shared" si="602"/>
        <v>350342.96875</v>
      </c>
      <c r="U197" s="72">
        <f t="shared" si="602"/>
        <v>354164.06249999994</v>
      </c>
      <c r="V197" s="72">
        <f t="shared" si="602"/>
        <v>357928.12499999988</v>
      </c>
      <c r="W197" s="72">
        <f t="shared" si="602"/>
        <v>360494.53124999994</v>
      </c>
      <c r="X197" s="72">
        <f t="shared" si="602"/>
        <v>363060.93749999994</v>
      </c>
      <c r="Y197" s="72">
        <f t="shared" si="602"/>
        <v>365627.34374999994</v>
      </c>
      <c r="Z197" s="72">
        <f t="shared" si="602"/>
        <v>368250.78124999994</v>
      </c>
      <c r="AA197" s="72">
        <f t="shared" si="602"/>
        <v>370817.18749999994</v>
      </c>
      <c r="AB197" s="72">
        <f t="shared" si="602"/>
        <v>372242.96874999994</v>
      </c>
      <c r="AC197" s="72">
        <f t="shared" si="602"/>
        <v>373725.78125</v>
      </c>
      <c r="AD197" s="72">
        <f t="shared" si="602"/>
        <v>375151.5625</v>
      </c>
      <c r="AE197" s="72">
        <f t="shared" si="602"/>
        <v>376634.37499999994</v>
      </c>
      <c r="AF197" s="72">
        <f t="shared" si="602"/>
        <v>378060.15624999994</v>
      </c>
      <c r="AG197" s="72">
        <f t="shared" si="602"/>
        <v>378573.4375</v>
      </c>
      <c r="AH197" s="72">
        <f t="shared" si="602"/>
        <v>379029.68749999994</v>
      </c>
      <c r="AI197" s="72">
        <f t="shared" si="602"/>
        <v>379542.96874999994</v>
      </c>
      <c r="AJ197" s="72">
        <f t="shared" si="602"/>
        <v>379999.21875</v>
      </c>
      <c r="AK197" s="72">
        <f t="shared" si="602"/>
        <v>380512.49999999994</v>
      </c>
      <c r="AL197" s="72">
        <f t="shared" si="602"/>
        <v>380170.31249999994</v>
      </c>
      <c r="AM197" s="72">
        <f t="shared" si="602"/>
        <v>379828.12499999994</v>
      </c>
      <c r="AN197" s="72">
        <f t="shared" si="602"/>
        <v>379542.96874999994</v>
      </c>
      <c r="AO197" s="72">
        <f t="shared" si="602"/>
        <v>379200.78124999988</v>
      </c>
      <c r="AP197" s="72">
        <f t="shared" si="602"/>
        <v>378858.59375</v>
      </c>
      <c r="AQ197" s="8"/>
      <c r="AS197" s="121"/>
      <c r="AT197" s="123"/>
      <c r="AU197" s="123"/>
    </row>
    <row r="198" spans="2:47" s="21" customFormat="1">
      <c r="B198" s="5"/>
      <c r="C198" s="9"/>
      <c r="D198" s="9"/>
      <c r="E198" s="18"/>
      <c r="F198" s="97" t="s">
        <v>2</v>
      </c>
      <c r="G198" s="78"/>
      <c r="H198" s="73">
        <v>0</v>
      </c>
      <c r="I198" s="155">
        <v>426.99525</v>
      </c>
      <c r="J198" s="155">
        <v>1441.8868750000001</v>
      </c>
      <c r="K198" s="155">
        <v>3089.0013549107143</v>
      </c>
      <c r="L198" s="155">
        <v>5539.1259375</v>
      </c>
      <c r="M198" s="155">
        <v>8650.8965029761912</v>
      </c>
      <c r="N198" s="155">
        <v>12555.885937499999</v>
      </c>
      <c r="O198" s="155">
        <v>15153.754427083335</v>
      </c>
      <c r="P198" s="155">
        <v>15560.9765625</v>
      </c>
      <c r="Q198" s="155">
        <v>16077.109375</v>
      </c>
      <c r="R198" s="155">
        <v>17137.890625</v>
      </c>
      <c r="S198" s="155">
        <v>17032.3828125</v>
      </c>
      <c r="T198" s="155">
        <v>17517.1484375</v>
      </c>
      <c r="U198" s="155">
        <v>17708.203125</v>
      </c>
      <c r="V198" s="155">
        <v>17896.40625</v>
      </c>
      <c r="W198" s="155">
        <v>18024.7265625</v>
      </c>
      <c r="X198" s="155">
        <v>18153.046875</v>
      </c>
      <c r="Y198" s="155">
        <v>18281.3671875</v>
      </c>
      <c r="Z198" s="155">
        <v>18412.5390625</v>
      </c>
      <c r="AA198" s="155">
        <v>18540.859375</v>
      </c>
      <c r="AB198" s="155">
        <v>18612.1484375</v>
      </c>
      <c r="AC198" s="155">
        <v>18686.2890625</v>
      </c>
      <c r="AD198" s="155">
        <v>18757.578125</v>
      </c>
      <c r="AE198" s="155">
        <v>18831.71875</v>
      </c>
      <c r="AF198" s="155">
        <v>18903.0078125</v>
      </c>
      <c r="AG198" s="155">
        <v>18928.671875</v>
      </c>
      <c r="AH198" s="155">
        <v>18951.484375</v>
      </c>
      <c r="AI198" s="155">
        <v>18977.1484375</v>
      </c>
      <c r="AJ198" s="155">
        <v>18999.9609375</v>
      </c>
      <c r="AK198" s="155">
        <v>19025.625</v>
      </c>
      <c r="AL198" s="155">
        <v>19008.515625</v>
      </c>
      <c r="AM198" s="155">
        <v>18991.40625</v>
      </c>
      <c r="AN198" s="155">
        <v>18977.1484375</v>
      </c>
      <c r="AO198" s="155">
        <v>18960.0390625</v>
      </c>
      <c r="AP198" s="155">
        <v>18942.9296875</v>
      </c>
      <c r="AQ198" s="8"/>
      <c r="AS198" s="120"/>
      <c r="AT198" s="123"/>
      <c r="AU198" s="123" t="s">
        <v>108</v>
      </c>
    </row>
    <row r="199" spans="2:47" s="21" customFormat="1">
      <c r="B199" s="5"/>
      <c r="C199" s="9"/>
      <c r="D199" s="9"/>
      <c r="E199" s="18"/>
      <c r="F199" s="97" t="s">
        <v>47</v>
      </c>
      <c r="G199" s="78"/>
      <c r="H199" s="155">
        <v>56742.462</v>
      </c>
      <c r="I199" s="155">
        <v>56961.16635</v>
      </c>
      <c r="J199" s="155">
        <v>95452.911125000013</v>
      </c>
      <c r="K199" s="155">
        <v>135298.25934508932</v>
      </c>
      <c r="L199" s="155">
        <v>180575.50556249995</v>
      </c>
      <c r="M199" s="155">
        <v>223885.20149702381</v>
      </c>
      <c r="N199" s="155">
        <v>268695.95906250004</v>
      </c>
      <c r="O199" s="155">
        <v>275798.33057291666</v>
      </c>
      <c r="P199" s="155">
        <v>283209.77343749994</v>
      </c>
      <c r="Q199" s="155">
        <v>292603.390625</v>
      </c>
      <c r="R199" s="155">
        <v>311909.60937499994</v>
      </c>
      <c r="S199" s="155">
        <v>309989.3671875</v>
      </c>
      <c r="T199" s="155">
        <v>318812.1015625</v>
      </c>
      <c r="U199" s="155">
        <v>322289.29687499994</v>
      </c>
      <c r="V199" s="155">
        <v>325714.59374999994</v>
      </c>
      <c r="W199" s="155">
        <v>328050.02343749994</v>
      </c>
      <c r="X199" s="155">
        <v>330385.45312499994</v>
      </c>
      <c r="Y199" s="155">
        <v>332720.88281249994</v>
      </c>
      <c r="Z199" s="155">
        <v>335108.21093749994</v>
      </c>
      <c r="AA199" s="155">
        <v>337443.64062499994</v>
      </c>
      <c r="AB199" s="155">
        <v>338741.10156249994</v>
      </c>
      <c r="AC199" s="155">
        <v>340090.4609375</v>
      </c>
      <c r="AD199" s="155">
        <v>341387.921875</v>
      </c>
      <c r="AE199" s="155">
        <v>342737.28124999994</v>
      </c>
      <c r="AF199" s="155">
        <v>344034.74218749994</v>
      </c>
      <c r="AG199" s="155">
        <v>344501.828125</v>
      </c>
      <c r="AH199" s="155">
        <v>344917.01562499994</v>
      </c>
      <c r="AI199" s="155">
        <v>345384.10156249994</v>
      </c>
      <c r="AJ199" s="155">
        <v>345799.2890625</v>
      </c>
      <c r="AK199" s="155">
        <v>346266.37499999994</v>
      </c>
      <c r="AL199" s="155">
        <v>345954.98437499994</v>
      </c>
      <c r="AM199" s="155">
        <v>345643.59374999994</v>
      </c>
      <c r="AN199" s="155">
        <v>345384.10156249994</v>
      </c>
      <c r="AO199" s="155">
        <v>345072.71093749994</v>
      </c>
      <c r="AP199" s="155">
        <v>344761.3203125</v>
      </c>
      <c r="AQ199" s="8"/>
      <c r="AS199" s="120"/>
      <c r="AT199" s="123"/>
      <c r="AU199" s="123" t="s">
        <v>109</v>
      </c>
    </row>
    <row r="200" spans="2:47" s="21" customFormat="1">
      <c r="B200" s="5"/>
      <c r="C200" s="9"/>
      <c r="D200" s="9"/>
      <c r="E200" s="18"/>
      <c r="F200" s="97" t="s">
        <v>48</v>
      </c>
      <c r="G200" s="78"/>
      <c r="H200" s="155">
        <v>185.30403793774315</v>
      </c>
      <c r="I200" s="155">
        <v>187.41270116731516</v>
      </c>
      <c r="J200" s="155">
        <v>316.4296488326849</v>
      </c>
      <c r="K200" s="155">
        <v>451.93171573790994</v>
      </c>
      <c r="L200" s="155">
        <v>607.79514178015552</v>
      </c>
      <c r="M200" s="155">
        <v>759.39387201222917</v>
      </c>
      <c r="N200" s="155">
        <v>918.4850413424125</v>
      </c>
      <c r="O200" s="155">
        <v>950.16314584491374</v>
      </c>
      <c r="P200" s="155">
        <v>975.69658490828226</v>
      </c>
      <c r="Q200" s="155">
        <v>1008.0588868816008</v>
      </c>
      <c r="R200" s="155">
        <v>1074.5714633129517</v>
      </c>
      <c r="S200" s="155">
        <v>1067.9559651195109</v>
      </c>
      <c r="T200" s="155">
        <v>1098.3514973596441</v>
      </c>
      <c r="U200" s="155">
        <v>1110.3309130072262</v>
      </c>
      <c r="V200" s="155">
        <v>1122.1315314063368</v>
      </c>
      <c r="W200" s="155">
        <v>1130.1774075875485</v>
      </c>
      <c r="X200" s="155">
        <v>1138.2232837687604</v>
      </c>
      <c r="Y200" s="155">
        <v>1146.2691599499722</v>
      </c>
      <c r="Z200" s="155">
        <v>1154.4938333796554</v>
      </c>
      <c r="AA200" s="155">
        <v>1162.5397095608671</v>
      </c>
      <c r="AB200" s="155">
        <v>1167.0096407726514</v>
      </c>
      <c r="AC200" s="155">
        <v>1171.6583692329073</v>
      </c>
      <c r="AD200" s="155">
        <v>1176.1283004446914</v>
      </c>
      <c r="AE200" s="155">
        <v>1180.777028904947</v>
      </c>
      <c r="AF200" s="155">
        <v>1185.2469601167315</v>
      </c>
      <c r="AG200" s="155">
        <v>1186.856135352974</v>
      </c>
      <c r="AH200" s="155">
        <v>1188.2865133407447</v>
      </c>
      <c r="AI200" s="155">
        <v>1189.8956885769871</v>
      </c>
      <c r="AJ200" s="155">
        <v>1191.3260665647583</v>
      </c>
      <c r="AK200" s="155">
        <v>1192.9352418010005</v>
      </c>
      <c r="AL200" s="155">
        <v>1191.8624583101723</v>
      </c>
      <c r="AM200" s="155">
        <v>1190.7896748193441</v>
      </c>
      <c r="AN200" s="155">
        <v>1189.8956885769871</v>
      </c>
      <c r="AO200" s="155">
        <v>1188.8229050861589</v>
      </c>
      <c r="AP200" s="155">
        <v>1187.7501215953307</v>
      </c>
      <c r="AQ200" s="8"/>
      <c r="AS200" s="120"/>
      <c r="AT200" s="123"/>
      <c r="AU200" s="123" t="s">
        <v>110</v>
      </c>
    </row>
    <row r="201" spans="2:47" s="21" customFormat="1">
      <c r="B201" s="5"/>
      <c r="C201" s="9"/>
      <c r="D201" s="9"/>
      <c r="E201" s="18"/>
      <c r="F201" s="97" t="s">
        <v>49</v>
      </c>
      <c r="G201" s="78"/>
      <c r="H201" s="155">
        <v>900.23592898832692</v>
      </c>
      <c r="I201" s="155">
        <v>910.48014396887163</v>
      </c>
      <c r="J201" s="155">
        <v>1537.2646060311286</v>
      </c>
      <c r="K201" s="155">
        <v>2195.5547892231803</v>
      </c>
      <c r="L201" s="155">
        <v>2952.7636320525289</v>
      </c>
      <c r="M201" s="155">
        <v>3689.253917222532</v>
      </c>
      <c r="N201" s="155">
        <v>4462.1436405642025</v>
      </c>
      <c r="O201" s="155">
        <v>4616.0408149203267</v>
      </c>
      <c r="P201" s="155">
        <v>4740.0862458310175</v>
      </c>
      <c r="Q201" s="155">
        <v>4897.3073582545867</v>
      </c>
      <c r="R201" s="155">
        <v>5220.4358324068935</v>
      </c>
      <c r="S201" s="155">
        <v>5188.2967099777652</v>
      </c>
      <c r="T201" s="155">
        <v>5335.9629481656484</v>
      </c>
      <c r="U201" s="155">
        <v>5394.1608185102841</v>
      </c>
      <c r="V201" s="155">
        <v>5451.4900639244033</v>
      </c>
      <c r="W201" s="155">
        <v>5490.5781857976663</v>
      </c>
      <c r="X201" s="155">
        <v>5529.6663076709292</v>
      </c>
      <c r="Y201" s="155">
        <v>5568.7544295441921</v>
      </c>
      <c r="Z201" s="155">
        <v>5608.7111763479725</v>
      </c>
      <c r="AA201" s="155">
        <v>5647.7992982212345</v>
      </c>
      <c r="AB201" s="155">
        <v>5669.5149214841585</v>
      </c>
      <c r="AC201" s="155">
        <v>5692.0991696775991</v>
      </c>
      <c r="AD201" s="155">
        <v>5713.8147929405231</v>
      </c>
      <c r="AE201" s="155">
        <v>5736.3990411339637</v>
      </c>
      <c r="AF201" s="155">
        <v>5758.1146643968877</v>
      </c>
      <c r="AG201" s="155">
        <v>5765.9322887715398</v>
      </c>
      <c r="AH201" s="155">
        <v>5772.8812882156762</v>
      </c>
      <c r="AI201" s="155">
        <v>5780.6989125903283</v>
      </c>
      <c r="AJ201" s="155">
        <v>5787.6479120344638</v>
      </c>
      <c r="AK201" s="155">
        <v>5795.4655364091168</v>
      </c>
      <c r="AL201" s="155">
        <v>5790.2537868260151</v>
      </c>
      <c r="AM201" s="155">
        <v>5785.0420372429135</v>
      </c>
      <c r="AN201" s="155">
        <v>5780.6989125903283</v>
      </c>
      <c r="AO201" s="155">
        <v>5775.4871630072266</v>
      </c>
      <c r="AP201" s="155">
        <v>5770.275413424125</v>
      </c>
      <c r="AQ201" s="8"/>
      <c r="AS201" s="120"/>
      <c r="AT201" s="123"/>
      <c r="AU201" s="123" t="s">
        <v>111</v>
      </c>
    </row>
    <row r="202" spans="2:47" s="21" customFormat="1">
      <c r="B202" s="5"/>
      <c r="C202" s="9"/>
      <c r="D202" s="9"/>
      <c r="E202" s="18"/>
      <c r="F202" s="97" t="s">
        <v>50</v>
      </c>
      <c r="G202" s="78"/>
      <c r="H202" s="155">
        <v>1278.7292830739298</v>
      </c>
      <c r="I202" s="155">
        <v>1293.280554863813</v>
      </c>
      <c r="J202" s="155">
        <v>2183.5889951361869</v>
      </c>
      <c r="K202" s="155">
        <v>3118.64935753891</v>
      </c>
      <c r="L202" s="155">
        <v>4194.2175386673152</v>
      </c>
      <c r="M202" s="155">
        <v>5240.356294098573</v>
      </c>
      <c r="N202" s="155">
        <v>6338.1981930933853</v>
      </c>
      <c r="O202" s="155">
        <v>6556.7995809014255</v>
      </c>
      <c r="P202" s="155">
        <v>6732.9984192606998</v>
      </c>
      <c r="Q202" s="155">
        <v>6956.321254863813</v>
      </c>
      <c r="R202" s="155">
        <v>7415.3052042801546</v>
      </c>
      <c r="S202" s="155">
        <v>7369.6535749027234</v>
      </c>
      <c r="T202" s="155">
        <v>7579.4043044747077</v>
      </c>
      <c r="U202" s="155">
        <v>7662.0707684824902</v>
      </c>
      <c r="V202" s="155">
        <v>7743.503404669259</v>
      </c>
      <c r="W202" s="155">
        <v>7799.0256566147855</v>
      </c>
      <c r="X202" s="155">
        <v>7854.547908560311</v>
      </c>
      <c r="Y202" s="155">
        <v>7910.0701605058348</v>
      </c>
      <c r="Z202" s="155">
        <v>7966.8262402723722</v>
      </c>
      <c r="AA202" s="155">
        <v>8022.3484922178986</v>
      </c>
      <c r="AB202" s="155">
        <v>8053.19418774319</v>
      </c>
      <c r="AC202" s="155">
        <v>8085.2737110894932</v>
      </c>
      <c r="AD202" s="155">
        <v>8116.1194066147846</v>
      </c>
      <c r="AE202" s="155">
        <v>8148.1989299610887</v>
      </c>
      <c r="AF202" s="155">
        <v>8179.04462548638</v>
      </c>
      <c r="AG202" s="155">
        <v>8190.1490758754853</v>
      </c>
      <c r="AH202" s="155">
        <v>8200.0196984435788</v>
      </c>
      <c r="AI202" s="155">
        <v>8211.1241488326832</v>
      </c>
      <c r="AJ202" s="155">
        <v>8220.9947714007776</v>
      </c>
      <c r="AK202" s="155">
        <v>8232.099221789882</v>
      </c>
      <c r="AL202" s="155">
        <v>8224.696254863813</v>
      </c>
      <c r="AM202" s="155">
        <v>8217.2932879377422</v>
      </c>
      <c r="AN202" s="155">
        <v>8211.1241488326832</v>
      </c>
      <c r="AO202" s="155">
        <v>8203.7211819066142</v>
      </c>
      <c r="AP202" s="155">
        <v>8196.3182149805434</v>
      </c>
      <c r="AQ202" s="8"/>
      <c r="AS202" s="120"/>
      <c r="AT202" s="123"/>
      <c r="AU202" s="123" t="s">
        <v>112</v>
      </c>
    </row>
    <row r="203" spans="2:47" s="21" customFormat="1">
      <c r="B203" s="5"/>
      <c r="C203" s="9"/>
      <c r="D203" s="9"/>
      <c r="E203" s="18"/>
      <c r="F203" s="66"/>
      <c r="G203" s="80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8"/>
    </row>
    <row r="204" spans="2:47" s="21" customFormat="1">
      <c r="B204" s="5"/>
      <c r="E204" s="34">
        <f>E197+1</f>
        <v>2</v>
      </c>
      <c r="F204" s="94" t="str">
        <f>LOOKUP(E204,CAPEX!$E$11:$E$29,CAPEX!$F$11:$F$29)</f>
        <v>Itaborai</v>
      </c>
      <c r="G204" s="81"/>
      <c r="H204" s="154">
        <f t="shared" ref="H204:AP204" si="603">SUM(H205:H209)</f>
        <v>2551254.3453932581</v>
      </c>
      <c r="I204" s="154">
        <f t="shared" si="603"/>
        <v>2577389.1656179773</v>
      </c>
      <c r="J204" s="154">
        <f t="shared" si="603"/>
        <v>4879914.2117977533</v>
      </c>
      <c r="K204" s="154">
        <f t="shared" si="603"/>
        <v>7340735.3123595491</v>
      </c>
      <c r="L204" s="154">
        <f t="shared" si="603"/>
        <v>9882077.5537078641</v>
      </c>
      <c r="M204" s="154">
        <f t="shared" si="603"/>
        <v>12725695.504719101</v>
      </c>
      <c r="N204" s="154">
        <f t="shared" si="603"/>
        <v>15542274.157303372</v>
      </c>
      <c r="O204" s="154">
        <f t="shared" si="603"/>
        <v>15826482.02247191</v>
      </c>
      <c r="P204" s="154">
        <f t="shared" si="603"/>
        <v>16199838.061797749</v>
      </c>
      <c r="Q204" s="154">
        <f t="shared" si="603"/>
        <v>16456801.752808986</v>
      </c>
      <c r="R204" s="154">
        <f t="shared" si="603"/>
        <v>16765987.921348315</v>
      </c>
      <c r="S204" s="154">
        <f t="shared" si="603"/>
        <v>16842453.370786514</v>
      </c>
      <c r="T204" s="154">
        <f t="shared" si="603"/>
        <v>16918795.786516856</v>
      </c>
      <c r="U204" s="154">
        <f t="shared" si="603"/>
        <v>16995015.168539323</v>
      </c>
      <c r="V204" s="154">
        <f t="shared" si="603"/>
        <v>17071357.584269665</v>
      </c>
      <c r="W204" s="154">
        <f t="shared" si="603"/>
        <v>17106668.258426968</v>
      </c>
      <c r="X204" s="154">
        <f t="shared" si="603"/>
        <v>17142040.449438199</v>
      </c>
      <c r="Y204" s="154">
        <f t="shared" si="603"/>
        <v>17177412.640449438</v>
      </c>
      <c r="Z204" s="154">
        <f t="shared" si="603"/>
        <v>17212661.797752809</v>
      </c>
      <c r="AA204" s="154">
        <f t="shared" si="603"/>
        <v>17248033.988764048</v>
      </c>
      <c r="AB204" s="154">
        <f t="shared" si="603"/>
        <v>17245880.898876403</v>
      </c>
      <c r="AC204" s="154">
        <f t="shared" si="603"/>
        <v>17243727.808988761</v>
      </c>
      <c r="AD204" s="154">
        <f t="shared" si="603"/>
        <v>17241636.235955056</v>
      </c>
      <c r="AE204" s="154">
        <f t="shared" si="603"/>
        <v>17239483.146067414</v>
      </c>
      <c r="AF204" s="154">
        <f t="shared" si="603"/>
        <v>17237330.056179773</v>
      </c>
      <c r="AG204" s="154">
        <f t="shared" si="603"/>
        <v>17201035.11235955</v>
      </c>
      <c r="AH204" s="154">
        <f t="shared" si="603"/>
        <v>17164617.134831462</v>
      </c>
      <c r="AI204" s="154">
        <f t="shared" si="603"/>
        <v>17128199.157303371</v>
      </c>
      <c r="AJ204" s="154">
        <f t="shared" si="603"/>
        <v>17091842.696629211</v>
      </c>
      <c r="AK204" s="154">
        <f t="shared" si="603"/>
        <v>17055486.235955056</v>
      </c>
      <c r="AL204" s="154">
        <f t="shared" si="603"/>
        <v>16989724.719101124</v>
      </c>
      <c r="AM204" s="154">
        <f t="shared" si="603"/>
        <v>16923901.685393259</v>
      </c>
      <c r="AN204" s="154">
        <f t="shared" si="603"/>
        <v>16858078.651685394</v>
      </c>
      <c r="AO204" s="154">
        <f t="shared" si="603"/>
        <v>16792255.617977526</v>
      </c>
      <c r="AP204" s="154">
        <f t="shared" si="603"/>
        <v>16726494.101123594</v>
      </c>
      <c r="AQ204" s="8"/>
      <c r="AS204" s="123"/>
      <c r="AT204" s="123"/>
      <c r="AU204" s="123"/>
    </row>
    <row r="205" spans="2:47" s="21" customFormat="1">
      <c r="B205" s="5"/>
      <c r="C205" s="9"/>
      <c r="D205" s="9"/>
      <c r="E205" s="18"/>
      <c r="F205" s="97" t="s">
        <v>2</v>
      </c>
      <c r="G205" s="78"/>
      <c r="H205" s="155">
        <v>0</v>
      </c>
      <c r="I205" s="155">
        <v>18409.922611556984</v>
      </c>
      <c r="J205" s="155">
        <v>69713.060168539334</v>
      </c>
      <c r="K205" s="155">
        <v>157301.47097913324</v>
      </c>
      <c r="L205" s="155">
        <v>282345.07296308194</v>
      </c>
      <c r="M205" s="155">
        <v>454489.12516853929</v>
      </c>
      <c r="N205" s="155">
        <v>666097.46388443012</v>
      </c>
      <c r="O205" s="155">
        <v>791324.10112359549</v>
      </c>
      <c r="P205" s="155">
        <v>809991.9030898877</v>
      </c>
      <c r="Q205" s="155">
        <v>822840.0876404494</v>
      </c>
      <c r="R205" s="155">
        <v>838299.39606741571</v>
      </c>
      <c r="S205" s="155">
        <v>842122.66853932582</v>
      </c>
      <c r="T205" s="155">
        <v>845939.78932584263</v>
      </c>
      <c r="U205" s="155">
        <v>849750.75842696638</v>
      </c>
      <c r="V205" s="155">
        <v>853567.87921348319</v>
      </c>
      <c r="W205" s="155">
        <v>855333.41292134835</v>
      </c>
      <c r="X205" s="155">
        <v>857102.02247190999</v>
      </c>
      <c r="Y205" s="155">
        <v>858870.63202247187</v>
      </c>
      <c r="Z205" s="155">
        <v>860633.08988764044</v>
      </c>
      <c r="AA205" s="155">
        <v>862401.69943820231</v>
      </c>
      <c r="AB205" s="155">
        <v>862294.04494382022</v>
      </c>
      <c r="AC205" s="155">
        <v>862186.39044943813</v>
      </c>
      <c r="AD205" s="155">
        <v>862081.81179775274</v>
      </c>
      <c r="AE205" s="155">
        <v>861974.15730337065</v>
      </c>
      <c r="AF205" s="155">
        <v>861866.50280898868</v>
      </c>
      <c r="AG205" s="155">
        <v>860051.75561797747</v>
      </c>
      <c r="AH205" s="155">
        <v>858230.85674157296</v>
      </c>
      <c r="AI205" s="155">
        <v>856409.95786516857</v>
      </c>
      <c r="AJ205" s="155">
        <v>854592.13483146066</v>
      </c>
      <c r="AK205" s="155">
        <v>852774.31179775274</v>
      </c>
      <c r="AL205" s="155">
        <v>849486.23595505615</v>
      </c>
      <c r="AM205" s="155">
        <v>846195.08426966297</v>
      </c>
      <c r="AN205" s="155">
        <v>842903.93258426955</v>
      </c>
      <c r="AO205" s="155">
        <v>839612.78089887637</v>
      </c>
      <c r="AP205" s="155">
        <v>836324.70505617978</v>
      </c>
      <c r="AQ205" s="8"/>
      <c r="AS205" s="122"/>
      <c r="AT205" s="123"/>
      <c r="AU205" s="123" t="s">
        <v>108</v>
      </c>
    </row>
    <row r="206" spans="2:47" s="21" customFormat="1">
      <c r="B206" s="5"/>
      <c r="C206" s="9"/>
      <c r="D206" s="9"/>
      <c r="E206" s="18"/>
      <c r="F206" s="97" t="s">
        <v>47</v>
      </c>
      <c r="G206" s="78"/>
      <c r="H206" s="155">
        <v>2270616.3673999999</v>
      </c>
      <c r="I206" s="155">
        <v>2275466.4347884431</v>
      </c>
      <c r="J206" s="155">
        <v>4273410.588331461</v>
      </c>
      <c r="K206" s="155">
        <v>6375952.9570208648</v>
      </c>
      <c r="L206" s="155">
        <v>8512703.9498369191</v>
      </c>
      <c r="M206" s="155">
        <v>10871379.87403146</v>
      </c>
      <c r="N206" s="155">
        <v>13166526.536115572</v>
      </c>
      <c r="O206" s="155">
        <v>13294244.898876404</v>
      </c>
      <c r="P206" s="155">
        <v>13607863.97191011</v>
      </c>
      <c r="Q206" s="155">
        <v>13823713.472359549</v>
      </c>
      <c r="R206" s="155">
        <v>14083429.853932584</v>
      </c>
      <c r="S206" s="155">
        <v>14147660.831460671</v>
      </c>
      <c r="T206" s="155">
        <v>14211788.460674159</v>
      </c>
      <c r="U206" s="155">
        <v>14275812.741573032</v>
      </c>
      <c r="V206" s="155">
        <v>14339940.370786518</v>
      </c>
      <c r="W206" s="155">
        <v>14369601.337078653</v>
      </c>
      <c r="X206" s="155">
        <v>14399313.97752809</v>
      </c>
      <c r="Y206" s="155">
        <v>14429026.61797753</v>
      </c>
      <c r="Z206" s="155">
        <v>14458635.91011236</v>
      </c>
      <c r="AA206" s="155">
        <v>14488348.550561799</v>
      </c>
      <c r="AB206" s="155">
        <v>14486539.955056179</v>
      </c>
      <c r="AC206" s="155">
        <v>14484731.359550562</v>
      </c>
      <c r="AD206" s="155">
        <v>14482974.438202247</v>
      </c>
      <c r="AE206" s="155">
        <v>14481165.842696629</v>
      </c>
      <c r="AF206" s="155">
        <v>14479357.24719101</v>
      </c>
      <c r="AG206" s="155">
        <v>14448869.494382022</v>
      </c>
      <c r="AH206" s="155">
        <v>14418278.393258428</v>
      </c>
      <c r="AI206" s="155">
        <v>14387687.292134831</v>
      </c>
      <c r="AJ206" s="155">
        <v>14357147.865168538</v>
      </c>
      <c r="AK206" s="155">
        <v>14326608.438202249</v>
      </c>
      <c r="AL206" s="155">
        <v>14271368.764044942</v>
      </c>
      <c r="AM206" s="155">
        <v>14216077.415730339</v>
      </c>
      <c r="AN206" s="155">
        <v>14160786.067415731</v>
      </c>
      <c r="AO206" s="155">
        <v>14105494.719101124</v>
      </c>
      <c r="AP206" s="155">
        <v>14050255.044943821</v>
      </c>
      <c r="AQ206" s="8"/>
      <c r="AS206" s="122"/>
      <c r="AT206" s="123"/>
      <c r="AU206" s="123" t="s">
        <v>109</v>
      </c>
    </row>
    <row r="207" spans="2:47" s="21" customFormat="1">
      <c r="B207" s="5"/>
      <c r="C207" s="9"/>
      <c r="D207" s="9"/>
      <c r="E207" s="18"/>
      <c r="F207" s="97" t="s">
        <v>48</v>
      </c>
      <c r="G207" s="78"/>
      <c r="H207" s="155">
        <v>116286.45496958219</v>
      </c>
      <c r="I207" s="155">
        <v>117477.68296325035</v>
      </c>
      <c r="J207" s="155">
        <v>222427.02899078146</v>
      </c>
      <c r="K207" s="155">
        <v>334591.52666832204</v>
      </c>
      <c r="L207" s="155">
        <v>450426.18684027565</v>
      </c>
      <c r="M207" s="155">
        <v>580038.607259296</v>
      </c>
      <c r="N207" s="155">
        <v>708418.57346824743</v>
      </c>
      <c r="O207" s="155">
        <v>721372.7993668135</v>
      </c>
      <c r="P207" s="155">
        <v>738390.40889409638</v>
      </c>
      <c r="Q207" s="155">
        <v>750102.84232416644</v>
      </c>
      <c r="R207" s="155">
        <v>764195.58205040637</v>
      </c>
      <c r="S207" s="155">
        <v>767680.88568502071</v>
      </c>
      <c r="T207" s="155">
        <v>771160.58142963552</v>
      </c>
      <c r="U207" s="155">
        <v>774634.66928425082</v>
      </c>
      <c r="V207" s="155">
        <v>778114.36502886575</v>
      </c>
      <c r="W207" s="155">
        <v>779723.82945868757</v>
      </c>
      <c r="X207" s="155">
        <v>781336.09783350909</v>
      </c>
      <c r="Y207" s="155">
        <v>782948.36620833061</v>
      </c>
      <c r="Z207" s="155">
        <v>784555.02669315285</v>
      </c>
      <c r="AA207" s="155">
        <v>786167.29506797437</v>
      </c>
      <c r="AB207" s="155">
        <v>786069.15699298517</v>
      </c>
      <c r="AC207" s="155">
        <v>785971.01891799597</v>
      </c>
      <c r="AD207" s="155">
        <v>785875.68478800671</v>
      </c>
      <c r="AE207" s="155">
        <v>785777.54671301751</v>
      </c>
      <c r="AF207" s="155">
        <v>785679.40863802843</v>
      </c>
      <c r="AG207" s="155">
        <v>784025.0810882115</v>
      </c>
      <c r="AH207" s="155">
        <v>782365.14564839529</v>
      </c>
      <c r="AI207" s="155">
        <v>780705.21020857908</v>
      </c>
      <c r="AJ207" s="155">
        <v>779048.07871376246</v>
      </c>
      <c r="AK207" s="155">
        <v>777390.94721894595</v>
      </c>
      <c r="AL207" s="155">
        <v>774393.53001427755</v>
      </c>
      <c r="AM207" s="155">
        <v>771393.30886460992</v>
      </c>
      <c r="AN207" s="155">
        <v>768393.08771494182</v>
      </c>
      <c r="AO207" s="155">
        <v>765392.86656527396</v>
      </c>
      <c r="AP207" s="155">
        <v>762395.44936060568</v>
      </c>
      <c r="AQ207" s="8"/>
      <c r="AS207" s="122"/>
      <c r="AT207" s="123"/>
      <c r="AU207" s="123" t="s">
        <v>110</v>
      </c>
    </row>
    <row r="208" spans="2:47" s="21" customFormat="1">
      <c r="B208" s="5"/>
      <c r="C208" s="9"/>
      <c r="D208" s="9"/>
      <c r="E208" s="18"/>
      <c r="F208" s="97" t="s">
        <v>49</v>
      </c>
      <c r="G208" s="78"/>
      <c r="H208" s="155">
        <v>104436.31146315811</v>
      </c>
      <c r="I208" s="155">
        <v>105506.14765175724</v>
      </c>
      <c r="J208" s="155">
        <v>199760.65556029236</v>
      </c>
      <c r="K208" s="155">
        <v>300495.05680783588</v>
      </c>
      <c r="L208" s="155">
        <v>404525.61351464764</v>
      </c>
      <c r="M208" s="155">
        <v>520929.91109096777</v>
      </c>
      <c r="N208" s="155">
        <v>636227.34741005476</v>
      </c>
      <c r="O208" s="155">
        <v>647861.47600276687</v>
      </c>
      <c r="P208" s="155">
        <v>663144.91008298367</v>
      </c>
      <c r="Q208" s="155">
        <v>673663.79077303724</v>
      </c>
      <c r="R208" s="155">
        <v>686320.41321288899</v>
      </c>
      <c r="S208" s="155">
        <v>689450.54781045194</v>
      </c>
      <c r="T208" s="155">
        <v>692575.64598871081</v>
      </c>
      <c r="U208" s="155">
        <v>695695.70774766535</v>
      </c>
      <c r="V208" s="155">
        <v>698820.80592592421</v>
      </c>
      <c r="W208" s="155">
        <v>700266.25826623093</v>
      </c>
      <c r="X208" s="155">
        <v>701714.22881618969</v>
      </c>
      <c r="Y208" s="155">
        <v>703162.19936614844</v>
      </c>
      <c r="Z208" s="155">
        <v>704605.133496803</v>
      </c>
      <c r="AA208" s="155">
        <v>706053.10404676164</v>
      </c>
      <c r="AB208" s="155">
        <v>705964.96670893824</v>
      </c>
      <c r="AC208" s="155">
        <v>705876.82937111461</v>
      </c>
      <c r="AD208" s="155">
        <v>705791.21024294314</v>
      </c>
      <c r="AE208" s="155">
        <v>705703.07290511951</v>
      </c>
      <c r="AF208" s="155">
        <v>705614.93556729599</v>
      </c>
      <c r="AG208" s="155">
        <v>704129.19187255565</v>
      </c>
      <c r="AH208" s="155">
        <v>702638.41175851121</v>
      </c>
      <c r="AI208" s="155">
        <v>701147.63164446666</v>
      </c>
      <c r="AJ208" s="155">
        <v>699659.36974007427</v>
      </c>
      <c r="AK208" s="155">
        <v>698171.10783568199</v>
      </c>
      <c r="AL208" s="155">
        <v>695479.14171758469</v>
      </c>
      <c r="AM208" s="155">
        <v>692784.65738983534</v>
      </c>
      <c r="AN208" s="155">
        <v>690090.17306208587</v>
      </c>
      <c r="AO208" s="155">
        <v>687395.68873433664</v>
      </c>
      <c r="AP208" s="155">
        <v>684703.72261623922</v>
      </c>
      <c r="AQ208" s="8"/>
      <c r="AS208" s="122"/>
      <c r="AT208" s="123"/>
      <c r="AU208" s="123" t="s">
        <v>111</v>
      </c>
    </row>
    <row r="209" spans="2:47" s="21" customFormat="1">
      <c r="B209" s="5"/>
      <c r="C209" s="9"/>
      <c r="D209" s="9"/>
      <c r="E209" s="18"/>
      <c r="F209" s="97" t="s">
        <v>50</v>
      </c>
      <c r="G209" s="78"/>
      <c r="H209" s="155">
        <v>59915.211560518081</v>
      </c>
      <c r="I209" s="155">
        <v>60528.977602969942</v>
      </c>
      <c r="J209" s="155">
        <v>114602.87874667883</v>
      </c>
      <c r="K209" s="155">
        <v>172394.3008833926</v>
      </c>
      <c r="L209" s="155">
        <v>232076.73055294203</v>
      </c>
      <c r="M209" s="155">
        <v>298857.98716883728</v>
      </c>
      <c r="N209" s="155">
        <v>365004.23642506852</v>
      </c>
      <c r="O209" s="155">
        <v>371678.74710232962</v>
      </c>
      <c r="P209" s="155">
        <v>380446.86782067252</v>
      </c>
      <c r="Q209" s="155">
        <v>386481.55971178488</v>
      </c>
      <c r="R209" s="155">
        <v>393742.67608501902</v>
      </c>
      <c r="S209" s="155">
        <v>395538.43729104404</v>
      </c>
      <c r="T209" s="155">
        <v>397331.30909850751</v>
      </c>
      <c r="U209" s="155">
        <v>399121.29150740936</v>
      </c>
      <c r="V209" s="155">
        <v>400914.16331487271</v>
      </c>
      <c r="W209" s="155">
        <v>401743.42070204776</v>
      </c>
      <c r="X209" s="155">
        <v>402574.1227885033</v>
      </c>
      <c r="Y209" s="155">
        <v>403404.82487495901</v>
      </c>
      <c r="Z209" s="155">
        <v>404232.63756285311</v>
      </c>
      <c r="AA209" s="155">
        <v>405063.33964930871</v>
      </c>
      <c r="AB209" s="155">
        <v>405012.77517448098</v>
      </c>
      <c r="AC209" s="155">
        <v>404962.21069965319</v>
      </c>
      <c r="AD209" s="155">
        <v>404913.09092410631</v>
      </c>
      <c r="AE209" s="155">
        <v>404862.52644927852</v>
      </c>
      <c r="AF209" s="155">
        <v>404811.96197445085</v>
      </c>
      <c r="AG209" s="155">
        <v>403959.58939878334</v>
      </c>
      <c r="AH209" s="155">
        <v>403104.3274245541</v>
      </c>
      <c r="AI209" s="155">
        <v>402249.06545032503</v>
      </c>
      <c r="AJ209" s="155">
        <v>401395.24817537662</v>
      </c>
      <c r="AK209" s="155">
        <v>400541.43090042839</v>
      </c>
      <c r="AL209" s="155">
        <v>398997.04736926121</v>
      </c>
      <c r="AM209" s="155">
        <v>397451.21913881326</v>
      </c>
      <c r="AN209" s="155">
        <v>395905.39090836531</v>
      </c>
      <c r="AO209" s="155">
        <v>394359.56267791736</v>
      </c>
      <c r="AP209" s="155">
        <v>392815.17914675019</v>
      </c>
      <c r="AQ209" s="8"/>
      <c r="AS209" s="122"/>
      <c r="AT209" s="123"/>
      <c r="AU209" s="123" t="s">
        <v>112</v>
      </c>
    </row>
    <row r="210" spans="2:47" s="21" customFormat="1">
      <c r="B210" s="5"/>
      <c r="C210" s="9"/>
      <c r="D210" s="9"/>
      <c r="E210" s="18"/>
      <c r="F210" s="66"/>
      <c r="G210" s="80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8"/>
      <c r="AS210" s="123"/>
      <c r="AT210" s="123"/>
      <c r="AU210" s="123"/>
    </row>
    <row r="211" spans="2:47" s="21" customFormat="1">
      <c r="B211" s="5"/>
      <c r="E211" s="34">
        <f>E204+1</f>
        <v>3</v>
      </c>
      <c r="F211" s="94" t="str">
        <f>LOOKUP(E211,CAPEX!$E$11:$E$29,CAPEX!$F$11:$F$29)</f>
        <v>Mage</v>
      </c>
      <c r="G211" s="81"/>
      <c r="H211" s="154">
        <f t="shared" ref="H211:AP211" si="604">SUM(H212:H216)</f>
        <v>570804.99347709632</v>
      </c>
      <c r="I211" s="154">
        <f t="shared" si="604"/>
        <v>586809.4877935847</v>
      </c>
      <c r="J211" s="154">
        <f t="shared" si="604"/>
        <v>3385815.0347794881</v>
      </c>
      <c r="K211" s="154">
        <f t="shared" si="604"/>
        <v>6375086.0386141241</v>
      </c>
      <c r="L211" s="154">
        <f t="shared" si="604"/>
        <v>9244275.6162013523</v>
      </c>
      <c r="M211" s="154">
        <f t="shared" si="604"/>
        <v>12107427.705007093</v>
      </c>
      <c r="N211" s="154">
        <f t="shared" si="604"/>
        <v>14963334.341910522</v>
      </c>
      <c r="O211" s="154">
        <f t="shared" si="604"/>
        <v>14957756.431012943</v>
      </c>
      <c r="P211" s="154">
        <f t="shared" si="604"/>
        <v>14095301.376432186</v>
      </c>
      <c r="Q211" s="154">
        <f t="shared" si="604"/>
        <v>14402832.807957234</v>
      </c>
      <c r="R211" s="154">
        <f t="shared" si="604"/>
        <v>14679057.069217786</v>
      </c>
      <c r="S211" s="154">
        <f t="shared" si="604"/>
        <v>14738824.473832302</v>
      </c>
      <c r="T211" s="154">
        <f t="shared" si="604"/>
        <v>14798591.878446819</v>
      </c>
      <c r="U211" s="154">
        <f t="shared" si="604"/>
        <v>14858416.313027576</v>
      </c>
      <c r="V211" s="154">
        <f t="shared" si="604"/>
        <v>14918183.717642093</v>
      </c>
      <c r="W211" s="154">
        <f t="shared" si="604"/>
        <v>14949493.169105234</v>
      </c>
      <c r="X211" s="154">
        <f t="shared" si="604"/>
        <v>14980859.650534609</v>
      </c>
      <c r="Y211" s="154">
        <f t="shared" si="604"/>
        <v>15012226.131963983</v>
      </c>
      <c r="Z211" s="154">
        <f t="shared" si="604"/>
        <v>15043592.613393359</v>
      </c>
      <c r="AA211" s="154">
        <f t="shared" si="604"/>
        <v>15074959.094822735</v>
      </c>
      <c r="AB211" s="154">
        <f t="shared" si="604"/>
        <v>15079521.492121553</v>
      </c>
      <c r="AC211" s="154">
        <f t="shared" si="604"/>
        <v>15084140.919386607</v>
      </c>
      <c r="AD211" s="154">
        <f t="shared" si="604"/>
        <v>15088589.256752951</v>
      </c>
      <c r="AE211" s="154">
        <f t="shared" si="604"/>
        <v>15093151.654051771</v>
      </c>
      <c r="AF211" s="154">
        <f t="shared" si="604"/>
        <v>15097714.051350588</v>
      </c>
      <c r="AG211" s="154">
        <f t="shared" si="604"/>
        <v>15076669.993809793</v>
      </c>
      <c r="AH211" s="154">
        <f t="shared" si="604"/>
        <v>15055568.906302759</v>
      </c>
      <c r="AI211" s="154">
        <f t="shared" si="604"/>
        <v>15034467.818795724</v>
      </c>
      <c r="AJ211" s="154">
        <f t="shared" si="604"/>
        <v>15013309.701322453</v>
      </c>
      <c r="AK211" s="154">
        <f t="shared" si="604"/>
        <v>14992265.643781653</v>
      </c>
      <c r="AL211" s="154">
        <f t="shared" si="604"/>
        <v>14948067.419949353</v>
      </c>
      <c r="AM211" s="154">
        <f t="shared" si="604"/>
        <v>14903926.226083286</v>
      </c>
      <c r="AN211" s="154">
        <f t="shared" si="604"/>
        <v>14859556.912352281</v>
      </c>
      <c r="AO211" s="154">
        <f t="shared" si="604"/>
        <v>14815415.71848621</v>
      </c>
      <c r="AP211" s="154">
        <f t="shared" si="604"/>
        <v>14771217.49465391</v>
      </c>
      <c r="AQ211" s="8"/>
      <c r="AS211" s="123"/>
      <c r="AT211" s="123"/>
      <c r="AU211" s="123"/>
    </row>
    <row r="212" spans="2:47" s="21" customFormat="1">
      <c r="B212" s="5"/>
      <c r="C212" s="9"/>
      <c r="D212" s="9"/>
      <c r="E212" s="18"/>
      <c r="F212" s="97" t="s">
        <v>2</v>
      </c>
      <c r="G212" s="78"/>
      <c r="H212" s="155">
        <v>133.28107230937616</v>
      </c>
      <c r="I212" s="155">
        <v>4309.0347522838811</v>
      </c>
      <c r="J212" s="155">
        <v>48934.572565422175</v>
      </c>
      <c r="K212" s="155">
        <v>137462.66819586686</v>
      </c>
      <c r="L212" s="155">
        <v>265053.18066991848</v>
      </c>
      <c r="M212" s="155">
        <v>433225.59289707494</v>
      </c>
      <c r="N212" s="155">
        <v>641799.32006998558</v>
      </c>
      <c r="O212" s="155">
        <v>747904.65677083342</v>
      </c>
      <c r="P212" s="155">
        <v>704780.93333333347</v>
      </c>
      <c r="Q212" s="155">
        <v>720157.8510416667</v>
      </c>
      <c r="R212" s="155">
        <v>733969.375</v>
      </c>
      <c r="S212" s="155">
        <v>736957.8125</v>
      </c>
      <c r="T212" s="155">
        <v>739946.25</v>
      </c>
      <c r="U212" s="155">
        <v>742937.5390625</v>
      </c>
      <c r="V212" s="155">
        <v>745925.9765625</v>
      </c>
      <c r="W212" s="155">
        <v>747491.484375</v>
      </c>
      <c r="X212" s="155">
        <v>749059.84375</v>
      </c>
      <c r="Y212" s="155">
        <v>750628.203125</v>
      </c>
      <c r="Z212" s="155">
        <v>752196.5625</v>
      </c>
      <c r="AA212" s="155">
        <v>753764.921875</v>
      </c>
      <c r="AB212" s="155">
        <v>753993.046875</v>
      </c>
      <c r="AC212" s="155">
        <v>754224.0234375</v>
      </c>
      <c r="AD212" s="155">
        <v>754446.4453125</v>
      </c>
      <c r="AE212" s="155">
        <v>754674.5703125</v>
      </c>
      <c r="AF212" s="155">
        <v>754902.6953125</v>
      </c>
      <c r="AG212" s="155">
        <v>753850.46875</v>
      </c>
      <c r="AH212" s="155">
        <v>752795.390625</v>
      </c>
      <c r="AI212" s="155">
        <v>751740.3125</v>
      </c>
      <c r="AJ212" s="155">
        <v>750682.3828125</v>
      </c>
      <c r="AK212" s="155">
        <v>749630.15625</v>
      </c>
      <c r="AL212" s="155">
        <v>747420.1953125</v>
      </c>
      <c r="AM212" s="155">
        <v>745213.0859375</v>
      </c>
      <c r="AN212" s="155">
        <v>742994.5703125</v>
      </c>
      <c r="AO212" s="155">
        <v>740787.4609375</v>
      </c>
      <c r="AP212" s="155">
        <v>738577.5</v>
      </c>
      <c r="AQ212" s="8"/>
      <c r="AS212" s="122"/>
      <c r="AT212" s="123"/>
      <c r="AU212" s="123" t="s">
        <v>108</v>
      </c>
    </row>
    <row r="213" spans="2:47" s="21" customFormat="1">
      <c r="B213" s="5"/>
      <c r="C213" s="9"/>
      <c r="D213" s="9"/>
      <c r="E213" s="18"/>
      <c r="F213" s="97" t="s">
        <v>47</v>
      </c>
      <c r="G213" s="78"/>
      <c r="H213" s="155">
        <v>547851.84772769071</v>
      </c>
      <c r="I213" s="155">
        <v>559040.75444771617</v>
      </c>
      <c r="J213" s="155">
        <v>3201521.028084578</v>
      </c>
      <c r="K213" s="155">
        <v>5982757.6941041322</v>
      </c>
      <c r="L213" s="155">
        <v>8609651.1791300829</v>
      </c>
      <c r="M213" s="155">
        <v>11190166.644702928</v>
      </c>
      <c r="N213" s="155">
        <v>13723325.004930014</v>
      </c>
      <c r="O213" s="155">
        <v>13611864.753229167</v>
      </c>
      <c r="P213" s="155">
        <v>12827012.986666664</v>
      </c>
      <c r="Q213" s="155">
        <v>13106872.888958333</v>
      </c>
      <c r="R213" s="155">
        <v>13358242.625000002</v>
      </c>
      <c r="S213" s="155">
        <v>13412632.1875</v>
      </c>
      <c r="T213" s="155">
        <v>13467021.749999998</v>
      </c>
      <c r="U213" s="155">
        <v>13521463.210937502</v>
      </c>
      <c r="V213" s="155">
        <v>13575852.7734375</v>
      </c>
      <c r="W213" s="155">
        <v>13604345.015625</v>
      </c>
      <c r="X213" s="155">
        <v>13632889.15625</v>
      </c>
      <c r="Y213" s="155">
        <v>13661433.296875</v>
      </c>
      <c r="Z213" s="155">
        <v>13689977.4375</v>
      </c>
      <c r="AA213" s="155">
        <v>13718521.578125</v>
      </c>
      <c r="AB213" s="155">
        <v>13722673.453125</v>
      </c>
      <c r="AC213" s="155">
        <v>13726877.2265625</v>
      </c>
      <c r="AD213" s="155">
        <v>13730925.304687498</v>
      </c>
      <c r="AE213" s="155">
        <v>13735077.179687498</v>
      </c>
      <c r="AF213" s="155">
        <v>13739229.054687498</v>
      </c>
      <c r="AG213" s="155">
        <v>13720078.53125</v>
      </c>
      <c r="AH213" s="155">
        <v>13700876.109375</v>
      </c>
      <c r="AI213" s="155">
        <v>13681673.6875</v>
      </c>
      <c r="AJ213" s="155">
        <v>13662419.367187498</v>
      </c>
      <c r="AK213" s="155">
        <v>13643268.84375</v>
      </c>
      <c r="AL213" s="155">
        <v>13603047.5546875</v>
      </c>
      <c r="AM213" s="155">
        <v>13562878.1640625</v>
      </c>
      <c r="AN213" s="155">
        <v>13522501.179687502</v>
      </c>
      <c r="AO213" s="155">
        <v>13482331.789062498</v>
      </c>
      <c r="AP213" s="155">
        <v>13442110.499999998</v>
      </c>
      <c r="AQ213" s="8"/>
      <c r="AS213" s="122"/>
      <c r="AT213" s="123"/>
      <c r="AU213" s="123" t="s">
        <v>109</v>
      </c>
    </row>
    <row r="214" spans="2:47" s="21" customFormat="1">
      <c r="B214" s="5"/>
      <c r="C214" s="9"/>
      <c r="D214" s="9"/>
      <c r="E214" s="18"/>
      <c r="F214" s="97" t="s">
        <v>48</v>
      </c>
      <c r="G214" s="78"/>
      <c r="H214" s="155">
        <v>13362.983819921219</v>
      </c>
      <c r="I214" s="155">
        <v>13737.661338585636</v>
      </c>
      <c r="J214" s="155">
        <v>79264.533499249679</v>
      </c>
      <c r="K214" s="155">
        <v>149245.6663100732</v>
      </c>
      <c r="L214" s="155">
        <v>216415.60059538551</v>
      </c>
      <c r="M214" s="155">
        <v>283444.1926257739</v>
      </c>
      <c r="N214" s="155">
        <v>350303.16305571195</v>
      </c>
      <c r="O214" s="155">
        <v>350172.57987244421</v>
      </c>
      <c r="P214" s="155">
        <v>329981.84385668737</v>
      </c>
      <c r="Q214" s="155">
        <v>337181.39114612649</v>
      </c>
      <c r="R214" s="155">
        <v>343648.01350590889</v>
      </c>
      <c r="S214" s="155">
        <v>345047.21440630284</v>
      </c>
      <c r="T214" s="155">
        <v>346446.41530669673</v>
      </c>
      <c r="U214" s="155">
        <v>347846.95132245362</v>
      </c>
      <c r="V214" s="155">
        <v>349246.15222284757</v>
      </c>
      <c r="W214" s="155">
        <v>349979.1305571188</v>
      </c>
      <c r="X214" s="155">
        <v>350713.44400675304</v>
      </c>
      <c r="Y214" s="155">
        <v>351447.75745638722</v>
      </c>
      <c r="Z214" s="155">
        <v>352182.07090602146</v>
      </c>
      <c r="AA214" s="155">
        <v>352916.38435565564</v>
      </c>
      <c r="AB214" s="155">
        <v>353023.19358469336</v>
      </c>
      <c r="AC214" s="155">
        <v>353131.33792909404</v>
      </c>
      <c r="AD214" s="155">
        <v>353235.47692740581</v>
      </c>
      <c r="AE214" s="155">
        <v>353342.28615644353</v>
      </c>
      <c r="AF214" s="155">
        <v>353449.0953854812</v>
      </c>
      <c r="AG214" s="155">
        <v>352956.43781654484</v>
      </c>
      <c r="AH214" s="155">
        <v>352462.44513224543</v>
      </c>
      <c r="AI214" s="155">
        <v>351968.45244794607</v>
      </c>
      <c r="AJ214" s="155">
        <v>351473.1246482837</v>
      </c>
      <c r="AK214" s="155">
        <v>350980.46707934729</v>
      </c>
      <c r="AL214" s="155">
        <v>349945.75267304451</v>
      </c>
      <c r="AM214" s="155">
        <v>348912.37338210474</v>
      </c>
      <c r="AN214" s="155">
        <v>347873.65362971305</v>
      </c>
      <c r="AO214" s="155">
        <v>346840.27433877328</v>
      </c>
      <c r="AP214" s="155">
        <v>345805.5599324705</v>
      </c>
      <c r="AQ214" s="8"/>
      <c r="AS214" s="122"/>
      <c r="AT214" s="123"/>
      <c r="AU214" s="123" t="s">
        <v>110</v>
      </c>
    </row>
    <row r="215" spans="2:47" s="21" customFormat="1">
      <c r="B215" s="5"/>
      <c r="C215" s="9"/>
      <c r="D215" s="9"/>
      <c r="E215" s="18"/>
      <c r="F215" s="97" t="s">
        <v>49</v>
      </c>
      <c r="G215" s="78"/>
      <c r="H215" s="155">
        <v>154.18827484524482</v>
      </c>
      <c r="I215" s="155">
        <v>158.51147698368038</v>
      </c>
      <c r="J215" s="155">
        <v>914.59077114518868</v>
      </c>
      <c r="K215" s="155">
        <v>1722.065380500844</v>
      </c>
      <c r="L215" s="155">
        <v>2497.1030837929097</v>
      </c>
      <c r="M215" s="155">
        <v>3270.5099149127745</v>
      </c>
      <c r="N215" s="155">
        <v>4041.9595737197528</v>
      </c>
      <c r="O215" s="155">
        <v>4040.4528446820486</v>
      </c>
      <c r="P215" s="155">
        <v>3807.4828137310078</v>
      </c>
      <c r="Q215" s="155">
        <v>3890.554513224537</v>
      </c>
      <c r="R215" s="155">
        <v>3965.1693866066407</v>
      </c>
      <c r="S215" s="155">
        <v>3981.3140123804164</v>
      </c>
      <c r="T215" s="155">
        <v>3997.4586381541922</v>
      </c>
      <c r="U215" s="155">
        <v>4013.6186691052335</v>
      </c>
      <c r="V215" s="155">
        <v>4029.7632948790092</v>
      </c>
      <c r="W215" s="155">
        <v>4038.2207371975242</v>
      </c>
      <c r="X215" s="155">
        <v>4046.6935846933038</v>
      </c>
      <c r="Y215" s="155">
        <v>4055.166432189083</v>
      </c>
      <c r="Z215" s="155">
        <v>4063.6392796848618</v>
      </c>
      <c r="AA215" s="155">
        <v>4072.1121271806414</v>
      </c>
      <c r="AB215" s="155">
        <v>4073.344541361846</v>
      </c>
      <c r="AC215" s="155">
        <v>4074.5923607203149</v>
      </c>
      <c r="AD215" s="155">
        <v>4075.7939645469892</v>
      </c>
      <c r="AE215" s="155">
        <v>4077.0263787281933</v>
      </c>
      <c r="AF215" s="155">
        <v>4078.2587929093984</v>
      </c>
      <c r="AG215" s="155">
        <v>4072.5742824985932</v>
      </c>
      <c r="AH215" s="155">
        <v>4066.8743669105238</v>
      </c>
      <c r="AI215" s="155">
        <v>4061.1744513224535</v>
      </c>
      <c r="AJ215" s="155">
        <v>4055.4591305571194</v>
      </c>
      <c r="AK215" s="155">
        <v>4049.7746201463142</v>
      </c>
      <c r="AL215" s="155">
        <v>4037.8356077658977</v>
      </c>
      <c r="AM215" s="155">
        <v>4025.9120005627465</v>
      </c>
      <c r="AN215" s="155">
        <v>4013.926772650535</v>
      </c>
      <c r="AO215" s="155">
        <v>4002.0031654473837</v>
      </c>
      <c r="AP215" s="155">
        <v>3990.0641530669668</v>
      </c>
      <c r="AQ215" s="8"/>
      <c r="AS215" s="122"/>
      <c r="AT215" s="123"/>
      <c r="AU215" s="123" t="s">
        <v>111</v>
      </c>
    </row>
    <row r="216" spans="2:47" s="21" customFormat="1">
      <c r="B216" s="5"/>
      <c r="C216" s="9"/>
      <c r="D216" s="9"/>
      <c r="E216" s="18"/>
      <c r="F216" s="97" t="s">
        <v>50</v>
      </c>
      <c r="G216" s="78"/>
      <c r="H216" s="155">
        <v>9302.6925823297697</v>
      </c>
      <c r="I216" s="155">
        <v>9563.5257780153843</v>
      </c>
      <c r="J216" s="155">
        <v>55180.309859093046</v>
      </c>
      <c r="K216" s="155">
        <v>103897.94462355092</v>
      </c>
      <c r="L216" s="155">
        <v>150658.55272217223</v>
      </c>
      <c r="M216" s="155">
        <v>197320.76486640406</v>
      </c>
      <c r="N216" s="155">
        <v>243864.89428109178</v>
      </c>
      <c r="O216" s="155">
        <v>243773.98829581696</v>
      </c>
      <c r="P216" s="155">
        <v>229718.1297617708</v>
      </c>
      <c r="Q216" s="155">
        <v>234730.12229788041</v>
      </c>
      <c r="R216" s="155">
        <v>239231.88632526735</v>
      </c>
      <c r="S216" s="155">
        <v>240205.94541361846</v>
      </c>
      <c r="T216" s="155">
        <v>241180.00450196964</v>
      </c>
      <c r="U216" s="155">
        <v>242154.99303601577</v>
      </c>
      <c r="V216" s="155">
        <v>243129.05212436695</v>
      </c>
      <c r="W216" s="155">
        <v>243639.31781091727</v>
      </c>
      <c r="X216" s="155">
        <v>244150.5129431627</v>
      </c>
      <c r="Y216" s="155">
        <v>244661.70807540804</v>
      </c>
      <c r="Z216" s="155">
        <v>245172.90320765338</v>
      </c>
      <c r="AA216" s="155">
        <v>245684.09833989874</v>
      </c>
      <c r="AB216" s="155">
        <v>245758.45399549804</v>
      </c>
      <c r="AC216" s="155">
        <v>245833.73909679239</v>
      </c>
      <c r="AD216" s="155">
        <v>245906.23586100171</v>
      </c>
      <c r="AE216" s="155">
        <v>245980.59151660104</v>
      </c>
      <c r="AF216" s="155">
        <v>246054.94717220034</v>
      </c>
      <c r="AG216" s="155">
        <v>245711.98171074846</v>
      </c>
      <c r="AH216" s="155">
        <v>245368.08680360162</v>
      </c>
      <c r="AI216" s="155">
        <v>245024.19189645472</v>
      </c>
      <c r="AJ216" s="155">
        <v>244679.36754361284</v>
      </c>
      <c r="AK216" s="155">
        <v>244336.40208216093</v>
      </c>
      <c r="AL216" s="155">
        <v>243616.08166854252</v>
      </c>
      <c r="AM216" s="155">
        <v>242896.69070061902</v>
      </c>
      <c r="AN216" s="155">
        <v>242173.58194991562</v>
      </c>
      <c r="AO216" s="155">
        <v>241454.19098199211</v>
      </c>
      <c r="AP216" s="155">
        <v>240733.87056837368</v>
      </c>
      <c r="AQ216" s="8"/>
      <c r="AS216" s="122"/>
      <c r="AT216" s="123"/>
      <c r="AU216" s="123" t="s">
        <v>112</v>
      </c>
    </row>
    <row r="217" spans="2:47" s="21" customFormat="1">
      <c r="B217" s="5"/>
      <c r="C217" s="9"/>
      <c r="D217" s="9"/>
      <c r="E217" s="18"/>
      <c r="F217" s="66"/>
      <c r="G217" s="80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8"/>
      <c r="AS217" s="123"/>
      <c r="AT217" s="123"/>
      <c r="AU217" s="123"/>
    </row>
    <row r="218" spans="2:47" s="21" customFormat="1">
      <c r="B218" s="5"/>
      <c r="E218" s="34">
        <f>E211+1</f>
        <v>4</v>
      </c>
      <c r="F218" s="94" t="str">
        <f>LOOKUP(E218,CAPEX!$E$11:$E$29,CAPEX!$F$11:$F$29)</f>
        <v>Marica</v>
      </c>
      <c r="G218" s="81"/>
      <c r="H218" s="154">
        <f t="shared" ref="H218:AP218" si="605">SUM(H219:H223)</f>
        <v>2884112.6785714286</v>
      </c>
      <c r="I218" s="154">
        <f t="shared" si="605"/>
        <v>2926098.1071428573</v>
      </c>
      <c r="J218" s="154">
        <f t="shared" si="605"/>
        <v>3706512.4285714282</v>
      </c>
      <c r="K218" s="154">
        <f t="shared" si="605"/>
        <v>4589919.3214285718</v>
      </c>
      <c r="L218" s="154">
        <f t="shared" si="605"/>
        <v>5579703.7882653056</v>
      </c>
      <c r="M218" s="154">
        <f t="shared" si="605"/>
        <v>6713087.4489795929</v>
      </c>
      <c r="N218" s="154">
        <f t="shared" si="605"/>
        <v>7853272.9591836743</v>
      </c>
      <c r="O218" s="154">
        <f t="shared" si="605"/>
        <v>8273954.0816326523</v>
      </c>
      <c r="P218" s="154">
        <f t="shared" si="605"/>
        <v>8587314.0306122433</v>
      </c>
      <c r="Q218" s="154">
        <f t="shared" si="605"/>
        <v>8809107.3979591839</v>
      </c>
      <c r="R218" s="154">
        <f t="shared" si="605"/>
        <v>8951289.7959183678</v>
      </c>
      <c r="S218" s="154">
        <f t="shared" si="605"/>
        <v>9578009.6938775498</v>
      </c>
      <c r="T218" s="154">
        <f t="shared" si="605"/>
        <v>10219702.040816328</v>
      </c>
      <c r="U218" s="154">
        <f t="shared" si="605"/>
        <v>10373281.377551021</v>
      </c>
      <c r="V218" s="154">
        <f t="shared" si="605"/>
        <v>11076483.673469387</v>
      </c>
      <c r="W218" s="154">
        <f t="shared" si="605"/>
        <v>11045756.632653063</v>
      </c>
      <c r="X218" s="154">
        <f t="shared" si="605"/>
        <v>11014973.724489795</v>
      </c>
      <c r="Y218" s="154">
        <f t="shared" si="605"/>
        <v>10984134.948979592</v>
      </c>
      <c r="Z218" s="154">
        <f t="shared" si="605"/>
        <v>10953352.040816326</v>
      </c>
      <c r="AA218" s="154">
        <f t="shared" si="605"/>
        <v>10922569.132653061</v>
      </c>
      <c r="AB218" s="154">
        <f t="shared" si="605"/>
        <v>10868824.744897962</v>
      </c>
      <c r="AC218" s="154">
        <f t="shared" si="605"/>
        <v>10815192.091836734</v>
      </c>
      <c r="AD218" s="154">
        <f t="shared" si="605"/>
        <v>10761391.836734693</v>
      </c>
      <c r="AE218" s="154">
        <f t="shared" si="605"/>
        <v>10707815.05102041</v>
      </c>
      <c r="AF218" s="154">
        <f t="shared" si="605"/>
        <v>10654070.663265307</v>
      </c>
      <c r="AG218" s="154">
        <f t="shared" si="605"/>
        <v>10590493.622448981</v>
      </c>
      <c r="AH218" s="154">
        <f t="shared" si="605"/>
        <v>10526860.714285715</v>
      </c>
      <c r="AI218" s="154">
        <f t="shared" si="605"/>
        <v>10463339.540816326</v>
      </c>
      <c r="AJ218" s="154">
        <f t="shared" si="605"/>
        <v>10399706.632653065</v>
      </c>
      <c r="AK218" s="154">
        <f t="shared" si="605"/>
        <v>10308866.326530613</v>
      </c>
      <c r="AL218" s="154">
        <f t="shared" si="605"/>
        <v>10229646.428571427</v>
      </c>
      <c r="AM218" s="154">
        <f t="shared" si="605"/>
        <v>10150426.530612245</v>
      </c>
      <c r="AN218" s="154">
        <f t="shared" si="605"/>
        <v>10071150.765306123</v>
      </c>
      <c r="AO218" s="154">
        <f t="shared" si="605"/>
        <v>9991930.8673469368</v>
      </c>
      <c r="AP218" s="154">
        <f t="shared" si="605"/>
        <v>9912710.9693877567</v>
      </c>
      <c r="AQ218" s="8"/>
      <c r="AS218" s="123"/>
      <c r="AT218" s="123"/>
      <c r="AU218" s="123"/>
    </row>
    <row r="219" spans="2:47" s="21" customFormat="1">
      <c r="B219" s="5"/>
      <c r="C219" s="9"/>
      <c r="D219" s="9"/>
      <c r="E219" s="18"/>
      <c r="F219" s="97" t="s">
        <v>2</v>
      </c>
      <c r="G219" s="78"/>
      <c r="H219" s="155">
        <v>0</v>
      </c>
      <c r="I219" s="155">
        <v>20900.700765306126</v>
      </c>
      <c r="J219" s="155">
        <v>52950.177551020417</v>
      </c>
      <c r="K219" s="155">
        <v>98355.414030612243</v>
      </c>
      <c r="L219" s="155">
        <v>159420.1082361516</v>
      </c>
      <c r="M219" s="155">
        <v>239753.12317784259</v>
      </c>
      <c r="N219" s="155">
        <v>336568.84110787173</v>
      </c>
      <c r="O219" s="155">
        <v>413697.70408163266</v>
      </c>
      <c r="P219" s="155">
        <v>429365.70153061219</v>
      </c>
      <c r="Q219" s="155">
        <v>440455.36989795923</v>
      </c>
      <c r="R219" s="155">
        <v>447564.48979591834</v>
      </c>
      <c r="S219" s="155">
        <v>478900.48469387763</v>
      </c>
      <c r="T219" s="155">
        <v>510985.10204081633</v>
      </c>
      <c r="U219" s="155">
        <v>518664.06887755106</v>
      </c>
      <c r="V219" s="155">
        <v>553824.18367346947</v>
      </c>
      <c r="W219" s="155">
        <v>552287.83163265313</v>
      </c>
      <c r="X219" s="155">
        <v>550748.68622448982</v>
      </c>
      <c r="Y219" s="155">
        <v>549206.74744897964</v>
      </c>
      <c r="Z219" s="155">
        <v>547667.60204081633</v>
      </c>
      <c r="AA219" s="155">
        <v>546128.45663265313</v>
      </c>
      <c r="AB219" s="155">
        <v>543441.23724489799</v>
      </c>
      <c r="AC219" s="155">
        <v>540759.60459183669</v>
      </c>
      <c r="AD219" s="155">
        <v>538069.59183673467</v>
      </c>
      <c r="AE219" s="155">
        <v>535390.75255102036</v>
      </c>
      <c r="AF219" s="155">
        <v>532703.53316326533</v>
      </c>
      <c r="AG219" s="155">
        <v>529524.68112244899</v>
      </c>
      <c r="AH219" s="155">
        <v>526343.03571428568</v>
      </c>
      <c r="AI219" s="155">
        <v>523166.97704081633</v>
      </c>
      <c r="AJ219" s="155">
        <v>519985.33163265313</v>
      </c>
      <c r="AK219" s="155">
        <v>515443.31632653053</v>
      </c>
      <c r="AL219" s="155">
        <v>511482.32142857148</v>
      </c>
      <c r="AM219" s="155">
        <v>507521.32653061219</v>
      </c>
      <c r="AN219" s="155">
        <v>503557.53826530615</v>
      </c>
      <c r="AO219" s="155">
        <v>499596.54336734698</v>
      </c>
      <c r="AP219" s="155">
        <v>495635.54846938781</v>
      </c>
      <c r="AQ219" s="8"/>
      <c r="AS219" s="122"/>
      <c r="AT219" s="123"/>
      <c r="AU219" s="123" t="s">
        <v>108</v>
      </c>
    </row>
    <row r="220" spans="2:47" s="21" customFormat="1">
      <c r="B220" s="5"/>
      <c r="C220" s="9"/>
      <c r="D220" s="9"/>
      <c r="E220" s="18"/>
      <c r="F220" s="97" t="s">
        <v>47</v>
      </c>
      <c r="G220" s="78"/>
      <c r="H220" s="155">
        <v>2826430.4250000003</v>
      </c>
      <c r="I220" s="155">
        <v>2846675.4442346939</v>
      </c>
      <c r="J220" s="155">
        <v>3579432.0024489793</v>
      </c>
      <c r="K220" s="155">
        <v>4399765.5209693881</v>
      </c>
      <c r="L220" s="155">
        <v>5308689.6042638477</v>
      </c>
      <c r="M220" s="155">
        <v>6339072.5768221579</v>
      </c>
      <c r="N220" s="155">
        <v>7359638.6588921295</v>
      </c>
      <c r="O220" s="155">
        <v>7694777.2959183678</v>
      </c>
      <c r="P220" s="155">
        <v>7986202.048469387</v>
      </c>
      <c r="Q220" s="155">
        <v>8192469.8801020412</v>
      </c>
      <c r="R220" s="155">
        <v>8324699.5102040814</v>
      </c>
      <c r="S220" s="155">
        <v>8907549.0153061226</v>
      </c>
      <c r="T220" s="155">
        <v>9504322.8979591839</v>
      </c>
      <c r="U220" s="155">
        <v>9647151.6811224502</v>
      </c>
      <c r="V220" s="155">
        <v>10301129.816326531</v>
      </c>
      <c r="W220" s="155">
        <v>10272553.668367347</v>
      </c>
      <c r="X220" s="155">
        <v>10243925.56377551</v>
      </c>
      <c r="Y220" s="155">
        <v>10215245.502551021</v>
      </c>
      <c r="Z220" s="155">
        <v>10186617.397959184</v>
      </c>
      <c r="AA220" s="155">
        <v>10157989.293367347</v>
      </c>
      <c r="AB220" s="155">
        <v>10108007.012755103</v>
      </c>
      <c r="AC220" s="155">
        <v>10058128.645408163</v>
      </c>
      <c r="AD220" s="155">
        <v>10008094.408163266</v>
      </c>
      <c r="AE220" s="155">
        <v>9958267.9974489808</v>
      </c>
      <c r="AF220" s="155">
        <v>9908285.7168367337</v>
      </c>
      <c r="AG220" s="155">
        <v>9849159.0688775517</v>
      </c>
      <c r="AH220" s="155">
        <v>9789980.4642857146</v>
      </c>
      <c r="AI220" s="155">
        <v>9730905.7729591839</v>
      </c>
      <c r="AJ220" s="155">
        <v>9671727.1683673486</v>
      </c>
      <c r="AK220" s="155">
        <v>9587245.6836734693</v>
      </c>
      <c r="AL220" s="155">
        <v>9513571.1785714272</v>
      </c>
      <c r="AM220" s="155">
        <v>9439896.673469387</v>
      </c>
      <c r="AN220" s="155">
        <v>9366170.2117346935</v>
      </c>
      <c r="AO220" s="155">
        <v>9292495.7066326533</v>
      </c>
      <c r="AP220" s="155">
        <v>9218821.201530613</v>
      </c>
      <c r="AQ220" s="8"/>
      <c r="AS220" s="122"/>
      <c r="AT220" s="123"/>
      <c r="AU220" s="123" t="s">
        <v>109</v>
      </c>
    </row>
    <row r="221" spans="2:47" s="21" customFormat="1">
      <c r="B221" s="5"/>
      <c r="C221" s="9"/>
      <c r="D221" s="9"/>
      <c r="E221" s="18"/>
      <c r="F221" s="97" t="s">
        <v>48</v>
      </c>
      <c r="G221" s="78"/>
      <c r="H221" s="155">
        <v>35508.699107142857</v>
      </c>
      <c r="I221" s="155">
        <v>36025.616480414748</v>
      </c>
      <c r="J221" s="155">
        <v>45633.943341013823</v>
      </c>
      <c r="K221" s="155">
        <v>56510.297021889397</v>
      </c>
      <c r="L221" s="155">
        <v>68696.35309208362</v>
      </c>
      <c r="M221" s="155">
        <v>82650.377732060588</v>
      </c>
      <c r="N221" s="155">
        <v>96688.145572745241</v>
      </c>
      <c r="O221" s="155">
        <v>101867.49917709021</v>
      </c>
      <c r="P221" s="155">
        <v>105725.53295753787</v>
      </c>
      <c r="Q221" s="155">
        <v>108456.21473831469</v>
      </c>
      <c r="R221" s="155">
        <v>110206.73996050033</v>
      </c>
      <c r="S221" s="155">
        <v>117922.80752139566</v>
      </c>
      <c r="T221" s="155">
        <v>125823.2132982225</v>
      </c>
      <c r="U221" s="155">
        <v>127714.0556698486</v>
      </c>
      <c r="V221" s="155">
        <v>136371.76135615536</v>
      </c>
      <c r="W221" s="155">
        <v>135993.45531599736</v>
      </c>
      <c r="X221" s="155">
        <v>135614.46144667541</v>
      </c>
      <c r="Y221" s="155">
        <v>135234.77974818961</v>
      </c>
      <c r="Z221" s="155">
        <v>134855.78587886767</v>
      </c>
      <c r="AA221" s="155">
        <v>134476.79200954575</v>
      </c>
      <c r="AB221" s="155">
        <v>133815.10035385122</v>
      </c>
      <c r="AC221" s="155">
        <v>133154.78435648454</v>
      </c>
      <c r="AD221" s="155">
        <v>132492.40487162606</v>
      </c>
      <c r="AE221" s="155">
        <v>131832.7767034233</v>
      </c>
      <c r="AF221" s="155">
        <v>131171.08504772876</v>
      </c>
      <c r="AG221" s="155">
        <v>130388.3354591837</v>
      </c>
      <c r="AH221" s="155">
        <v>129604.89804147466</v>
      </c>
      <c r="AI221" s="155">
        <v>128822.83628209349</v>
      </c>
      <c r="AJ221" s="155">
        <v>128039.39886438446</v>
      </c>
      <c r="AK221" s="155">
        <v>126920.98864384464</v>
      </c>
      <c r="AL221" s="155">
        <v>125945.64688940092</v>
      </c>
      <c r="AM221" s="155">
        <v>124970.30513495721</v>
      </c>
      <c r="AN221" s="155">
        <v>123994.27555134958</v>
      </c>
      <c r="AO221" s="155">
        <v>123018.93379690585</v>
      </c>
      <c r="AP221" s="155">
        <v>122043.59204246213</v>
      </c>
      <c r="AQ221" s="8"/>
      <c r="AS221" s="122"/>
      <c r="AT221" s="123"/>
      <c r="AU221" s="123" t="s">
        <v>110</v>
      </c>
    </row>
    <row r="222" spans="2:47" s="21" customFormat="1">
      <c r="B222" s="5"/>
      <c r="C222" s="9"/>
      <c r="D222" s="9"/>
      <c r="E222" s="18"/>
      <c r="F222" s="97" t="s">
        <v>49</v>
      </c>
      <c r="G222" s="78"/>
      <c r="H222" s="155">
        <v>620.23928571428587</v>
      </c>
      <c r="I222" s="155">
        <v>629.26841013824901</v>
      </c>
      <c r="J222" s="155">
        <v>797.09944700460835</v>
      </c>
      <c r="K222" s="155">
        <v>987.07942396313376</v>
      </c>
      <c r="L222" s="155">
        <v>1199.9362985516789</v>
      </c>
      <c r="M222" s="155">
        <v>1443.6747202106653</v>
      </c>
      <c r="N222" s="155">
        <v>1688.8759052007902</v>
      </c>
      <c r="O222" s="155">
        <v>1779.3449637919687</v>
      </c>
      <c r="P222" s="155">
        <v>1846.7342001316658</v>
      </c>
      <c r="Q222" s="155">
        <v>1894.4316984858465</v>
      </c>
      <c r="R222" s="155">
        <v>1925.0085582620147</v>
      </c>
      <c r="S222" s="155">
        <v>2059.7870309414093</v>
      </c>
      <c r="T222" s="155">
        <v>2197.785385121791</v>
      </c>
      <c r="U222" s="155">
        <v>2230.8131994733385</v>
      </c>
      <c r="V222" s="155">
        <v>2382.0394996708364</v>
      </c>
      <c r="W222" s="155">
        <v>2375.4315339038844</v>
      </c>
      <c r="X222" s="155">
        <v>2368.8115536537198</v>
      </c>
      <c r="Y222" s="155">
        <v>2362.1795589203425</v>
      </c>
      <c r="Z222" s="155">
        <v>2355.5595786701779</v>
      </c>
      <c r="AA222" s="155">
        <v>2348.9395984200132</v>
      </c>
      <c r="AB222" s="155">
        <v>2337.3816655694541</v>
      </c>
      <c r="AC222" s="155">
        <v>2325.8477616853197</v>
      </c>
      <c r="AD222" s="155">
        <v>2314.2778143515475</v>
      </c>
      <c r="AE222" s="155">
        <v>2302.7559249506257</v>
      </c>
      <c r="AF222" s="155">
        <v>2291.1979921000661</v>
      </c>
      <c r="AG222" s="155">
        <v>2277.5255102040824</v>
      </c>
      <c r="AH222" s="155">
        <v>2263.8410138248851</v>
      </c>
      <c r="AI222" s="155">
        <v>2250.1805464121135</v>
      </c>
      <c r="AJ222" s="155">
        <v>2236.4960500329166</v>
      </c>
      <c r="AK222" s="155">
        <v>2216.960500329164</v>
      </c>
      <c r="AL222" s="155">
        <v>2199.9239631336409</v>
      </c>
      <c r="AM222" s="155">
        <v>2182.8874259381173</v>
      </c>
      <c r="AN222" s="155">
        <v>2165.8388742593811</v>
      </c>
      <c r="AO222" s="155">
        <v>2148.802337063858</v>
      </c>
      <c r="AP222" s="155">
        <v>2131.7657998683344</v>
      </c>
      <c r="AQ222" s="8"/>
      <c r="AS222" s="122"/>
      <c r="AT222" s="123"/>
      <c r="AU222" s="123" t="s">
        <v>111</v>
      </c>
    </row>
    <row r="223" spans="2:47" s="21" customFormat="1">
      <c r="B223" s="5"/>
      <c r="C223" s="9"/>
      <c r="D223" s="9"/>
      <c r="E223" s="18"/>
      <c r="F223" s="97" t="s">
        <v>50</v>
      </c>
      <c r="G223" s="78"/>
      <c r="H223" s="155">
        <v>21553.315178571429</v>
      </c>
      <c r="I223" s="155">
        <v>21867.077252304149</v>
      </c>
      <c r="J223" s="155">
        <v>27699.20578341014</v>
      </c>
      <c r="K223" s="155">
        <v>34301.009982718897</v>
      </c>
      <c r="L223" s="155">
        <v>41697.786374670839</v>
      </c>
      <c r="M223" s="155">
        <v>50167.696527320608</v>
      </c>
      <c r="N223" s="155">
        <v>58688.437705727447</v>
      </c>
      <c r="O223" s="155">
        <v>61832.237491770909</v>
      </c>
      <c r="P223" s="155">
        <v>64174.01345457539</v>
      </c>
      <c r="Q223" s="155">
        <v>65831.501522383158</v>
      </c>
      <c r="R223" s="155">
        <v>66894.047399604999</v>
      </c>
      <c r="S223" s="155">
        <v>71577.59932521396</v>
      </c>
      <c r="T223" s="155">
        <v>76373.042132982213</v>
      </c>
      <c r="U223" s="155">
        <v>77520.758681698499</v>
      </c>
      <c r="V223" s="155">
        <v>82775.872613561558</v>
      </c>
      <c r="W223" s="155">
        <v>82546.245803159967</v>
      </c>
      <c r="X223" s="155">
        <v>82316.201489466752</v>
      </c>
      <c r="Y223" s="155">
        <v>82085.739672481883</v>
      </c>
      <c r="Z223" s="155">
        <v>81855.695358788667</v>
      </c>
      <c r="AA223" s="155">
        <v>81625.651045095452</v>
      </c>
      <c r="AB223" s="155">
        <v>81224.012878538517</v>
      </c>
      <c r="AC223" s="155">
        <v>80823.209718564845</v>
      </c>
      <c r="AD223" s="155">
        <v>80421.154048716257</v>
      </c>
      <c r="AE223" s="155">
        <v>80020.768392034239</v>
      </c>
      <c r="AF223" s="155">
        <v>79619.130225477289</v>
      </c>
      <c r="AG223" s="155">
        <v>79144.011479591849</v>
      </c>
      <c r="AH223" s="155">
        <v>78668.475230414755</v>
      </c>
      <c r="AI223" s="155">
        <v>78193.77398782094</v>
      </c>
      <c r="AJ223" s="155">
        <v>77718.237738643846</v>
      </c>
      <c r="AK223" s="155">
        <v>77039.377386438442</v>
      </c>
      <c r="AL223" s="155">
        <v>76447.357718894011</v>
      </c>
      <c r="AM223" s="155">
        <v>75855.338051349579</v>
      </c>
      <c r="AN223" s="155">
        <v>75262.900880513494</v>
      </c>
      <c r="AO223" s="155">
        <v>74670.881212969063</v>
      </c>
      <c r="AP223" s="155">
        <v>74078.861545424617</v>
      </c>
      <c r="AQ223" s="8"/>
      <c r="AS223" s="122"/>
      <c r="AT223" s="123"/>
      <c r="AU223" s="123" t="s">
        <v>112</v>
      </c>
    </row>
    <row r="224" spans="2:47" s="21" customFormat="1">
      <c r="B224" s="5"/>
      <c r="C224" s="9"/>
      <c r="D224" s="9"/>
      <c r="E224" s="18"/>
      <c r="F224" s="66"/>
      <c r="G224" s="80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8"/>
      <c r="AS224" s="123"/>
      <c r="AT224" s="123"/>
      <c r="AU224" s="123"/>
    </row>
    <row r="225" spans="2:47" s="21" customFormat="1">
      <c r="B225" s="5"/>
      <c r="E225" s="34">
        <f>E218+1</f>
        <v>5</v>
      </c>
      <c r="F225" s="94" t="str">
        <f>LOOKUP(E225,CAPEX!$E$11:$E$29,CAPEX!$F$11:$F$29)</f>
        <v>Rio Bonito</v>
      </c>
      <c r="G225" s="81"/>
      <c r="H225" s="154">
        <f t="shared" ref="H225:AP225" si="606">SUM(H226:H230)</f>
        <v>2389949.376744186</v>
      </c>
      <c r="I225" s="154">
        <f t="shared" si="606"/>
        <v>2430411.0697674421</v>
      </c>
      <c r="J225" s="154">
        <f t="shared" si="606"/>
        <v>2822479.3848837209</v>
      </c>
      <c r="K225" s="154">
        <f t="shared" si="606"/>
        <v>3194894.1816279078</v>
      </c>
      <c r="L225" s="154">
        <f t="shared" si="606"/>
        <v>3579465.5665116282</v>
      </c>
      <c r="M225" s="154">
        <f t="shared" si="606"/>
        <v>3883364.9399999995</v>
      </c>
      <c r="N225" s="154">
        <f t="shared" si="606"/>
        <v>4243700.5116279069</v>
      </c>
      <c r="O225" s="154">
        <f t="shared" si="606"/>
        <v>4191007.6686046515</v>
      </c>
      <c r="P225" s="154">
        <f t="shared" si="606"/>
        <v>4160637.1220930223</v>
      </c>
      <c r="Q225" s="154">
        <f t="shared" si="606"/>
        <v>4100454.1395348846</v>
      </c>
      <c r="R225" s="154">
        <f t="shared" si="606"/>
        <v>4051627.325581396</v>
      </c>
      <c r="S225" s="154">
        <f t="shared" si="606"/>
        <v>4109624.1279069763</v>
      </c>
      <c r="T225" s="154">
        <f t="shared" si="606"/>
        <v>4168130.2325581396</v>
      </c>
      <c r="U225" s="154">
        <f t="shared" si="606"/>
        <v>4205882.2674418604</v>
      </c>
      <c r="V225" s="154">
        <f t="shared" si="606"/>
        <v>4243570.6395348832</v>
      </c>
      <c r="W225" s="154">
        <f t="shared" si="606"/>
        <v>4269226.7441860465</v>
      </c>
      <c r="X225" s="154">
        <f t="shared" si="606"/>
        <v>4294882.848837208</v>
      </c>
      <c r="Y225" s="154">
        <f t="shared" si="606"/>
        <v>4320602.6162790693</v>
      </c>
      <c r="Z225" s="154">
        <f t="shared" si="606"/>
        <v>4346258.7209302317</v>
      </c>
      <c r="AA225" s="154">
        <f t="shared" si="606"/>
        <v>4371914.8255813951</v>
      </c>
      <c r="AB225" s="154">
        <f t="shared" si="606"/>
        <v>4386302.6162790693</v>
      </c>
      <c r="AC225" s="154">
        <f t="shared" si="606"/>
        <v>4400690.4069767445</v>
      </c>
      <c r="AD225" s="154">
        <f t="shared" si="606"/>
        <v>4415014.5348837217</v>
      </c>
      <c r="AE225" s="154">
        <f t="shared" si="606"/>
        <v>4429465.988372094</v>
      </c>
      <c r="AF225" s="154">
        <f t="shared" si="606"/>
        <v>4443790.1162790703</v>
      </c>
      <c r="AG225" s="154">
        <f t="shared" si="606"/>
        <v>4447991.8604651159</v>
      </c>
      <c r="AH225" s="154">
        <f t="shared" si="606"/>
        <v>4452193.6046511624</v>
      </c>
      <c r="AI225" s="154">
        <f t="shared" si="606"/>
        <v>4456459.0116279069</v>
      </c>
      <c r="AJ225" s="154">
        <f t="shared" si="606"/>
        <v>4460660.7558139535</v>
      </c>
      <c r="AK225" s="154">
        <f t="shared" si="606"/>
        <v>4464926.1627906971</v>
      </c>
      <c r="AL225" s="154">
        <f t="shared" si="606"/>
        <v>4460342.4418604644</v>
      </c>
      <c r="AM225" s="154">
        <f t="shared" si="606"/>
        <v>4455758.7209302317</v>
      </c>
      <c r="AN225" s="154">
        <f t="shared" si="606"/>
        <v>4451111.3372093029</v>
      </c>
      <c r="AO225" s="154">
        <f t="shared" si="606"/>
        <v>4446527.6162790693</v>
      </c>
      <c r="AP225" s="154">
        <f t="shared" si="606"/>
        <v>4441880.2325581405</v>
      </c>
      <c r="AQ225" s="8"/>
      <c r="AS225" s="123"/>
      <c r="AT225" s="123"/>
      <c r="AU225" s="123"/>
    </row>
    <row r="226" spans="2:47" s="21" customFormat="1">
      <c r="B226" s="5"/>
      <c r="C226" s="9"/>
      <c r="D226" s="9"/>
      <c r="E226" s="18"/>
      <c r="F226" s="97" t="s">
        <v>2</v>
      </c>
      <c r="G226" s="78"/>
      <c r="H226" s="155">
        <v>1730.7223923974495</v>
      </c>
      <c r="I226" s="155">
        <v>18868.670567421719</v>
      </c>
      <c r="J226" s="155">
        <v>41781.095738839984</v>
      </c>
      <c r="K226" s="155">
        <v>69784.096366697922</v>
      </c>
      <c r="L226" s="155">
        <v>103381.35792499583</v>
      </c>
      <c r="M226" s="155">
        <v>139495.09203197403</v>
      </c>
      <c r="N226" s="155">
        <v>182311.90017406191</v>
      </c>
      <c r="O226" s="155">
        <v>209550.38343023258</v>
      </c>
      <c r="P226" s="155">
        <v>208031.85610465115</v>
      </c>
      <c r="Q226" s="155">
        <v>205022.7069767442</v>
      </c>
      <c r="R226" s="155">
        <v>202581.36627906974</v>
      </c>
      <c r="S226" s="155">
        <v>205481.20639534885</v>
      </c>
      <c r="T226" s="155">
        <v>208406.51162790699</v>
      </c>
      <c r="U226" s="155">
        <v>210294.11337209301</v>
      </c>
      <c r="V226" s="155">
        <v>212178.53197674421</v>
      </c>
      <c r="W226" s="155">
        <v>213461.33720930235</v>
      </c>
      <c r="X226" s="155">
        <v>214744.14244186046</v>
      </c>
      <c r="Y226" s="155">
        <v>216030.1308139535</v>
      </c>
      <c r="Z226" s="155">
        <v>217312.9360465116</v>
      </c>
      <c r="AA226" s="155">
        <v>218595.74127906974</v>
      </c>
      <c r="AB226" s="155">
        <v>219315.1308139535</v>
      </c>
      <c r="AC226" s="155">
        <v>220034.52034883722</v>
      </c>
      <c r="AD226" s="155">
        <v>220750.72674418605</v>
      </c>
      <c r="AE226" s="155">
        <v>221473.29941860464</v>
      </c>
      <c r="AF226" s="155">
        <v>222189.5058139535</v>
      </c>
      <c r="AG226" s="155">
        <v>222399.59302325582</v>
      </c>
      <c r="AH226" s="155">
        <v>222609.68023255814</v>
      </c>
      <c r="AI226" s="155">
        <v>222822.95058139536</v>
      </c>
      <c r="AJ226" s="155">
        <v>223033.03779069765</v>
      </c>
      <c r="AK226" s="155">
        <v>223246.3081395349</v>
      </c>
      <c r="AL226" s="155">
        <v>223017.12209302324</v>
      </c>
      <c r="AM226" s="155">
        <v>222787.9360465116</v>
      </c>
      <c r="AN226" s="155">
        <v>222555.5668604651</v>
      </c>
      <c r="AO226" s="155">
        <v>222326.3808139535</v>
      </c>
      <c r="AP226" s="155">
        <v>222094.01162790699</v>
      </c>
      <c r="AQ226" s="8"/>
      <c r="AS226" s="122"/>
      <c r="AT226" s="123"/>
      <c r="AU226" s="123" t="s">
        <v>108</v>
      </c>
    </row>
    <row r="227" spans="2:47" s="21" customFormat="1">
      <c r="B227" s="5"/>
      <c r="C227" s="9"/>
      <c r="D227" s="9"/>
      <c r="E227" s="18"/>
      <c r="F227" s="97" t="s">
        <v>47</v>
      </c>
      <c r="G227" s="78"/>
      <c r="H227" s="155">
        <v>2053625.7416076027</v>
      </c>
      <c r="I227" s="155">
        <v>2071284.8494325783</v>
      </c>
      <c r="J227" s="155">
        <v>2385551.1752611604</v>
      </c>
      <c r="K227" s="155">
        <v>2677824.8998333025</v>
      </c>
      <c r="L227" s="155">
        <v>2974959.0292750043</v>
      </c>
      <c r="M227" s="155">
        <v>3200198.7563680257</v>
      </c>
      <c r="N227" s="155">
        <v>3467270.5398259377</v>
      </c>
      <c r="O227" s="155">
        <v>3394716.2115697674</v>
      </c>
      <c r="P227" s="155">
        <v>3370116.0688953483</v>
      </c>
      <c r="Q227" s="155">
        <v>3321367.8530232562</v>
      </c>
      <c r="R227" s="155">
        <v>3281818.1337209307</v>
      </c>
      <c r="S227" s="155">
        <v>3328795.5436046505</v>
      </c>
      <c r="T227" s="155">
        <v>3376185.4883720931</v>
      </c>
      <c r="U227" s="155">
        <v>3406764.6366279069</v>
      </c>
      <c r="V227" s="155">
        <v>3437292.218023255</v>
      </c>
      <c r="W227" s="155">
        <v>3458073.6627906971</v>
      </c>
      <c r="X227" s="155">
        <v>3478855.1075581387</v>
      </c>
      <c r="Y227" s="155">
        <v>3499688.1191860465</v>
      </c>
      <c r="Z227" s="155">
        <v>3520469.5639534881</v>
      </c>
      <c r="AA227" s="155">
        <v>3541251.0087209302</v>
      </c>
      <c r="AB227" s="155">
        <v>3552905.1191860461</v>
      </c>
      <c r="AC227" s="155">
        <v>3564559.2296511624</v>
      </c>
      <c r="AD227" s="155">
        <v>3576161.7732558143</v>
      </c>
      <c r="AE227" s="155">
        <v>3587867.4505813955</v>
      </c>
      <c r="AF227" s="155">
        <v>3599469.9941860465</v>
      </c>
      <c r="AG227" s="155">
        <v>3602873.4069767445</v>
      </c>
      <c r="AH227" s="155">
        <v>3606276.8197674421</v>
      </c>
      <c r="AI227" s="155">
        <v>3609731.799418604</v>
      </c>
      <c r="AJ227" s="155">
        <v>3613135.212209302</v>
      </c>
      <c r="AK227" s="155">
        <v>3616590.1918604653</v>
      </c>
      <c r="AL227" s="155">
        <v>3612877.3779069763</v>
      </c>
      <c r="AM227" s="155">
        <v>3609164.5639534881</v>
      </c>
      <c r="AN227" s="155">
        <v>3605400.1831395356</v>
      </c>
      <c r="AO227" s="155">
        <v>3601687.3691860465</v>
      </c>
      <c r="AP227" s="155">
        <v>3597922.9883720935</v>
      </c>
      <c r="AQ227" s="8"/>
      <c r="AS227" s="122"/>
      <c r="AT227" s="123"/>
      <c r="AU227" s="123" t="s">
        <v>109</v>
      </c>
    </row>
    <row r="228" spans="2:47" s="21" customFormat="1">
      <c r="B228" s="5"/>
      <c r="C228" s="9"/>
      <c r="D228" s="9"/>
      <c r="E228" s="18"/>
      <c r="F228" s="97" t="s">
        <v>48</v>
      </c>
      <c r="G228" s="78"/>
      <c r="H228" s="155">
        <v>222929.71779754903</v>
      </c>
      <c r="I228" s="155">
        <v>226703.903935154</v>
      </c>
      <c r="J228" s="155">
        <v>263275.25548624917</v>
      </c>
      <c r="K228" s="155">
        <v>298013.3659875326</v>
      </c>
      <c r="L228" s="155">
        <v>333885.41881818016</v>
      </c>
      <c r="M228" s="155">
        <v>362232.54710041505</v>
      </c>
      <c r="N228" s="155">
        <v>395843.93154105963</v>
      </c>
      <c r="O228" s="155">
        <v>390928.8480922514</v>
      </c>
      <c r="P228" s="155">
        <v>388095.94400270202</v>
      </c>
      <c r="Q228" s="155">
        <v>382482.19525620004</v>
      </c>
      <c r="R228" s="155">
        <v>377927.72729904478</v>
      </c>
      <c r="S228" s="155">
        <v>383337.55350767158</v>
      </c>
      <c r="T228" s="155">
        <v>388794.8864228506</v>
      </c>
      <c r="U228" s="155">
        <v>392316.32104602928</v>
      </c>
      <c r="V228" s="155">
        <v>395831.81733088888</v>
      </c>
      <c r="W228" s="155">
        <v>398224.96767345379</v>
      </c>
      <c r="X228" s="155">
        <v>400618.11801601865</v>
      </c>
      <c r="Y228" s="155">
        <v>403017.20669690258</v>
      </c>
      <c r="Z228" s="155">
        <v>405410.35703946749</v>
      </c>
      <c r="AA228" s="155">
        <v>407803.5073820324</v>
      </c>
      <c r="AB228" s="155">
        <v>409145.57184213074</v>
      </c>
      <c r="AC228" s="155">
        <v>410487.63630222925</v>
      </c>
      <c r="AD228" s="155">
        <v>411823.76242400863</v>
      </c>
      <c r="AE228" s="155">
        <v>413171.76522242604</v>
      </c>
      <c r="AF228" s="155">
        <v>414507.89134420548</v>
      </c>
      <c r="AG228" s="155">
        <v>414899.82167326071</v>
      </c>
      <c r="AH228" s="155">
        <v>415291.752002316</v>
      </c>
      <c r="AI228" s="155">
        <v>415689.62066969043</v>
      </c>
      <c r="AJ228" s="155">
        <v>416081.55099874566</v>
      </c>
      <c r="AK228" s="155">
        <v>416479.41966612003</v>
      </c>
      <c r="AL228" s="155">
        <v>416051.85930715059</v>
      </c>
      <c r="AM228" s="155">
        <v>415624.29894818115</v>
      </c>
      <c r="AN228" s="155">
        <v>415190.80025089264</v>
      </c>
      <c r="AO228" s="155">
        <v>414763.23989192327</v>
      </c>
      <c r="AP228" s="155">
        <v>414329.74119463487</v>
      </c>
      <c r="AQ228" s="8"/>
      <c r="AS228" s="122"/>
      <c r="AT228" s="123"/>
      <c r="AU228" s="123" t="s">
        <v>110</v>
      </c>
    </row>
    <row r="229" spans="2:47" s="21" customFormat="1">
      <c r="B229" s="5"/>
      <c r="C229" s="9"/>
      <c r="D229" s="9"/>
      <c r="E229" s="18"/>
      <c r="F229" s="97" t="s">
        <v>49</v>
      </c>
      <c r="G229" s="78"/>
      <c r="H229" s="155">
        <v>10908.482632442347</v>
      </c>
      <c r="I229" s="155">
        <v>11093.16255910451</v>
      </c>
      <c r="J229" s="155">
        <v>12882.685989095824</v>
      </c>
      <c r="K229" s="155">
        <v>14582.504563446882</v>
      </c>
      <c r="L229" s="155">
        <v>16337.809639679634</v>
      </c>
      <c r="M229" s="155">
        <v>17724.902215767641</v>
      </c>
      <c r="N229" s="155">
        <v>19369.58739747178</v>
      </c>
      <c r="O229" s="155">
        <v>19129.080645083479</v>
      </c>
      <c r="P229" s="155">
        <v>18990.459893370651</v>
      </c>
      <c r="Q229" s="155">
        <v>18715.765782109433</v>
      </c>
      <c r="R229" s="155">
        <v>18492.904805558243</v>
      </c>
      <c r="S229" s="155">
        <v>18757.620500820231</v>
      </c>
      <c r="T229" s="155">
        <v>19024.660812506037</v>
      </c>
      <c r="U229" s="155">
        <v>19196.973004921358</v>
      </c>
      <c r="V229" s="155">
        <v>19368.994620283709</v>
      </c>
      <c r="W229" s="155">
        <v>19486.09717263341</v>
      </c>
      <c r="X229" s="155">
        <v>19603.199724983118</v>
      </c>
      <c r="Y229" s="155">
        <v>19720.592854385799</v>
      </c>
      <c r="Z229" s="155">
        <v>19837.695406735504</v>
      </c>
      <c r="AA229" s="155">
        <v>19954.797959085216</v>
      </c>
      <c r="AB229" s="155">
        <v>20020.468373058</v>
      </c>
      <c r="AC229" s="155">
        <v>20086.138787030784</v>
      </c>
      <c r="AD229" s="155">
        <v>20151.5186239506</v>
      </c>
      <c r="AE229" s="155">
        <v>20217.479614976364</v>
      </c>
      <c r="AF229" s="155">
        <v>20282.859451896173</v>
      </c>
      <c r="AG229" s="155">
        <v>20302.037537392654</v>
      </c>
      <c r="AH229" s="155">
        <v>20321.215622889129</v>
      </c>
      <c r="AI229" s="155">
        <v>20340.684285438587</v>
      </c>
      <c r="AJ229" s="155">
        <v>20359.862370935065</v>
      </c>
      <c r="AK229" s="155">
        <v>20379.331033484519</v>
      </c>
      <c r="AL229" s="155">
        <v>20358.409485670178</v>
      </c>
      <c r="AM229" s="155">
        <v>20337.487937855836</v>
      </c>
      <c r="AN229" s="155">
        <v>20316.275812988519</v>
      </c>
      <c r="AO229" s="155">
        <v>20295.354265174181</v>
      </c>
      <c r="AP229" s="155">
        <v>20274.142140306867</v>
      </c>
      <c r="AQ229" s="8"/>
      <c r="AS229" s="122"/>
      <c r="AT229" s="123"/>
      <c r="AU229" s="123" t="s">
        <v>111</v>
      </c>
    </row>
    <row r="230" spans="2:47" s="21" customFormat="1">
      <c r="B230" s="5"/>
      <c r="C230" s="9"/>
      <c r="D230" s="9"/>
      <c r="E230" s="18"/>
      <c r="F230" s="97" t="s">
        <v>50</v>
      </c>
      <c r="G230" s="78"/>
      <c r="H230" s="155">
        <v>100754.71231419472</v>
      </c>
      <c r="I230" s="155">
        <v>102460.48327318345</v>
      </c>
      <c r="J230" s="155">
        <v>118989.17240837596</v>
      </c>
      <c r="K230" s="155">
        <v>134689.31487692753</v>
      </c>
      <c r="L230" s="155">
        <v>150901.95085376821</v>
      </c>
      <c r="M230" s="155">
        <v>163713.64228381743</v>
      </c>
      <c r="N230" s="155">
        <v>178904.55268937568</v>
      </c>
      <c r="O230" s="155">
        <v>176683.14486731641</v>
      </c>
      <c r="P230" s="155">
        <v>175402.79319695069</v>
      </c>
      <c r="Q230" s="155">
        <v>172865.61849657435</v>
      </c>
      <c r="R230" s="155">
        <v>170807.19347679242</v>
      </c>
      <c r="S230" s="155">
        <v>173252.20389848499</v>
      </c>
      <c r="T230" s="155">
        <v>175718.68532278299</v>
      </c>
      <c r="U230" s="155">
        <v>177310.22339090996</v>
      </c>
      <c r="V230" s="155">
        <v>178899.0775837113</v>
      </c>
      <c r="W230" s="155">
        <v>179980.67933995946</v>
      </c>
      <c r="X230" s="155">
        <v>181062.28109620768</v>
      </c>
      <c r="Y230" s="155">
        <v>182146.56672778152</v>
      </c>
      <c r="Z230" s="155">
        <v>183228.16848402971</v>
      </c>
      <c r="AA230" s="155">
        <v>184309.7702402779</v>
      </c>
      <c r="AB230" s="155">
        <v>184916.3260638811</v>
      </c>
      <c r="AC230" s="155">
        <v>185522.88188748428</v>
      </c>
      <c r="AD230" s="155">
        <v>186126.75383576186</v>
      </c>
      <c r="AE230" s="155">
        <v>186735.99353469073</v>
      </c>
      <c r="AF230" s="155">
        <v>187339.86548296822</v>
      </c>
      <c r="AG230" s="155">
        <v>187517.00125446302</v>
      </c>
      <c r="AH230" s="155">
        <v>187694.13702595775</v>
      </c>
      <c r="AI230" s="155">
        <v>187873.95667277815</v>
      </c>
      <c r="AJ230" s="155">
        <v>188051.09244427292</v>
      </c>
      <c r="AK230" s="155">
        <v>188230.91209109331</v>
      </c>
      <c r="AL230" s="155">
        <v>188037.67306764453</v>
      </c>
      <c r="AM230" s="155">
        <v>187844.43404419566</v>
      </c>
      <c r="AN230" s="155">
        <v>187648.51114542119</v>
      </c>
      <c r="AO230" s="155">
        <v>187455.27212197238</v>
      </c>
      <c r="AP230" s="155">
        <v>187259.3492231979</v>
      </c>
      <c r="AQ230" s="8"/>
      <c r="AS230" s="122"/>
      <c r="AT230" s="123"/>
      <c r="AU230" s="123" t="s">
        <v>112</v>
      </c>
    </row>
    <row r="231" spans="2:47" s="21" customFormat="1">
      <c r="B231" s="5"/>
      <c r="C231" s="9"/>
      <c r="D231" s="9"/>
      <c r="E231" s="18"/>
      <c r="F231" s="66"/>
      <c r="G231" s="80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8"/>
      <c r="AS231" s="123"/>
      <c r="AT231" s="123"/>
      <c r="AU231" s="123"/>
    </row>
    <row r="232" spans="2:47" s="21" customFormat="1">
      <c r="B232" s="5"/>
      <c r="E232" s="34">
        <f>E225+1</f>
        <v>6</v>
      </c>
      <c r="F232" s="94" t="str">
        <f>LOOKUP(E232,CAPEX!$E$11:$E$29,CAPEX!$F$11:$F$29)</f>
        <v>Sao Goncalo</v>
      </c>
      <c r="G232" s="81"/>
      <c r="H232" s="154">
        <f t="shared" ref="H232:AP232" si="607">SUM(H233:H237)</f>
        <v>42897405.377604164</v>
      </c>
      <c r="I232" s="154">
        <f t="shared" si="607"/>
        <v>43256968.3984375</v>
      </c>
      <c r="J232" s="154">
        <f t="shared" si="607"/>
        <v>51421631.243697912</v>
      </c>
      <c r="K232" s="154">
        <f t="shared" si="607"/>
        <v>59208515.195624992</v>
      </c>
      <c r="L232" s="154">
        <f t="shared" si="607"/>
        <v>67389594.125</v>
      </c>
      <c r="M232" s="154">
        <f t="shared" si="607"/>
        <v>74044762.3125</v>
      </c>
      <c r="N232" s="154">
        <f t="shared" si="607"/>
        <v>79670838.854166687</v>
      </c>
      <c r="O232" s="154">
        <f t="shared" si="607"/>
        <v>77240485.593749985</v>
      </c>
      <c r="P232" s="154">
        <f t="shared" si="607"/>
        <v>74577408.333333343</v>
      </c>
      <c r="Q232" s="154">
        <f t="shared" si="607"/>
        <v>71678608.75</v>
      </c>
      <c r="R232" s="154">
        <f t="shared" si="607"/>
        <v>68387483.593750015</v>
      </c>
      <c r="S232" s="154">
        <f t="shared" si="607"/>
        <v>68640189.0625</v>
      </c>
      <c r="T232" s="154">
        <f t="shared" si="607"/>
        <v>68892837.5</v>
      </c>
      <c r="U232" s="154">
        <f t="shared" si="607"/>
        <v>69145485.9375</v>
      </c>
      <c r="V232" s="154">
        <f t="shared" si="607"/>
        <v>69398134.375</v>
      </c>
      <c r="W232" s="154">
        <f t="shared" si="607"/>
        <v>69508717.968750015</v>
      </c>
      <c r="X232" s="154">
        <f t="shared" si="607"/>
        <v>69619301.562499985</v>
      </c>
      <c r="Y232" s="154">
        <f t="shared" si="607"/>
        <v>69729828.125</v>
      </c>
      <c r="Z232" s="154">
        <f t="shared" si="607"/>
        <v>69840354.6875</v>
      </c>
      <c r="AA232" s="154">
        <f t="shared" si="607"/>
        <v>69950938.28125</v>
      </c>
      <c r="AB232" s="154">
        <f t="shared" si="607"/>
        <v>69929437.5</v>
      </c>
      <c r="AC232" s="154">
        <f t="shared" si="607"/>
        <v>69907936.71875</v>
      </c>
      <c r="AD232" s="154">
        <f t="shared" si="607"/>
        <v>69886378.90625</v>
      </c>
      <c r="AE232" s="154">
        <f t="shared" si="607"/>
        <v>69864878.125000015</v>
      </c>
      <c r="AF232" s="154">
        <f t="shared" si="607"/>
        <v>69843377.34375</v>
      </c>
      <c r="AG232" s="154">
        <f t="shared" si="607"/>
        <v>69699715.624999985</v>
      </c>
      <c r="AH232" s="154">
        <f t="shared" si="607"/>
        <v>69555996.875</v>
      </c>
      <c r="AI232" s="154">
        <f t="shared" si="607"/>
        <v>69412449.21875</v>
      </c>
      <c r="AJ232" s="154">
        <f t="shared" si="607"/>
        <v>69268787.500000015</v>
      </c>
      <c r="AK232" s="154">
        <f t="shared" si="607"/>
        <v>69125125.781249985</v>
      </c>
      <c r="AL232" s="154">
        <f t="shared" si="607"/>
        <v>68874701.562500015</v>
      </c>
      <c r="AM232" s="154">
        <f t="shared" si="607"/>
        <v>68624391.40625</v>
      </c>
      <c r="AN232" s="154">
        <f t="shared" si="607"/>
        <v>68373910.15625</v>
      </c>
      <c r="AO232" s="154">
        <f t="shared" si="607"/>
        <v>68123542.96875</v>
      </c>
      <c r="AP232" s="154">
        <f t="shared" si="607"/>
        <v>67873175.78125</v>
      </c>
      <c r="AQ232" s="8"/>
      <c r="AS232" s="123"/>
      <c r="AT232" s="123"/>
      <c r="AU232" s="123"/>
    </row>
    <row r="233" spans="2:47" s="21" customFormat="1">
      <c r="B233" s="5"/>
      <c r="C233" s="9"/>
      <c r="D233" s="9"/>
      <c r="E233" s="18"/>
      <c r="F233" s="97" t="s">
        <v>2</v>
      </c>
      <c r="G233" s="78"/>
      <c r="H233" s="155">
        <v>75640.471426931472</v>
      </c>
      <c r="I233" s="155">
        <v>374356.47528641048</v>
      </c>
      <c r="J233" s="155">
        <v>799359.82839269319</v>
      </c>
      <c r="K233" s="155">
        <v>1328411.9840920775</v>
      </c>
      <c r="L233" s="155">
        <v>1976342.9388434165</v>
      </c>
      <c r="M233" s="155">
        <v>2681759.2899664943</v>
      </c>
      <c r="N233" s="155">
        <v>3434533.4677401935</v>
      </c>
      <c r="O233" s="155">
        <v>3862024.2796875001</v>
      </c>
      <c r="P233" s="155">
        <v>3728870.416666667</v>
      </c>
      <c r="Q233" s="155">
        <v>3583930.4374999995</v>
      </c>
      <c r="R233" s="155">
        <v>3419374.1796875</v>
      </c>
      <c r="S233" s="155">
        <v>3432009.453125</v>
      </c>
      <c r="T233" s="155">
        <v>3444641.875</v>
      </c>
      <c r="U233" s="155">
        <v>3457274.296875</v>
      </c>
      <c r="V233" s="155">
        <v>3469906.71875</v>
      </c>
      <c r="W233" s="155">
        <v>3475435.8984375</v>
      </c>
      <c r="X233" s="155">
        <v>3480965.078125</v>
      </c>
      <c r="Y233" s="155">
        <v>3486491.40625</v>
      </c>
      <c r="Z233" s="155">
        <v>3492017.734375</v>
      </c>
      <c r="AA233" s="155">
        <v>3497546.9140625</v>
      </c>
      <c r="AB233" s="155">
        <v>3496471.875</v>
      </c>
      <c r="AC233" s="155">
        <v>3495396.8359375</v>
      </c>
      <c r="AD233" s="155">
        <v>3494318.9453125</v>
      </c>
      <c r="AE233" s="155">
        <v>3493243.90625</v>
      </c>
      <c r="AF233" s="155">
        <v>3492168.8671875</v>
      </c>
      <c r="AG233" s="155">
        <v>3484985.78125</v>
      </c>
      <c r="AH233" s="155">
        <v>3477799.84375</v>
      </c>
      <c r="AI233" s="155">
        <v>3470622.4609375</v>
      </c>
      <c r="AJ233" s="155">
        <v>3463439.375</v>
      </c>
      <c r="AK233" s="155">
        <v>3456256.2890625</v>
      </c>
      <c r="AL233" s="155">
        <v>3443735.078125</v>
      </c>
      <c r="AM233" s="155">
        <v>3431219.5703125</v>
      </c>
      <c r="AN233" s="155">
        <v>3418695.5078125</v>
      </c>
      <c r="AO233" s="155">
        <v>3406177.1484375</v>
      </c>
      <c r="AP233" s="155">
        <v>3393658.7890625</v>
      </c>
      <c r="AQ233" s="8"/>
      <c r="AS233" s="122"/>
      <c r="AT233" s="123"/>
      <c r="AU233" s="123" t="s">
        <v>108</v>
      </c>
    </row>
    <row r="234" spans="2:47" s="21" customFormat="1">
      <c r="B234" s="5"/>
      <c r="C234" s="9"/>
      <c r="D234" s="9"/>
      <c r="E234" s="18"/>
      <c r="F234" s="97" t="s">
        <v>47</v>
      </c>
      <c r="G234" s="78"/>
      <c r="H234" s="155">
        <v>41105868.691073067</v>
      </c>
      <c r="I234" s="155">
        <v>41152333.187213592</v>
      </c>
      <c r="J234" s="155">
        <v>48565406.165557303</v>
      </c>
      <c r="K234" s="155">
        <v>55511762.603707917</v>
      </c>
      <c r="L234" s="155">
        <v>62717667.421156585</v>
      </c>
      <c r="M234" s="155">
        <v>68401212.530033499</v>
      </c>
      <c r="N234" s="155">
        <v>73049471.832259819</v>
      </c>
      <c r="O234" s="155">
        <v>70288841.890312493</v>
      </c>
      <c r="P234" s="155">
        <v>67865441.583333328</v>
      </c>
      <c r="Q234" s="155">
        <v>65227533.962500006</v>
      </c>
      <c r="R234" s="155">
        <v>62232610.070312507</v>
      </c>
      <c r="S234" s="155">
        <v>62462572.046875</v>
      </c>
      <c r="T234" s="155">
        <v>62692482.125</v>
      </c>
      <c r="U234" s="155">
        <v>62922392.203125</v>
      </c>
      <c r="V234" s="155">
        <v>63152302.28125</v>
      </c>
      <c r="W234" s="155">
        <v>63252933.351562507</v>
      </c>
      <c r="X234" s="155">
        <v>63353564.421874993</v>
      </c>
      <c r="Y234" s="155">
        <v>63454143.59375</v>
      </c>
      <c r="Z234" s="155">
        <v>63554722.765625007</v>
      </c>
      <c r="AA234" s="155">
        <v>63655353.835937493</v>
      </c>
      <c r="AB234" s="155">
        <v>63635788.125</v>
      </c>
      <c r="AC234" s="155">
        <v>63616222.414062507</v>
      </c>
      <c r="AD234" s="155">
        <v>63596604.8046875</v>
      </c>
      <c r="AE234" s="155">
        <v>63577039.093750007</v>
      </c>
      <c r="AF234" s="155">
        <v>63557473.3828125</v>
      </c>
      <c r="AG234" s="155">
        <v>63426741.218749993</v>
      </c>
      <c r="AH234" s="155">
        <v>63295957.156249993</v>
      </c>
      <c r="AI234" s="155">
        <v>63165328.7890625</v>
      </c>
      <c r="AJ234" s="155">
        <v>63034596.625</v>
      </c>
      <c r="AK234" s="155">
        <v>62903864.460937493</v>
      </c>
      <c r="AL234" s="155">
        <v>62675978.421875</v>
      </c>
      <c r="AM234" s="155">
        <v>62448196.179687493</v>
      </c>
      <c r="AN234" s="155">
        <v>62220258.2421875</v>
      </c>
      <c r="AO234" s="155">
        <v>61992424.1015625</v>
      </c>
      <c r="AP234" s="155">
        <v>61764589.9609375</v>
      </c>
      <c r="AQ234" s="8"/>
      <c r="AS234" s="122"/>
      <c r="AT234" s="123"/>
      <c r="AU234" s="123" t="s">
        <v>109</v>
      </c>
    </row>
    <row r="235" spans="2:47" s="21" customFormat="1">
      <c r="B235" s="5"/>
      <c r="C235" s="9"/>
      <c r="D235" s="9"/>
      <c r="E235" s="18"/>
      <c r="F235" s="97" t="s">
        <v>48</v>
      </c>
      <c r="G235" s="78"/>
      <c r="H235" s="155">
        <v>1130175.2417559642</v>
      </c>
      <c r="I235" s="155">
        <v>1139648.2907765226</v>
      </c>
      <c r="J235" s="155">
        <v>1354754.5361023908</v>
      </c>
      <c r="K235" s="155">
        <v>1559907.8169460238</v>
      </c>
      <c r="L235" s="155">
        <v>1775446.5605003885</v>
      </c>
      <c r="M235" s="155">
        <v>1950783.6525465483</v>
      </c>
      <c r="N235" s="155">
        <v>2099008.2913013971</v>
      </c>
      <c r="O235" s="155">
        <v>2034978.192989721</v>
      </c>
      <c r="P235" s="155">
        <v>1964816.7470907688</v>
      </c>
      <c r="Q235" s="155">
        <v>1888444.9597750199</v>
      </c>
      <c r="R235" s="155">
        <v>1801736.9610890229</v>
      </c>
      <c r="S235" s="155">
        <v>1808394.7405449965</v>
      </c>
      <c r="T235" s="155">
        <v>1815051.0174553923</v>
      </c>
      <c r="U235" s="155">
        <v>1821707.2943657879</v>
      </c>
      <c r="V235" s="155">
        <v>1828363.5712761835</v>
      </c>
      <c r="W235" s="155">
        <v>1831277.0071518621</v>
      </c>
      <c r="X235" s="155">
        <v>1834190.443027541</v>
      </c>
      <c r="Y235" s="155">
        <v>1837102.3763576418</v>
      </c>
      <c r="Z235" s="155">
        <v>1840014.309687743</v>
      </c>
      <c r="AA235" s="155">
        <v>1842927.7455634216</v>
      </c>
      <c r="AB235" s="155">
        <v>1842361.2858805282</v>
      </c>
      <c r="AC235" s="155">
        <v>1841794.8261976342</v>
      </c>
      <c r="AD235" s="155">
        <v>1841226.8639691626</v>
      </c>
      <c r="AE235" s="155">
        <v>1840660.4042862686</v>
      </c>
      <c r="AF235" s="155">
        <v>1840093.9446033754</v>
      </c>
      <c r="AG235" s="155">
        <v>1836309.032292475</v>
      </c>
      <c r="AH235" s="155">
        <v>1832522.6174359974</v>
      </c>
      <c r="AI235" s="155">
        <v>1828740.7102162533</v>
      </c>
      <c r="AJ235" s="155">
        <v>1824955.7979053534</v>
      </c>
      <c r="AK235" s="155">
        <v>1821170.8855944537</v>
      </c>
      <c r="AL235" s="155">
        <v>1814573.2079615986</v>
      </c>
      <c r="AM235" s="155">
        <v>1807978.5354198997</v>
      </c>
      <c r="AN235" s="155">
        <v>1801379.3552414668</v>
      </c>
      <c r="AO235" s="155">
        <v>1794783.1801541895</v>
      </c>
      <c r="AP235" s="155">
        <v>1788187.0050669129</v>
      </c>
      <c r="AQ235" s="8"/>
      <c r="AS235" s="122"/>
      <c r="AT235" s="123"/>
      <c r="AU235" s="123" t="s">
        <v>110</v>
      </c>
    </row>
    <row r="236" spans="2:47" s="21" customFormat="1">
      <c r="B236" s="5"/>
      <c r="C236" s="9"/>
      <c r="D236" s="9"/>
      <c r="E236" s="18"/>
      <c r="F236" s="97" t="s">
        <v>49</v>
      </c>
      <c r="G236" s="78"/>
      <c r="H236" s="155">
        <v>228963.65321793387</v>
      </c>
      <c r="I236" s="155">
        <v>230882.81038110942</v>
      </c>
      <c r="J236" s="155">
        <v>274461.46078870579</v>
      </c>
      <c r="K236" s="155">
        <v>316023.72734359966</v>
      </c>
      <c r="L236" s="155">
        <v>359689.99812257569</v>
      </c>
      <c r="M236" s="155">
        <v>395211.7647090769</v>
      </c>
      <c r="N236" s="155">
        <v>425240.7845746057</v>
      </c>
      <c r="O236" s="155">
        <v>412268.84475174558</v>
      </c>
      <c r="P236" s="155">
        <v>398054.74734936649</v>
      </c>
      <c r="Q236" s="155">
        <v>382582.4889061288</v>
      </c>
      <c r="R236" s="155">
        <v>365016.20413110941</v>
      </c>
      <c r="S236" s="155">
        <v>366365.0122187743</v>
      </c>
      <c r="T236" s="155">
        <v>367713.51590380148</v>
      </c>
      <c r="U236" s="155">
        <v>369062.01958882861</v>
      </c>
      <c r="V236" s="155">
        <v>370410.5232738558</v>
      </c>
      <c r="W236" s="155">
        <v>371000.75998836313</v>
      </c>
      <c r="X236" s="155">
        <v>371590.99670287047</v>
      </c>
      <c r="Y236" s="155">
        <v>372180.92901474022</v>
      </c>
      <c r="Z236" s="155">
        <v>372770.86132660985</v>
      </c>
      <c r="AA236" s="155">
        <v>373361.09804111719</v>
      </c>
      <c r="AB236" s="155">
        <v>373246.33824670292</v>
      </c>
      <c r="AC236" s="155">
        <v>373131.57845228864</v>
      </c>
      <c r="AD236" s="155">
        <v>373016.51425523666</v>
      </c>
      <c r="AE236" s="155">
        <v>372901.75446082238</v>
      </c>
      <c r="AF236" s="155">
        <v>372786.99466640811</v>
      </c>
      <c r="AG236" s="155">
        <v>372020.20442203264</v>
      </c>
      <c r="AH236" s="155">
        <v>371253.1097750194</v>
      </c>
      <c r="AI236" s="155">
        <v>370486.92833591939</v>
      </c>
      <c r="AJ236" s="155">
        <v>369720.13809154392</v>
      </c>
      <c r="AK236" s="155">
        <v>368953.34784716839</v>
      </c>
      <c r="AL236" s="155">
        <v>367616.71586501173</v>
      </c>
      <c r="AM236" s="155">
        <v>366280.69268813042</v>
      </c>
      <c r="AN236" s="155">
        <v>364943.75630333595</v>
      </c>
      <c r="AO236" s="155">
        <v>363607.42872381699</v>
      </c>
      <c r="AP236" s="155">
        <v>362271.10114429798</v>
      </c>
      <c r="AQ236" s="8"/>
      <c r="AS236" s="122"/>
      <c r="AT236" s="123"/>
      <c r="AU236" s="123" t="s">
        <v>111</v>
      </c>
    </row>
    <row r="237" spans="2:47" s="21" customFormat="1">
      <c r="B237" s="5"/>
      <c r="C237" s="9"/>
      <c r="D237" s="9"/>
      <c r="E237" s="18"/>
      <c r="F237" s="97" t="s">
        <v>50</v>
      </c>
      <c r="G237" s="78"/>
      <c r="H237" s="155">
        <v>356757.32013026898</v>
      </c>
      <c r="I237" s="155">
        <v>359747.63477986807</v>
      </c>
      <c r="J237" s="155">
        <v>427649.25285682053</v>
      </c>
      <c r="K237" s="155">
        <v>492409.06353537628</v>
      </c>
      <c r="L237" s="155">
        <v>560447.20637703652</v>
      </c>
      <c r="M237" s="155">
        <v>615795.0752443755</v>
      </c>
      <c r="N237" s="155">
        <v>662584.47829066473</v>
      </c>
      <c r="O237" s="155">
        <v>642372.38600853377</v>
      </c>
      <c r="P237" s="155">
        <v>620224.83889319899</v>
      </c>
      <c r="Q237" s="155">
        <v>596116.90131885186</v>
      </c>
      <c r="R237" s="155">
        <v>568746.17852986825</v>
      </c>
      <c r="S237" s="155">
        <v>570847.8097362296</v>
      </c>
      <c r="T237" s="155">
        <v>572948.96664080687</v>
      </c>
      <c r="U237" s="155">
        <v>575050.12354538403</v>
      </c>
      <c r="V237" s="155">
        <v>577151.2804499612</v>
      </c>
      <c r="W237" s="155">
        <v>578070.95160977496</v>
      </c>
      <c r="X237" s="155">
        <v>578990.62276958884</v>
      </c>
      <c r="Y237" s="155">
        <v>579909.8196276183</v>
      </c>
      <c r="Z237" s="155">
        <v>580829.01648564788</v>
      </c>
      <c r="AA237" s="155">
        <v>581748.68764546153</v>
      </c>
      <c r="AB237" s="155">
        <v>581569.87587276963</v>
      </c>
      <c r="AC237" s="155">
        <v>581391.06410007761</v>
      </c>
      <c r="AD237" s="155">
        <v>581211.77802560129</v>
      </c>
      <c r="AE237" s="155">
        <v>581032.96625290927</v>
      </c>
      <c r="AF237" s="155">
        <v>580854.15448021726</v>
      </c>
      <c r="AG237" s="155">
        <v>579659.38828549266</v>
      </c>
      <c r="AH237" s="155">
        <v>578464.14778898365</v>
      </c>
      <c r="AI237" s="155">
        <v>577270.33019782777</v>
      </c>
      <c r="AJ237" s="155">
        <v>576075.56400310318</v>
      </c>
      <c r="AK237" s="155">
        <v>574880.79780837859</v>
      </c>
      <c r="AL237" s="155">
        <v>572798.13867339026</v>
      </c>
      <c r="AM237" s="155">
        <v>570716.42814197054</v>
      </c>
      <c r="AN237" s="155">
        <v>568633.2947051978</v>
      </c>
      <c r="AO237" s="155">
        <v>566551.10987199377</v>
      </c>
      <c r="AP237" s="155">
        <v>564468.92503878975</v>
      </c>
      <c r="AQ237" s="8"/>
      <c r="AS237" s="122"/>
      <c r="AT237" s="123"/>
      <c r="AU237" s="123" t="s">
        <v>112</v>
      </c>
    </row>
    <row r="238" spans="2:47" s="21" customFormat="1">
      <c r="B238" s="5"/>
      <c r="C238" s="9"/>
      <c r="D238" s="9"/>
      <c r="E238" s="18"/>
      <c r="F238" s="66"/>
      <c r="G238" s="80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8"/>
      <c r="AS238" s="123"/>
      <c r="AT238" s="123"/>
      <c r="AU238" s="123"/>
    </row>
    <row r="239" spans="2:47" s="21" customFormat="1">
      <c r="B239" s="5"/>
      <c r="E239" s="34">
        <f>E232+1</f>
        <v>7</v>
      </c>
      <c r="F239" s="94" t="str">
        <f>LOOKUP(E239,CAPEX!$E$11:$E$29,CAPEX!$F$11:$F$29)</f>
        <v>Saquarema</v>
      </c>
      <c r="G239" s="81"/>
      <c r="H239" s="154">
        <f t="shared" ref="H239:AP239" si="608">SUM(H240:H244)</f>
        <v>63566.315849999999</v>
      </c>
      <c r="I239" s="154">
        <f t="shared" si="608"/>
        <v>64646.916600000004</v>
      </c>
      <c r="J239" s="154">
        <f t="shared" si="608"/>
        <v>138917.63490000003</v>
      </c>
      <c r="K239" s="154">
        <f t="shared" si="608"/>
        <v>231318.75000000003</v>
      </c>
      <c r="L239" s="154">
        <f t="shared" si="608"/>
        <v>336347.71170000004</v>
      </c>
      <c r="M239" s="154">
        <f t="shared" si="608"/>
        <v>451415.79764999991</v>
      </c>
      <c r="N239" s="154">
        <f t="shared" si="608"/>
        <v>586479.08000000007</v>
      </c>
      <c r="O239" s="154">
        <f t="shared" si="608"/>
        <v>629799.10499999998</v>
      </c>
      <c r="P239" s="154">
        <f t="shared" si="608"/>
        <v>673753.5</v>
      </c>
      <c r="Q239" s="154">
        <f t="shared" si="608"/>
        <v>723192.75</v>
      </c>
      <c r="R239" s="154">
        <f t="shared" si="608"/>
        <v>769566</v>
      </c>
      <c r="S239" s="154">
        <f t="shared" si="608"/>
        <v>816815.25</v>
      </c>
      <c r="T239" s="154">
        <f t="shared" si="608"/>
        <v>864885.75</v>
      </c>
      <c r="U239" s="154">
        <f t="shared" si="608"/>
        <v>874521.75000000012</v>
      </c>
      <c r="V239" s="154">
        <f t="shared" si="608"/>
        <v>884103.00000000012</v>
      </c>
      <c r="W239" s="154">
        <f t="shared" si="608"/>
        <v>892151.25</v>
      </c>
      <c r="X239" s="154">
        <f t="shared" si="608"/>
        <v>900144.75000000012</v>
      </c>
      <c r="Y239" s="154">
        <f t="shared" si="608"/>
        <v>908138.25</v>
      </c>
      <c r="Z239" s="154">
        <f t="shared" si="608"/>
        <v>916186.49999999988</v>
      </c>
      <c r="AA239" s="154">
        <f t="shared" si="608"/>
        <v>924180</v>
      </c>
      <c r="AB239" s="154">
        <f t="shared" si="608"/>
        <v>927519.75000000012</v>
      </c>
      <c r="AC239" s="154">
        <f t="shared" si="608"/>
        <v>930804.75</v>
      </c>
      <c r="AD239" s="154">
        <f t="shared" si="608"/>
        <v>934144.5</v>
      </c>
      <c r="AE239" s="154">
        <f t="shared" si="608"/>
        <v>937484.25000000012</v>
      </c>
      <c r="AF239" s="154">
        <f t="shared" si="608"/>
        <v>940769.25</v>
      </c>
      <c r="AG239" s="154">
        <f t="shared" si="608"/>
        <v>941262</v>
      </c>
      <c r="AH239" s="154">
        <f t="shared" si="608"/>
        <v>941754.75</v>
      </c>
      <c r="AI239" s="154">
        <f t="shared" si="608"/>
        <v>942192.74999999988</v>
      </c>
      <c r="AJ239" s="154">
        <f t="shared" si="608"/>
        <v>942685.5</v>
      </c>
      <c r="AK239" s="154">
        <f t="shared" si="608"/>
        <v>943178.24999999988</v>
      </c>
      <c r="AL239" s="154">
        <f t="shared" si="608"/>
        <v>941481</v>
      </c>
      <c r="AM239" s="154">
        <f t="shared" si="608"/>
        <v>939728.99999999988</v>
      </c>
      <c r="AN239" s="154">
        <f t="shared" si="608"/>
        <v>938031.75</v>
      </c>
      <c r="AO239" s="154">
        <f t="shared" si="608"/>
        <v>936334.49999999988</v>
      </c>
      <c r="AP239" s="154">
        <f t="shared" si="608"/>
        <v>934582.5</v>
      </c>
      <c r="AQ239" s="8"/>
      <c r="AS239" s="123"/>
      <c r="AT239" s="123"/>
      <c r="AU239" s="123"/>
    </row>
    <row r="240" spans="2:47" s="21" customFormat="1">
      <c r="B240" s="5"/>
      <c r="C240" s="9"/>
      <c r="D240" s="9"/>
      <c r="E240" s="18"/>
      <c r="F240" s="97" t="s">
        <v>2</v>
      </c>
      <c r="G240" s="78"/>
      <c r="H240" s="155">
        <v>0</v>
      </c>
      <c r="I240" s="155">
        <v>461.76369000000011</v>
      </c>
      <c r="J240" s="155">
        <v>1984.537641428572</v>
      </c>
      <c r="K240" s="155">
        <v>4956.8303571428569</v>
      </c>
      <c r="L240" s="155">
        <v>9609.9346200000018</v>
      </c>
      <c r="M240" s="155">
        <v>16121.992773214288</v>
      </c>
      <c r="N240" s="155">
        <v>25134.81771428572</v>
      </c>
      <c r="O240" s="155">
        <v>31489.955250000003</v>
      </c>
      <c r="P240" s="155">
        <v>33687.675000000003</v>
      </c>
      <c r="Q240" s="155">
        <v>36159.637499999997</v>
      </c>
      <c r="R240" s="155">
        <v>38478.300000000003</v>
      </c>
      <c r="S240" s="155">
        <v>40840.762499999997</v>
      </c>
      <c r="T240" s="155">
        <v>43244.287500000006</v>
      </c>
      <c r="U240" s="155">
        <v>43726.087500000001</v>
      </c>
      <c r="V240" s="155">
        <v>44205.15</v>
      </c>
      <c r="W240" s="155">
        <v>44607.5625</v>
      </c>
      <c r="X240" s="155">
        <v>45007.237500000003</v>
      </c>
      <c r="Y240" s="155">
        <v>45406.912499999999</v>
      </c>
      <c r="Z240" s="155">
        <v>45809.324999999997</v>
      </c>
      <c r="AA240" s="155">
        <v>46209</v>
      </c>
      <c r="AB240" s="155">
        <v>46375.987500000003</v>
      </c>
      <c r="AC240" s="155">
        <v>46540.237499999996</v>
      </c>
      <c r="AD240" s="155">
        <v>46707.224999999999</v>
      </c>
      <c r="AE240" s="155">
        <v>46874.212500000001</v>
      </c>
      <c r="AF240" s="155">
        <v>47038.462500000001</v>
      </c>
      <c r="AG240" s="155">
        <v>47063.1</v>
      </c>
      <c r="AH240" s="155">
        <v>47087.737499999996</v>
      </c>
      <c r="AI240" s="155">
        <v>47109.637499999997</v>
      </c>
      <c r="AJ240" s="155">
        <v>47134.274999999994</v>
      </c>
      <c r="AK240" s="155">
        <v>47158.912499999999</v>
      </c>
      <c r="AL240" s="155">
        <v>47074.05</v>
      </c>
      <c r="AM240" s="155">
        <v>46986.45</v>
      </c>
      <c r="AN240" s="155">
        <v>46901.587500000001</v>
      </c>
      <c r="AO240" s="155">
        <v>46816.724999999999</v>
      </c>
      <c r="AP240" s="155">
        <v>46729.125</v>
      </c>
      <c r="AQ240" s="8"/>
      <c r="AS240" s="122"/>
      <c r="AT240" s="123"/>
      <c r="AU240" s="123" t="s">
        <v>108</v>
      </c>
    </row>
    <row r="241" spans="2:47" s="21" customFormat="1">
      <c r="B241" s="5"/>
      <c r="C241" s="9"/>
      <c r="D241" s="9"/>
      <c r="E241" s="18"/>
      <c r="F241" s="97" t="s">
        <v>47</v>
      </c>
      <c r="G241" s="78"/>
      <c r="H241" s="155">
        <v>63566.315849999999</v>
      </c>
      <c r="I241" s="155">
        <v>64185.152910000004</v>
      </c>
      <c r="J241" s="155">
        <v>136933.09725857145</v>
      </c>
      <c r="K241" s="155">
        <v>226361.91964285716</v>
      </c>
      <c r="L241" s="155">
        <v>326737.77708000003</v>
      </c>
      <c r="M241" s="155">
        <v>435293.80487678561</v>
      </c>
      <c r="N241" s="155">
        <v>561344.26228571439</v>
      </c>
      <c r="O241" s="155">
        <v>598309.14974999998</v>
      </c>
      <c r="P241" s="155">
        <v>640065.82499999995</v>
      </c>
      <c r="Q241" s="155">
        <v>687033.11250000005</v>
      </c>
      <c r="R241" s="155">
        <v>731087.7</v>
      </c>
      <c r="S241" s="155">
        <v>775974.48750000005</v>
      </c>
      <c r="T241" s="155">
        <v>821641.46250000002</v>
      </c>
      <c r="U241" s="155">
        <v>830795.66250000009</v>
      </c>
      <c r="V241" s="155">
        <v>839897.85000000009</v>
      </c>
      <c r="W241" s="155">
        <v>847543.6875</v>
      </c>
      <c r="X241" s="155">
        <v>855137.51250000007</v>
      </c>
      <c r="Y241" s="155">
        <v>862731.33750000002</v>
      </c>
      <c r="Z241" s="155">
        <v>870377.17499999993</v>
      </c>
      <c r="AA241" s="155">
        <v>877971</v>
      </c>
      <c r="AB241" s="155">
        <v>881143.76250000007</v>
      </c>
      <c r="AC241" s="155">
        <v>884264.51249999995</v>
      </c>
      <c r="AD241" s="155">
        <v>887437.27500000002</v>
      </c>
      <c r="AE241" s="155">
        <v>890610.03750000009</v>
      </c>
      <c r="AF241" s="155">
        <v>893730.78749999998</v>
      </c>
      <c r="AG241" s="155">
        <v>894198.9</v>
      </c>
      <c r="AH241" s="155">
        <v>894667.01249999995</v>
      </c>
      <c r="AI241" s="155">
        <v>895083.11249999993</v>
      </c>
      <c r="AJ241" s="155">
        <v>895551.22499999998</v>
      </c>
      <c r="AK241" s="155">
        <v>896019.33749999991</v>
      </c>
      <c r="AL241" s="155">
        <v>894406.95</v>
      </c>
      <c r="AM241" s="155">
        <v>892742.54999999993</v>
      </c>
      <c r="AN241" s="155">
        <v>891130.16249999998</v>
      </c>
      <c r="AO241" s="155">
        <v>889517.77499999991</v>
      </c>
      <c r="AP241" s="155">
        <v>887853.375</v>
      </c>
      <c r="AQ241" s="8"/>
      <c r="AS241" s="122"/>
      <c r="AT241" s="123"/>
      <c r="AU241" s="123" t="s">
        <v>109</v>
      </c>
    </row>
    <row r="242" spans="2:47" s="21" customFormat="1">
      <c r="B242" s="5"/>
      <c r="C242" s="9"/>
      <c r="D242" s="9"/>
      <c r="E242" s="18"/>
      <c r="F242" s="97" t="s">
        <v>48</v>
      </c>
      <c r="G242" s="78"/>
      <c r="H242" s="155">
        <v>0</v>
      </c>
      <c r="I242" s="155">
        <v>0</v>
      </c>
      <c r="J242" s="155">
        <v>0</v>
      </c>
      <c r="K242" s="155">
        <v>0</v>
      </c>
      <c r="L242" s="155">
        <v>0</v>
      </c>
      <c r="M242" s="155">
        <v>0</v>
      </c>
      <c r="N242" s="155">
        <v>0</v>
      </c>
      <c r="O242" s="155">
        <v>0</v>
      </c>
      <c r="P242" s="155">
        <v>0</v>
      </c>
      <c r="Q242" s="155">
        <v>0</v>
      </c>
      <c r="R242" s="155">
        <v>0</v>
      </c>
      <c r="S242" s="155">
        <v>0</v>
      </c>
      <c r="T242" s="155">
        <v>0</v>
      </c>
      <c r="U242" s="155">
        <v>0</v>
      </c>
      <c r="V242" s="155">
        <v>0</v>
      </c>
      <c r="W242" s="155">
        <v>0</v>
      </c>
      <c r="X242" s="155">
        <v>0</v>
      </c>
      <c r="Y242" s="155">
        <v>0</v>
      </c>
      <c r="Z242" s="155">
        <v>0</v>
      </c>
      <c r="AA242" s="155">
        <v>0</v>
      </c>
      <c r="AB242" s="155">
        <v>0</v>
      </c>
      <c r="AC242" s="155">
        <v>0</v>
      </c>
      <c r="AD242" s="155">
        <v>0</v>
      </c>
      <c r="AE242" s="155">
        <v>0</v>
      </c>
      <c r="AF242" s="155">
        <v>0</v>
      </c>
      <c r="AG242" s="155">
        <v>0</v>
      </c>
      <c r="AH242" s="155">
        <v>0</v>
      </c>
      <c r="AI242" s="155">
        <v>0</v>
      </c>
      <c r="AJ242" s="155">
        <v>0</v>
      </c>
      <c r="AK242" s="155">
        <v>0</v>
      </c>
      <c r="AL242" s="155">
        <v>0</v>
      </c>
      <c r="AM242" s="155">
        <v>0</v>
      </c>
      <c r="AN242" s="155">
        <v>0</v>
      </c>
      <c r="AO242" s="155">
        <v>0</v>
      </c>
      <c r="AP242" s="155">
        <v>0</v>
      </c>
      <c r="AQ242" s="8"/>
      <c r="AS242" s="122"/>
      <c r="AT242" s="123"/>
      <c r="AU242" s="123" t="s">
        <v>110</v>
      </c>
    </row>
    <row r="243" spans="2:47" s="21" customFormat="1">
      <c r="B243" s="5"/>
      <c r="C243" s="9"/>
      <c r="D243" s="9"/>
      <c r="E243" s="18"/>
      <c r="F243" s="97" t="s">
        <v>49</v>
      </c>
      <c r="G243" s="78"/>
      <c r="H243" s="155">
        <v>0</v>
      </c>
      <c r="I243" s="155">
        <v>0</v>
      </c>
      <c r="J243" s="155">
        <v>0</v>
      </c>
      <c r="K243" s="155">
        <v>0</v>
      </c>
      <c r="L243" s="155">
        <v>0</v>
      </c>
      <c r="M243" s="155">
        <v>0</v>
      </c>
      <c r="N243" s="155">
        <v>0</v>
      </c>
      <c r="O243" s="155">
        <v>0</v>
      </c>
      <c r="P243" s="155">
        <v>0</v>
      </c>
      <c r="Q243" s="155">
        <v>0</v>
      </c>
      <c r="R243" s="155">
        <v>0</v>
      </c>
      <c r="S243" s="155">
        <v>0</v>
      </c>
      <c r="T243" s="155">
        <v>0</v>
      </c>
      <c r="U243" s="155">
        <v>0</v>
      </c>
      <c r="V243" s="155">
        <v>0</v>
      </c>
      <c r="W243" s="155">
        <v>0</v>
      </c>
      <c r="X243" s="155">
        <v>0</v>
      </c>
      <c r="Y243" s="155">
        <v>0</v>
      </c>
      <c r="Z243" s="155">
        <v>0</v>
      </c>
      <c r="AA243" s="155">
        <v>0</v>
      </c>
      <c r="AB243" s="155">
        <v>0</v>
      </c>
      <c r="AC243" s="155">
        <v>0</v>
      </c>
      <c r="AD243" s="155">
        <v>0</v>
      </c>
      <c r="AE243" s="155">
        <v>0</v>
      </c>
      <c r="AF243" s="155">
        <v>0</v>
      </c>
      <c r="AG243" s="155">
        <v>0</v>
      </c>
      <c r="AH243" s="155">
        <v>0</v>
      </c>
      <c r="AI243" s="155">
        <v>0</v>
      </c>
      <c r="AJ243" s="155">
        <v>0</v>
      </c>
      <c r="AK243" s="155">
        <v>0</v>
      </c>
      <c r="AL243" s="155">
        <v>0</v>
      </c>
      <c r="AM243" s="155">
        <v>0</v>
      </c>
      <c r="AN243" s="155">
        <v>0</v>
      </c>
      <c r="AO243" s="155">
        <v>0</v>
      </c>
      <c r="AP243" s="155">
        <v>0</v>
      </c>
      <c r="AQ243" s="8"/>
      <c r="AS243" s="122"/>
      <c r="AT243" s="123"/>
      <c r="AU243" s="123" t="s">
        <v>111</v>
      </c>
    </row>
    <row r="244" spans="2:47" s="21" customFormat="1">
      <c r="B244" s="5"/>
      <c r="C244" s="9"/>
      <c r="D244" s="9"/>
      <c r="E244" s="18"/>
      <c r="F244" s="97" t="s">
        <v>50</v>
      </c>
      <c r="G244" s="78"/>
      <c r="H244" s="155">
        <v>0</v>
      </c>
      <c r="I244" s="155">
        <v>0</v>
      </c>
      <c r="J244" s="155">
        <v>0</v>
      </c>
      <c r="K244" s="155">
        <v>0</v>
      </c>
      <c r="L244" s="155">
        <v>0</v>
      </c>
      <c r="M244" s="155">
        <v>0</v>
      </c>
      <c r="N244" s="155">
        <v>0</v>
      </c>
      <c r="O244" s="155">
        <v>0</v>
      </c>
      <c r="P244" s="155">
        <v>0</v>
      </c>
      <c r="Q244" s="155">
        <v>0</v>
      </c>
      <c r="R244" s="155">
        <v>0</v>
      </c>
      <c r="S244" s="155">
        <v>0</v>
      </c>
      <c r="T244" s="155">
        <v>0</v>
      </c>
      <c r="U244" s="155">
        <v>0</v>
      </c>
      <c r="V244" s="155">
        <v>0</v>
      </c>
      <c r="W244" s="155">
        <v>0</v>
      </c>
      <c r="X244" s="155">
        <v>0</v>
      </c>
      <c r="Y244" s="155">
        <v>0</v>
      </c>
      <c r="Z244" s="155">
        <v>0</v>
      </c>
      <c r="AA244" s="155">
        <v>0</v>
      </c>
      <c r="AB244" s="155">
        <v>0</v>
      </c>
      <c r="AC244" s="155">
        <v>0</v>
      </c>
      <c r="AD244" s="155">
        <v>0</v>
      </c>
      <c r="AE244" s="155">
        <v>0</v>
      </c>
      <c r="AF244" s="155">
        <v>0</v>
      </c>
      <c r="AG244" s="155">
        <v>0</v>
      </c>
      <c r="AH244" s="155">
        <v>0</v>
      </c>
      <c r="AI244" s="155">
        <v>0</v>
      </c>
      <c r="AJ244" s="155">
        <v>0</v>
      </c>
      <c r="AK244" s="155">
        <v>0</v>
      </c>
      <c r="AL244" s="155">
        <v>0</v>
      </c>
      <c r="AM244" s="155">
        <v>0</v>
      </c>
      <c r="AN244" s="155">
        <v>0</v>
      </c>
      <c r="AO244" s="155">
        <v>0</v>
      </c>
      <c r="AP244" s="155">
        <v>0</v>
      </c>
      <c r="AQ244" s="8"/>
      <c r="AS244" s="122"/>
      <c r="AT244" s="123"/>
      <c r="AU244" s="123" t="s">
        <v>112</v>
      </c>
    </row>
    <row r="245" spans="2:47" s="21" customFormat="1">
      <c r="B245" s="5"/>
      <c r="C245" s="9"/>
      <c r="D245" s="9"/>
      <c r="E245" s="18"/>
      <c r="F245" s="66"/>
      <c r="G245" s="80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8"/>
      <c r="AS245" s="123"/>
      <c r="AT245" s="123"/>
      <c r="AU245" s="123"/>
    </row>
    <row r="246" spans="2:47" s="21" customFormat="1">
      <c r="B246" s="5"/>
      <c r="E246" s="34">
        <f>E239+1</f>
        <v>8</v>
      </c>
      <c r="F246" s="94" t="str">
        <f>LOOKUP(E246,CAPEX!$E$11:$E$29,CAPEX!$F$11:$F$29)</f>
        <v>Tangua</v>
      </c>
      <c r="G246" s="81"/>
      <c r="H246" s="154">
        <f t="shared" ref="H246:AP246" si="609">SUM(H247:H251)</f>
        <v>238041.41419354838</v>
      </c>
      <c r="I246" s="154">
        <f t="shared" si="609"/>
        <v>241116.60198924734</v>
      </c>
      <c r="J246" s="154">
        <f t="shared" si="609"/>
        <v>475885.2338709677</v>
      </c>
      <c r="K246" s="154">
        <f t="shared" si="609"/>
        <v>735504.67096774199</v>
      </c>
      <c r="L246" s="154">
        <f t="shared" si="609"/>
        <v>1043032.477419355</v>
      </c>
      <c r="M246" s="154">
        <f t="shared" si="609"/>
        <v>1352782.4980645161</v>
      </c>
      <c r="N246" s="154">
        <f t="shared" si="609"/>
        <v>1696873.2258064514</v>
      </c>
      <c r="O246" s="154">
        <f t="shared" si="609"/>
        <v>1772005.1397849461</v>
      </c>
      <c r="P246" s="154">
        <f t="shared" si="609"/>
        <v>1858137.2903225806</v>
      </c>
      <c r="Q246" s="154">
        <f t="shared" si="609"/>
        <v>1931514.0645161292</v>
      </c>
      <c r="R246" s="154">
        <f t="shared" si="609"/>
        <v>2010737.9032258063</v>
      </c>
      <c r="S246" s="154">
        <f t="shared" si="609"/>
        <v>2103577.4193548388</v>
      </c>
      <c r="T246" s="154">
        <f t="shared" si="609"/>
        <v>2197241.1290322575</v>
      </c>
      <c r="U246" s="154">
        <f t="shared" si="609"/>
        <v>2208426.6129032257</v>
      </c>
      <c r="V246" s="154">
        <f t="shared" si="609"/>
        <v>2219553.2258064514</v>
      </c>
      <c r="W246" s="154">
        <f t="shared" si="609"/>
        <v>2224616.1290322579</v>
      </c>
      <c r="X246" s="154">
        <f t="shared" si="609"/>
        <v>2229737.9032258065</v>
      </c>
      <c r="Y246" s="154">
        <f t="shared" si="609"/>
        <v>2234859.6774193547</v>
      </c>
      <c r="Z246" s="154">
        <f t="shared" si="609"/>
        <v>2239922.5806451612</v>
      </c>
      <c r="AA246" s="154">
        <f t="shared" si="609"/>
        <v>2244985.4838709678</v>
      </c>
      <c r="AB246" s="154">
        <f t="shared" si="609"/>
        <v>2244750</v>
      </c>
      <c r="AC246" s="154">
        <f t="shared" si="609"/>
        <v>2244514.5161290318</v>
      </c>
      <c r="AD246" s="154">
        <f t="shared" si="609"/>
        <v>2244279.0322580645</v>
      </c>
      <c r="AE246" s="154">
        <f t="shared" si="609"/>
        <v>2244102.4193548383</v>
      </c>
      <c r="AF246" s="154">
        <f t="shared" si="609"/>
        <v>2243866.935483871</v>
      </c>
      <c r="AG246" s="154">
        <f t="shared" si="609"/>
        <v>2238921.7741935486</v>
      </c>
      <c r="AH246" s="154">
        <f t="shared" si="609"/>
        <v>2233976.6129032257</v>
      </c>
      <c r="AI246" s="154">
        <f t="shared" si="609"/>
        <v>2229031.4516129033</v>
      </c>
      <c r="AJ246" s="154">
        <f t="shared" si="609"/>
        <v>2224086.2903225799</v>
      </c>
      <c r="AK246" s="154">
        <f t="shared" si="609"/>
        <v>2219141.1290322579</v>
      </c>
      <c r="AL246" s="154">
        <f t="shared" si="609"/>
        <v>2210251.6129032257</v>
      </c>
      <c r="AM246" s="154">
        <f t="shared" si="609"/>
        <v>2201303.2258064514</v>
      </c>
      <c r="AN246" s="154">
        <f t="shared" si="609"/>
        <v>2192413.7096774192</v>
      </c>
      <c r="AO246" s="154">
        <f t="shared" si="609"/>
        <v>2183524.1935483874</v>
      </c>
      <c r="AP246" s="154">
        <f t="shared" si="609"/>
        <v>2174634.6774193547</v>
      </c>
      <c r="AQ246" s="8"/>
      <c r="AS246" s="123"/>
      <c r="AT246" s="123"/>
      <c r="AU246" s="123"/>
    </row>
    <row r="247" spans="2:47" s="21" customFormat="1">
      <c r="B247" s="5"/>
      <c r="C247" s="9"/>
      <c r="D247" s="9"/>
      <c r="E247" s="18"/>
      <c r="F247" s="97" t="s">
        <v>2</v>
      </c>
      <c r="G247" s="78"/>
      <c r="H247" s="155">
        <v>96.272457142857149</v>
      </c>
      <c r="I247" s="155">
        <v>1805.8467339368008</v>
      </c>
      <c r="J247" s="155">
        <v>6935.8354838709683</v>
      </c>
      <c r="K247" s="155">
        <v>15930.794024138691</v>
      </c>
      <c r="L247" s="155">
        <v>29981.716334430548</v>
      </c>
      <c r="M247" s="155">
        <v>48469.978816589872</v>
      </c>
      <c r="N247" s="155">
        <v>72821.177704630245</v>
      </c>
      <c r="O247" s="155">
        <v>88600.256989247311</v>
      </c>
      <c r="P247" s="155">
        <v>92906.864516129033</v>
      </c>
      <c r="Q247" s="155">
        <v>96575.703225806443</v>
      </c>
      <c r="R247" s="155">
        <v>100536.89516129032</v>
      </c>
      <c r="S247" s="155">
        <v>105178.87096774192</v>
      </c>
      <c r="T247" s="155">
        <v>109862.05645161291</v>
      </c>
      <c r="U247" s="155">
        <v>110421.33064516129</v>
      </c>
      <c r="V247" s="155">
        <v>110977.66129032259</v>
      </c>
      <c r="W247" s="155">
        <v>111230.80645161291</v>
      </c>
      <c r="X247" s="155">
        <v>111486.8951612903</v>
      </c>
      <c r="Y247" s="155">
        <v>111742.98387096774</v>
      </c>
      <c r="Z247" s="155">
        <v>111996.12903225806</v>
      </c>
      <c r="AA247" s="155">
        <v>112249.27419354838</v>
      </c>
      <c r="AB247" s="155">
        <v>112237.5</v>
      </c>
      <c r="AC247" s="155">
        <v>112225.72580645162</v>
      </c>
      <c r="AD247" s="155">
        <v>112213.95161290321</v>
      </c>
      <c r="AE247" s="155">
        <v>112205.12096774192</v>
      </c>
      <c r="AF247" s="155">
        <v>112193.34677419355</v>
      </c>
      <c r="AG247" s="155">
        <v>111946.08870967741</v>
      </c>
      <c r="AH247" s="155">
        <v>111698.83064516129</v>
      </c>
      <c r="AI247" s="155">
        <v>111451.57258064515</v>
      </c>
      <c r="AJ247" s="155">
        <v>111204.31451612902</v>
      </c>
      <c r="AK247" s="155">
        <v>110957.05645161291</v>
      </c>
      <c r="AL247" s="155">
        <v>110512.58064516129</v>
      </c>
      <c r="AM247" s="155">
        <v>110065.16129032259</v>
      </c>
      <c r="AN247" s="155">
        <v>109620.68548387096</v>
      </c>
      <c r="AO247" s="155">
        <v>109176.20967741933</v>
      </c>
      <c r="AP247" s="155">
        <v>108731.73387096774</v>
      </c>
      <c r="AQ247" s="8"/>
      <c r="AS247" s="122"/>
      <c r="AT247" s="123"/>
      <c r="AU247" s="123" t="s">
        <v>108</v>
      </c>
    </row>
    <row r="248" spans="2:47" s="21" customFormat="1">
      <c r="B248" s="5"/>
      <c r="C248" s="9"/>
      <c r="D248" s="9"/>
      <c r="E248" s="18"/>
      <c r="F248" s="97" t="s">
        <v>47</v>
      </c>
      <c r="G248" s="78"/>
      <c r="H248" s="155">
        <v>221282.24274285714</v>
      </c>
      <c r="I248" s="155">
        <v>222432.59311606322</v>
      </c>
      <c r="J248" s="155">
        <v>435637.43201612897</v>
      </c>
      <c r="K248" s="155">
        <v>668088.54997586133</v>
      </c>
      <c r="L248" s="155">
        <v>940038.48766556953</v>
      </c>
      <c r="M248" s="155">
        <v>1209617.7443834101</v>
      </c>
      <c r="N248" s="155">
        <v>1505270.9222953697</v>
      </c>
      <c r="O248" s="155">
        <v>1559364.5230107524</v>
      </c>
      <c r="P248" s="155">
        <v>1635160.8154838711</v>
      </c>
      <c r="Q248" s="155">
        <v>1699732.3767741937</v>
      </c>
      <c r="R248" s="155">
        <v>1769449.3548387093</v>
      </c>
      <c r="S248" s="155">
        <v>1851148.1290322579</v>
      </c>
      <c r="T248" s="155">
        <v>1933572.1935483869</v>
      </c>
      <c r="U248" s="155">
        <v>1943415.4193548388</v>
      </c>
      <c r="V248" s="155">
        <v>1953206.8387096773</v>
      </c>
      <c r="W248" s="155">
        <v>1957662.1935483869</v>
      </c>
      <c r="X248" s="155">
        <v>1962169.3548387093</v>
      </c>
      <c r="Y248" s="155">
        <v>1966676.5161290322</v>
      </c>
      <c r="Z248" s="155">
        <v>1971131.8709677418</v>
      </c>
      <c r="AA248" s="155">
        <v>1975587.2258064514</v>
      </c>
      <c r="AB248" s="155">
        <v>1975380</v>
      </c>
      <c r="AC248" s="155">
        <v>1975172.7741935481</v>
      </c>
      <c r="AD248" s="155">
        <v>1974965.5483870965</v>
      </c>
      <c r="AE248" s="155">
        <v>1974810.1290322579</v>
      </c>
      <c r="AF248" s="155">
        <v>1974602.9032258065</v>
      </c>
      <c r="AG248" s="155">
        <v>1970251.1612903227</v>
      </c>
      <c r="AH248" s="155">
        <v>1965899.4193548388</v>
      </c>
      <c r="AI248" s="155">
        <v>1961547.6774193549</v>
      </c>
      <c r="AJ248" s="155">
        <v>1957195.9354838708</v>
      </c>
      <c r="AK248" s="155">
        <v>1952844.1935483869</v>
      </c>
      <c r="AL248" s="155">
        <v>1945021.4193548388</v>
      </c>
      <c r="AM248" s="155">
        <v>1937146.8387096773</v>
      </c>
      <c r="AN248" s="155">
        <v>1929324.0645161287</v>
      </c>
      <c r="AO248" s="155">
        <v>1921501.2903225806</v>
      </c>
      <c r="AP248" s="155">
        <v>1913678.5161290322</v>
      </c>
      <c r="AQ248" s="8"/>
      <c r="AS248" s="122"/>
      <c r="AT248" s="123"/>
      <c r="AU248" s="123" t="s">
        <v>109</v>
      </c>
    </row>
    <row r="249" spans="2:47" s="21" customFormat="1">
      <c r="B249" s="5"/>
      <c r="C249" s="9"/>
      <c r="D249" s="9"/>
      <c r="E249" s="18"/>
      <c r="F249" s="97" t="s">
        <v>48</v>
      </c>
      <c r="G249" s="78"/>
      <c r="H249" s="155">
        <v>9349.5069165795194</v>
      </c>
      <c r="I249" s="155">
        <v>9470.2904771337799</v>
      </c>
      <c r="J249" s="155">
        <v>18691.252951291128</v>
      </c>
      <c r="K249" s="155">
        <v>28888.27573002976</v>
      </c>
      <c r="L249" s="155">
        <v>40966.986332555716</v>
      </c>
      <c r="M249" s="155">
        <v>53132.978415252197</v>
      </c>
      <c r="N249" s="155">
        <v>66647.763856487814</v>
      </c>
      <c r="O249" s="155">
        <v>69598.70561499476</v>
      </c>
      <c r="P249" s="155">
        <v>72981.701552570186</v>
      </c>
      <c r="Q249" s="155">
        <v>75863.707022765666</v>
      </c>
      <c r="R249" s="155">
        <v>78975.366523208111</v>
      </c>
      <c r="S249" s="155">
        <v>82621.806371168845</v>
      </c>
      <c r="T249" s="155">
        <v>86300.617910867993</v>
      </c>
      <c r="U249" s="155">
        <v>86739.948013031943</v>
      </c>
      <c r="V249" s="155">
        <v>87176.965851500281</v>
      </c>
      <c r="W249" s="155">
        <v>87375.820529321863</v>
      </c>
      <c r="X249" s="155">
        <v>87576.987470839042</v>
      </c>
      <c r="Y249" s="155">
        <v>87778.154412356205</v>
      </c>
      <c r="Z249" s="155">
        <v>87977.009090177788</v>
      </c>
      <c r="AA249" s="155">
        <v>88175.863767999355</v>
      </c>
      <c r="AB249" s="155">
        <v>88166.614713216972</v>
      </c>
      <c r="AC249" s="155">
        <v>88157.365658434559</v>
      </c>
      <c r="AD249" s="155">
        <v>88148.116603652161</v>
      </c>
      <c r="AE249" s="155">
        <v>88141.179812565344</v>
      </c>
      <c r="AF249" s="155">
        <v>88131.93075778296</v>
      </c>
      <c r="AG249" s="155">
        <v>87937.700607352584</v>
      </c>
      <c r="AH249" s="155">
        <v>87743.470456922223</v>
      </c>
      <c r="AI249" s="155">
        <v>87549.240306491833</v>
      </c>
      <c r="AJ249" s="155">
        <v>87355.010156061471</v>
      </c>
      <c r="AK249" s="155">
        <v>87160.780005631081</v>
      </c>
      <c r="AL249" s="155">
        <v>86811.628187595532</v>
      </c>
      <c r="AM249" s="155">
        <v>86460.164105864373</v>
      </c>
      <c r="AN249" s="155">
        <v>86111.012287828824</v>
      </c>
      <c r="AO249" s="155">
        <v>85761.860469793261</v>
      </c>
      <c r="AP249" s="155">
        <v>85412.708651757712</v>
      </c>
      <c r="AQ249" s="8"/>
      <c r="AS249" s="122"/>
      <c r="AT249" s="123"/>
      <c r="AU249" s="123" t="s">
        <v>110</v>
      </c>
    </row>
    <row r="250" spans="2:47" s="21" customFormat="1">
      <c r="B250" s="5"/>
      <c r="C250" s="9"/>
      <c r="D250" s="9"/>
      <c r="E250" s="18"/>
      <c r="F250" s="97" t="s">
        <v>49</v>
      </c>
      <c r="G250" s="78"/>
      <c r="H250" s="155">
        <v>103.8834101842169</v>
      </c>
      <c r="I250" s="155">
        <v>105.22544974593089</v>
      </c>
      <c r="J250" s="155">
        <v>207.68058834767922</v>
      </c>
      <c r="K250" s="155">
        <v>320.98084144477519</v>
      </c>
      <c r="L250" s="155">
        <v>455.18873702839687</v>
      </c>
      <c r="M250" s="155">
        <v>590.36642683613547</v>
      </c>
      <c r="N250" s="155">
        <v>740.53070951653115</v>
      </c>
      <c r="O250" s="155">
        <v>773.31895127771963</v>
      </c>
      <c r="P250" s="155">
        <v>810.90779502855776</v>
      </c>
      <c r="Q250" s="155">
        <v>842.93007803072965</v>
      </c>
      <c r="R250" s="155">
        <v>877.50407248009026</v>
      </c>
      <c r="S250" s="155">
        <v>918.02007079076509</v>
      </c>
      <c r="T250" s="155">
        <v>958.89575456520004</v>
      </c>
      <c r="U250" s="155">
        <v>963.77720014479939</v>
      </c>
      <c r="V250" s="155">
        <v>968.63295390555868</v>
      </c>
      <c r="W250" s="155">
        <v>970.84245032579838</v>
      </c>
      <c r="X250" s="155">
        <v>973.07763856487816</v>
      </c>
      <c r="Y250" s="155">
        <v>975.31282680395793</v>
      </c>
      <c r="Z250" s="155">
        <v>977.52232322419763</v>
      </c>
      <c r="AA250" s="155">
        <v>979.73181964443745</v>
      </c>
      <c r="AB250" s="155">
        <v>979.62905236907739</v>
      </c>
      <c r="AC250" s="155">
        <v>979.52628509371732</v>
      </c>
      <c r="AD250" s="155">
        <v>979.42351781835748</v>
      </c>
      <c r="AE250" s="155">
        <v>979.34644236183726</v>
      </c>
      <c r="AF250" s="155">
        <v>979.24367508647742</v>
      </c>
      <c r="AG250" s="155">
        <v>977.08556230391764</v>
      </c>
      <c r="AH250" s="155">
        <v>974.92744952135797</v>
      </c>
      <c r="AI250" s="155">
        <v>972.76933673879819</v>
      </c>
      <c r="AJ250" s="155">
        <v>970.61122395623863</v>
      </c>
      <c r="AK250" s="155">
        <v>968.45311117367874</v>
      </c>
      <c r="AL250" s="155">
        <v>964.57364652883928</v>
      </c>
      <c r="AM250" s="155">
        <v>960.66849006515986</v>
      </c>
      <c r="AN250" s="155">
        <v>956.7890254203204</v>
      </c>
      <c r="AO250" s="155">
        <v>952.90956077548071</v>
      </c>
      <c r="AP250" s="155">
        <v>949.03009613064137</v>
      </c>
      <c r="AQ250" s="8"/>
      <c r="AS250" s="122"/>
      <c r="AT250" s="123"/>
      <c r="AU250" s="123" t="s">
        <v>111</v>
      </c>
    </row>
    <row r="251" spans="2:47" s="21" customFormat="1">
      <c r="B251" s="5"/>
      <c r="C251" s="9"/>
      <c r="D251" s="9"/>
      <c r="E251" s="18"/>
      <c r="F251" s="97" t="s">
        <v>50</v>
      </c>
      <c r="G251" s="78"/>
      <c r="H251" s="155">
        <v>7209.5086667846517</v>
      </c>
      <c r="I251" s="155">
        <v>7302.6462123676038</v>
      </c>
      <c r="J251" s="155">
        <v>14413.032831328937</v>
      </c>
      <c r="K251" s="155">
        <v>22276.070396267398</v>
      </c>
      <c r="L251" s="155">
        <v>31590.098349770742</v>
      </c>
      <c r="M251" s="155">
        <v>40971.430022427798</v>
      </c>
      <c r="N251" s="155">
        <v>51392.831240447274</v>
      </c>
      <c r="O251" s="155">
        <v>53668.335218673747</v>
      </c>
      <c r="P251" s="155">
        <v>56277.0009749819</v>
      </c>
      <c r="Q251" s="155">
        <v>58499.347415332639</v>
      </c>
      <c r="R251" s="155">
        <v>60898.782630118272</v>
      </c>
      <c r="S251" s="155">
        <v>63710.592912879089</v>
      </c>
      <c r="T251" s="155">
        <v>66547.365366824873</v>
      </c>
      <c r="U251" s="155">
        <v>66886.137690049087</v>
      </c>
      <c r="V251" s="155">
        <v>67223.127001045767</v>
      </c>
      <c r="W251" s="155">
        <v>67376.466052610413</v>
      </c>
      <c r="X251" s="155">
        <v>67531.588116402549</v>
      </c>
      <c r="Y251" s="155">
        <v>67686.710180194685</v>
      </c>
      <c r="Z251" s="155">
        <v>67840.049231759316</v>
      </c>
      <c r="AA251" s="155">
        <v>67993.388283323948</v>
      </c>
      <c r="AB251" s="155">
        <v>67986.256234413973</v>
      </c>
      <c r="AC251" s="155">
        <v>67979.124185503984</v>
      </c>
      <c r="AD251" s="155">
        <v>67971.99213659401</v>
      </c>
      <c r="AE251" s="155">
        <v>67966.643099911525</v>
      </c>
      <c r="AF251" s="155">
        <v>67959.511051001537</v>
      </c>
      <c r="AG251" s="155">
        <v>67809.7380238919</v>
      </c>
      <c r="AH251" s="155">
        <v>67659.964996782248</v>
      </c>
      <c r="AI251" s="155">
        <v>67510.191969672596</v>
      </c>
      <c r="AJ251" s="155">
        <v>67360.418942562959</v>
      </c>
      <c r="AK251" s="155">
        <v>67210.645915453308</v>
      </c>
      <c r="AL251" s="155">
        <v>66941.41106910145</v>
      </c>
      <c r="AM251" s="155">
        <v>66670.393210522088</v>
      </c>
      <c r="AN251" s="155">
        <v>66401.158364170231</v>
      </c>
      <c r="AO251" s="155">
        <v>66131.923517818374</v>
      </c>
      <c r="AP251" s="155">
        <v>65862.688671466516</v>
      </c>
      <c r="AQ251" s="8"/>
      <c r="AS251" s="122"/>
      <c r="AT251" s="123"/>
      <c r="AU251" s="123" t="s">
        <v>112</v>
      </c>
    </row>
    <row r="252" spans="2:47" s="21" customFormat="1">
      <c r="B252" s="5"/>
      <c r="C252" s="9"/>
      <c r="D252" s="9"/>
      <c r="E252" s="18"/>
      <c r="F252" s="66"/>
      <c r="G252" s="80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8"/>
      <c r="AS252" s="123"/>
      <c r="AT252" s="123"/>
      <c r="AU252" s="123"/>
    </row>
    <row r="253" spans="2:47" s="21" customFormat="1">
      <c r="B253" s="5"/>
      <c r="E253" s="34">
        <f>E246+1</f>
        <v>9</v>
      </c>
      <c r="F253" s="94" t="str">
        <f>LOOKUP(E253,CAPEX!$E$11:$E$29,CAPEX!$F$11:$F$29)</f>
        <v>Casimiro de Abreu</v>
      </c>
      <c r="G253" s="81"/>
      <c r="H253" s="154">
        <f t="shared" ref="H253:AP253" si="610">SUM(H254:H258)</f>
        <v>453855.60000000003</v>
      </c>
      <c r="I253" s="154">
        <f t="shared" si="610"/>
        <v>461660.75999999995</v>
      </c>
      <c r="J253" s="154">
        <f t="shared" si="610"/>
        <v>508388.79</v>
      </c>
      <c r="K253" s="154">
        <f t="shared" si="610"/>
        <v>551996.61749999993</v>
      </c>
      <c r="L253" s="154">
        <f t="shared" si="610"/>
        <v>597779.66249999986</v>
      </c>
      <c r="M253" s="154">
        <f t="shared" si="610"/>
        <v>650137.63500000001</v>
      </c>
      <c r="N253" s="154">
        <f t="shared" si="610"/>
        <v>698172</v>
      </c>
      <c r="O253" s="154">
        <f t="shared" si="610"/>
        <v>733650</v>
      </c>
      <c r="P253" s="154">
        <f t="shared" si="610"/>
        <v>769730.25</v>
      </c>
      <c r="Q253" s="154">
        <f t="shared" si="610"/>
        <v>806467.5</v>
      </c>
      <c r="R253" s="154">
        <f t="shared" si="610"/>
        <v>838222.50000000012</v>
      </c>
      <c r="S253" s="154">
        <f t="shared" si="610"/>
        <v>870196.5</v>
      </c>
      <c r="T253" s="154">
        <f t="shared" si="610"/>
        <v>902498.99999999988</v>
      </c>
      <c r="U253" s="154">
        <f t="shared" si="610"/>
        <v>906878.99999999988</v>
      </c>
      <c r="V253" s="154">
        <f t="shared" si="610"/>
        <v>911313.75</v>
      </c>
      <c r="W253" s="154">
        <f t="shared" si="610"/>
        <v>921552</v>
      </c>
      <c r="X253" s="154">
        <f t="shared" si="610"/>
        <v>931790.25</v>
      </c>
      <c r="Y253" s="154">
        <f t="shared" si="610"/>
        <v>942028.5</v>
      </c>
      <c r="Z253" s="154">
        <f t="shared" si="610"/>
        <v>952321.5</v>
      </c>
      <c r="AA253" s="154">
        <f t="shared" si="610"/>
        <v>962559.75</v>
      </c>
      <c r="AB253" s="154">
        <f t="shared" si="610"/>
        <v>967213.50000000012</v>
      </c>
      <c r="AC253" s="154">
        <f t="shared" si="610"/>
        <v>971812.5</v>
      </c>
      <c r="AD253" s="154">
        <f t="shared" si="610"/>
        <v>976466.25000000012</v>
      </c>
      <c r="AE253" s="154">
        <f t="shared" si="610"/>
        <v>981120</v>
      </c>
      <c r="AF253" s="154">
        <f t="shared" si="610"/>
        <v>985773.75</v>
      </c>
      <c r="AG253" s="154">
        <f t="shared" si="610"/>
        <v>988839.75000000012</v>
      </c>
      <c r="AH253" s="154">
        <f t="shared" si="610"/>
        <v>991851.00000000012</v>
      </c>
      <c r="AI253" s="154">
        <f t="shared" si="610"/>
        <v>994917</v>
      </c>
      <c r="AJ253" s="154">
        <f t="shared" si="610"/>
        <v>997983</v>
      </c>
      <c r="AK253" s="154">
        <f t="shared" si="610"/>
        <v>1000994.25</v>
      </c>
      <c r="AL253" s="154">
        <f t="shared" si="610"/>
        <v>1002582</v>
      </c>
      <c r="AM253" s="154">
        <f t="shared" si="610"/>
        <v>1004169.7500000001</v>
      </c>
      <c r="AN253" s="154">
        <f t="shared" si="610"/>
        <v>1005812.25</v>
      </c>
      <c r="AO253" s="154">
        <f t="shared" si="610"/>
        <v>1007400</v>
      </c>
      <c r="AP253" s="154">
        <f t="shared" si="610"/>
        <v>1008987.75</v>
      </c>
      <c r="AQ253" s="8"/>
      <c r="AS253" s="123"/>
      <c r="AT253" s="123"/>
      <c r="AU253" s="123"/>
    </row>
    <row r="254" spans="2:47" s="21" customFormat="1">
      <c r="B254" s="5"/>
      <c r="C254" s="9"/>
      <c r="D254" s="9"/>
      <c r="E254" s="18"/>
      <c r="F254" s="97" t="s">
        <v>2</v>
      </c>
      <c r="G254" s="78"/>
      <c r="H254" s="155">
        <v>0</v>
      </c>
      <c r="I254" s="155">
        <v>3297.5768571428571</v>
      </c>
      <c r="J254" s="155">
        <v>7262.697000000001</v>
      </c>
      <c r="K254" s="155">
        <v>11828.49894642857</v>
      </c>
      <c r="L254" s="155">
        <v>17079.418928571431</v>
      </c>
      <c r="M254" s="155">
        <v>23219.201250000002</v>
      </c>
      <c r="N254" s="155">
        <v>29921.657142857141</v>
      </c>
      <c r="O254" s="155">
        <v>36682.5</v>
      </c>
      <c r="P254" s="155">
        <v>38486.512499999997</v>
      </c>
      <c r="Q254" s="155">
        <v>40323.375</v>
      </c>
      <c r="R254" s="155">
        <v>41911.125</v>
      </c>
      <c r="S254" s="155">
        <v>43509.824999999997</v>
      </c>
      <c r="T254" s="155">
        <v>45124.95</v>
      </c>
      <c r="U254" s="155">
        <v>45343.950000000004</v>
      </c>
      <c r="V254" s="155">
        <v>45565.6875</v>
      </c>
      <c r="W254" s="155">
        <v>46077.599999999999</v>
      </c>
      <c r="X254" s="155">
        <v>46589.512499999997</v>
      </c>
      <c r="Y254" s="155">
        <v>47101.424999999996</v>
      </c>
      <c r="Z254" s="155">
        <v>47616.075000000004</v>
      </c>
      <c r="AA254" s="155">
        <v>48127.987499999996</v>
      </c>
      <c r="AB254" s="155">
        <v>48360.675000000003</v>
      </c>
      <c r="AC254" s="155">
        <v>48590.625</v>
      </c>
      <c r="AD254" s="155">
        <v>48823.312499999993</v>
      </c>
      <c r="AE254" s="155">
        <v>49056</v>
      </c>
      <c r="AF254" s="155">
        <v>49288.6875</v>
      </c>
      <c r="AG254" s="155">
        <v>49441.987500000003</v>
      </c>
      <c r="AH254" s="155">
        <v>49592.55</v>
      </c>
      <c r="AI254" s="155">
        <v>49745.85</v>
      </c>
      <c r="AJ254" s="155">
        <v>49899.15</v>
      </c>
      <c r="AK254" s="155">
        <v>50049.712500000001</v>
      </c>
      <c r="AL254" s="155">
        <v>50129.1</v>
      </c>
      <c r="AM254" s="155">
        <v>50208.487500000003</v>
      </c>
      <c r="AN254" s="155">
        <v>50290.612500000003</v>
      </c>
      <c r="AO254" s="155">
        <v>50370</v>
      </c>
      <c r="AP254" s="155">
        <v>50449.387499999997</v>
      </c>
      <c r="AQ254" s="8"/>
      <c r="AS254" s="122"/>
      <c r="AT254" s="123"/>
      <c r="AU254" s="123" t="s">
        <v>108</v>
      </c>
    </row>
    <row r="255" spans="2:47" s="21" customFormat="1">
      <c r="B255" s="5"/>
      <c r="C255" s="9"/>
      <c r="D255" s="9"/>
      <c r="E255" s="18"/>
      <c r="F255" s="97" t="s">
        <v>47</v>
      </c>
      <c r="G255" s="78"/>
      <c r="H255" s="155">
        <v>453855.60000000003</v>
      </c>
      <c r="I255" s="155">
        <v>458363.1831428571</v>
      </c>
      <c r="J255" s="155">
        <v>501126.09299999999</v>
      </c>
      <c r="K255" s="155">
        <v>540168.1185535714</v>
      </c>
      <c r="L255" s="155">
        <v>580700.24357142847</v>
      </c>
      <c r="M255" s="155">
        <v>626918.43374999997</v>
      </c>
      <c r="N255" s="155">
        <v>668250.34285714291</v>
      </c>
      <c r="O255" s="155">
        <v>696967.5</v>
      </c>
      <c r="P255" s="155">
        <v>731243.73750000005</v>
      </c>
      <c r="Q255" s="155">
        <v>766144.125</v>
      </c>
      <c r="R255" s="155">
        <v>796311.37500000012</v>
      </c>
      <c r="S255" s="155">
        <v>826686.67500000005</v>
      </c>
      <c r="T255" s="155">
        <v>857374.04999999993</v>
      </c>
      <c r="U255" s="155">
        <v>861535.04999999993</v>
      </c>
      <c r="V255" s="155">
        <v>865748.0625</v>
      </c>
      <c r="W255" s="155">
        <v>875474.4</v>
      </c>
      <c r="X255" s="155">
        <v>885200.73750000005</v>
      </c>
      <c r="Y255" s="155">
        <v>894927.07499999995</v>
      </c>
      <c r="Z255" s="155">
        <v>904705.42500000005</v>
      </c>
      <c r="AA255" s="155">
        <v>914431.76249999995</v>
      </c>
      <c r="AB255" s="155">
        <v>918852.82500000007</v>
      </c>
      <c r="AC255" s="155">
        <v>923221.875</v>
      </c>
      <c r="AD255" s="155">
        <v>927642.93750000012</v>
      </c>
      <c r="AE255" s="155">
        <v>932064</v>
      </c>
      <c r="AF255" s="155">
        <v>936485.0625</v>
      </c>
      <c r="AG255" s="155">
        <v>939397.76250000007</v>
      </c>
      <c r="AH255" s="155">
        <v>942258.45000000007</v>
      </c>
      <c r="AI255" s="155">
        <v>945171.15</v>
      </c>
      <c r="AJ255" s="155">
        <v>948083.85</v>
      </c>
      <c r="AK255" s="155">
        <v>950944.53749999998</v>
      </c>
      <c r="AL255" s="155">
        <v>952452.9</v>
      </c>
      <c r="AM255" s="155">
        <v>953961.26250000007</v>
      </c>
      <c r="AN255" s="155">
        <v>955521.63749999995</v>
      </c>
      <c r="AO255" s="155">
        <v>957030</v>
      </c>
      <c r="AP255" s="155">
        <v>958538.36250000005</v>
      </c>
      <c r="AQ255" s="8"/>
      <c r="AS255" s="122"/>
      <c r="AT255" s="123"/>
      <c r="AU255" s="123" t="s">
        <v>109</v>
      </c>
    </row>
    <row r="256" spans="2:47" s="21" customFormat="1">
      <c r="B256" s="5"/>
      <c r="C256" s="9"/>
      <c r="D256" s="9"/>
      <c r="E256" s="18"/>
      <c r="F256" s="97" t="s">
        <v>48</v>
      </c>
      <c r="G256" s="78"/>
      <c r="H256" s="155">
        <v>0</v>
      </c>
      <c r="I256" s="155">
        <v>0</v>
      </c>
      <c r="J256" s="155">
        <v>0</v>
      </c>
      <c r="K256" s="155">
        <v>0</v>
      </c>
      <c r="L256" s="155">
        <v>0</v>
      </c>
      <c r="M256" s="155">
        <v>0</v>
      </c>
      <c r="N256" s="155">
        <v>0</v>
      </c>
      <c r="O256" s="155">
        <v>0</v>
      </c>
      <c r="P256" s="155">
        <v>0</v>
      </c>
      <c r="Q256" s="155">
        <v>0</v>
      </c>
      <c r="R256" s="155">
        <v>0</v>
      </c>
      <c r="S256" s="155">
        <v>0</v>
      </c>
      <c r="T256" s="155">
        <v>0</v>
      </c>
      <c r="U256" s="155">
        <v>0</v>
      </c>
      <c r="V256" s="155">
        <v>0</v>
      </c>
      <c r="W256" s="155">
        <v>0</v>
      </c>
      <c r="X256" s="155">
        <v>0</v>
      </c>
      <c r="Y256" s="155">
        <v>0</v>
      </c>
      <c r="Z256" s="155">
        <v>0</v>
      </c>
      <c r="AA256" s="155">
        <v>0</v>
      </c>
      <c r="AB256" s="155">
        <v>0</v>
      </c>
      <c r="AC256" s="155">
        <v>0</v>
      </c>
      <c r="AD256" s="155">
        <v>0</v>
      </c>
      <c r="AE256" s="155">
        <v>0</v>
      </c>
      <c r="AF256" s="155">
        <v>0</v>
      </c>
      <c r="AG256" s="155">
        <v>0</v>
      </c>
      <c r="AH256" s="155">
        <v>0</v>
      </c>
      <c r="AI256" s="155">
        <v>0</v>
      </c>
      <c r="AJ256" s="155">
        <v>0</v>
      </c>
      <c r="AK256" s="155">
        <v>0</v>
      </c>
      <c r="AL256" s="155">
        <v>0</v>
      </c>
      <c r="AM256" s="155">
        <v>0</v>
      </c>
      <c r="AN256" s="155">
        <v>0</v>
      </c>
      <c r="AO256" s="155">
        <v>0</v>
      </c>
      <c r="AP256" s="155">
        <v>0</v>
      </c>
      <c r="AQ256" s="8"/>
      <c r="AS256" s="122"/>
      <c r="AT256" s="123"/>
      <c r="AU256" s="123" t="s">
        <v>110</v>
      </c>
    </row>
    <row r="257" spans="2:47" s="21" customFormat="1">
      <c r="B257" s="5"/>
      <c r="C257" s="9"/>
      <c r="D257" s="9"/>
      <c r="E257" s="18"/>
      <c r="F257" s="97" t="s">
        <v>49</v>
      </c>
      <c r="G257" s="78"/>
      <c r="H257" s="155">
        <v>0</v>
      </c>
      <c r="I257" s="155">
        <v>0</v>
      </c>
      <c r="J257" s="155">
        <v>0</v>
      </c>
      <c r="K257" s="155">
        <v>0</v>
      </c>
      <c r="L257" s="155">
        <v>0</v>
      </c>
      <c r="M257" s="155">
        <v>0</v>
      </c>
      <c r="N257" s="155">
        <v>0</v>
      </c>
      <c r="O257" s="155">
        <v>0</v>
      </c>
      <c r="P257" s="155">
        <v>0</v>
      </c>
      <c r="Q257" s="155">
        <v>0</v>
      </c>
      <c r="R257" s="155">
        <v>0</v>
      </c>
      <c r="S257" s="155">
        <v>0</v>
      </c>
      <c r="T257" s="155">
        <v>0</v>
      </c>
      <c r="U257" s="155">
        <v>0</v>
      </c>
      <c r="V257" s="155">
        <v>0</v>
      </c>
      <c r="W257" s="155">
        <v>0</v>
      </c>
      <c r="X257" s="155">
        <v>0</v>
      </c>
      <c r="Y257" s="155">
        <v>0</v>
      </c>
      <c r="Z257" s="155">
        <v>0</v>
      </c>
      <c r="AA257" s="155">
        <v>0</v>
      </c>
      <c r="AB257" s="155">
        <v>0</v>
      </c>
      <c r="AC257" s="155">
        <v>0</v>
      </c>
      <c r="AD257" s="155">
        <v>0</v>
      </c>
      <c r="AE257" s="155">
        <v>0</v>
      </c>
      <c r="AF257" s="155">
        <v>0</v>
      </c>
      <c r="AG257" s="155">
        <v>0</v>
      </c>
      <c r="AH257" s="155">
        <v>0</v>
      </c>
      <c r="AI257" s="155">
        <v>0</v>
      </c>
      <c r="AJ257" s="155">
        <v>0</v>
      </c>
      <c r="AK257" s="155">
        <v>0</v>
      </c>
      <c r="AL257" s="155">
        <v>0</v>
      </c>
      <c r="AM257" s="155">
        <v>0</v>
      </c>
      <c r="AN257" s="155">
        <v>0</v>
      </c>
      <c r="AO257" s="155">
        <v>0</v>
      </c>
      <c r="AP257" s="155">
        <v>0</v>
      </c>
      <c r="AQ257" s="8"/>
      <c r="AS257" s="122"/>
      <c r="AT257" s="123"/>
      <c r="AU257" s="123" t="s">
        <v>111</v>
      </c>
    </row>
    <row r="258" spans="2:47" s="21" customFormat="1">
      <c r="B258" s="5"/>
      <c r="C258" s="9"/>
      <c r="D258" s="9"/>
      <c r="E258" s="18"/>
      <c r="F258" s="97" t="s">
        <v>50</v>
      </c>
      <c r="G258" s="78"/>
      <c r="H258" s="155">
        <v>0</v>
      </c>
      <c r="I258" s="155">
        <v>0</v>
      </c>
      <c r="J258" s="155">
        <v>0</v>
      </c>
      <c r="K258" s="155">
        <v>0</v>
      </c>
      <c r="L258" s="155">
        <v>0</v>
      </c>
      <c r="M258" s="155">
        <v>0</v>
      </c>
      <c r="N258" s="155">
        <v>0</v>
      </c>
      <c r="O258" s="155">
        <v>0</v>
      </c>
      <c r="P258" s="155">
        <v>0</v>
      </c>
      <c r="Q258" s="155">
        <v>0</v>
      </c>
      <c r="R258" s="155">
        <v>0</v>
      </c>
      <c r="S258" s="155">
        <v>0</v>
      </c>
      <c r="T258" s="155">
        <v>0</v>
      </c>
      <c r="U258" s="155">
        <v>0</v>
      </c>
      <c r="V258" s="155">
        <v>0</v>
      </c>
      <c r="W258" s="155">
        <v>0</v>
      </c>
      <c r="X258" s="155">
        <v>0</v>
      </c>
      <c r="Y258" s="155">
        <v>0</v>
      </c>
      <c r="Z258" s="155">
        <v>0</v>
      </c>
      <c r="AA258" s="155">
        <v>0</v>
      </c>
      <c r="AB258" s="155">
        <v>0</v>
      </c>
      <c r="AC258" s="155">
        <v>0</v>
      </c>
      <c r="AD258" s="155">
        <v>0</v>
      </c>
      <c r="AE258" s="155">
        <v>0</v>
      </c>
      <c r="AF258" s="155">
        <v>0</v>
      </c>
      <c r="AG258" s="155">
        <v>0</v>
      </c>
      <c r="AH258" s="155">
        <v>0</v>
      </c>
      <c r="AI258" s="155">
        <v>0</v>
      </c>
      <c r="AJ258" s="155">
        <v>0</v>
      </c>
      <c r="AK258" s="155">
        <v>0</v>
      </c>
      <c r="AL258" s="155">
        <v>0</v>
      </c>
      <c r="AM258" s="155">
        <v>0</v>
      </c>
      <c r="AN258" s="155">
        <v>0</v>
      </c>
      <c r="AO258" s="155">
        <v>0</v>
      </c>
      <c r="AP258" s="155">
        <v>0</v>
      </c>
      <c r="AQ258" s="8"/>
      <c r="AS258" s="122"/>
      <c r="AT258" s="123"/>
      <c r="AU258" s="123" t="s">
        <v>112</v>
      </c>
    </row>
    <row r="259" spans="2:47" s="21" customFormat="1">
      <c r="B259" s="5"/>
      <c r="C259" s="9"/>
      <c r="D259" s="9"/>
      <c r="E259" s="18"/>
      <c r="F259" s="66"/>
      <c r="G259" s="80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8"/>
      <c r="AS259" s="123"/>
      <c r="AT259" s="123"/>
      <c r="AU259" s="123"/>
    </row>
    <row r="260" spans="2:47" s="21" customFormat="1">
      <c r="B260" s="5"/>
      <c r="E260" s="34">
        <f>E253+1</f>
        <v>10</v>
      </c>
      <c r="F260" s="94" t="str">
        <f>LOOKUP(E260,CAPEX!$E$11:$E$29,CAPEX!$F$11:$F$29)</f>
        <v>Aperibe</v>
      </c>
      <c r="G260" s="81"/>
      <c r="H260" s="154">
        <f t="shared" ref="H260:AP260" si="611">SUM(H261:H265)</f>
        <v>727214.10021505377</v>
      </c>
      <c r="I260" s="154">
        <f t="shared" si="611"/>
        <v>731313.80376344093</v>
      </c>
      <c r="J260" s="154">
        <f t="shared" si="611"/>
        <v>735776.20741935482</v>
      </c>
      <c r="K260" s="154">
        <f t="shared" si="611"/>
        <v>751589.34967741929</v>
      </c>
      <c r="L260" s="154">
        <f t="shared" si="611"/>
        <v>754722.60387096764</v>
      </c>
      <c r="M260" s="154">
        <f t="shared" si="611"/>
        <v>767799.47849462368</v>
      </c>
      <c r="N260" s="154">
        <f t="shared" si="611"/>
        <v>767825.38172043022</v>
      </c>
      <c r="O260" s="154">
        <f t="shared" si="611"/>
        <v>772071.54838709661</v>
      </c>
      <c r="P260" s="154">
        <f t="shared" si="611"/>
        <v>770679.83870967734</v>
      </c>
      <c r="Q260" s="154">
        <f t="shared" si="611"/>
        <v>789459.67741935479</v>
      </c>
      <c r="R260" s="154">
        <f t="shared" si="611"/>
        <v>805119.35483870981</v>
      </c>
      <c r="S260" s="154">
        <f t="shared" si="611"/>
        <v>820837.90322580631</v>
      </c>
      <c r="T260" s="154">
        <f t="shared" si="611"/>
        <v>836733.06451612909</v>
      </c>
      <c r="U260" s="154">
        <f t="shared" si="611"/>
        <v>847094.35483870958</v>
      </c>
      <c r="V260" s="154">
        <f t="shared" si="611"/>
        <v>857455.64516129019</v>
      </c>
      <c r="W260" s="154">
        <f t="shared" si="611"/>
        <v>863990.32258064521</v>
      </c>
      <c r="X260" s="154">
        <f t="shared" si="611"/>
        <v>870525.00000000012</v>
      </c>
      <c r="Y260" s="154">
        <f t="shared" si="611"/>
        <v>877059.67741935467</v>
      </c>
      <c r="Z260" s="154">
        <f t="shared" si="611"/>
        <v>883535.48387096764</v>
      </c>
      <c r="AA260" s="154">
        <f t="shared" si="611"/>
        <v>890070.16129032243</v>
      </c>
      <c r="AB260" s="154">
        <f t="shared" si="611"/>
        <v>893131.45161290315</v>
      </c>
      <c r="AC260" s="154">
        <f t="shared" si="611"/>
        <v>896133.87096774194</v>
      </c>
      <c r="AD260" s="154">
        <f t="shared" si="611"/>
        <v>899254.03225806449</v>
      </c>
      <c r="AE260" s="154">
        <f t="shared" si="611"/>
        <v>902256.45161290327</v>
      </c>
      <c r="AF260" s="154">
        <f t="shared" si="611"/>
        <v>905317.74193548376</v>
      </c>
      <c r="AG260" s="154">
        <f t="shared" si="611"/>
        <v>905494.35483870958</v>
      </c>
      <c r="AH260" s="154">
        <f t="shared" si="611"/>
        <v>905612.09677419357</v>
      </c>
      <c r="AI260" s="154">
        <f t="shared" si="611"/>
        <v>905788.70967741928</v>
      </c>
      <c r="AJ260" s="154">
        <f t="shared" si="611"/>
        <v>905906.45161290315</v>
      </c>
      <c r="AK260" s="154">
        <f t="shared" si="611"/>
        <v>906083.06451612897</v>
      </c>
      <c r="AL260" s="154">
        <f t="shared" si="611"/>
        <v>903904.83870967745</v>
      </c>
      <c r="AM260" s="154">
        <f t="shared" si="611"/>
        <v>901726.6129032257</v>
      </c>
      <c r="AN260" s="154">
        <f t="shared" si="611"/>
        <v>899607.25806451612</v>
      </c>
      <c r="AO260" s="154">
        <f t="shared" si="611"/>
        <v>897429.0322580646</v>
      </c>
      <c r="AP260" s="154">
        <f t="shared" si="611"/>
        <v>895250.80645161285</v>
      </c>
      <c r="AQ260" s="8"/>
      <c r="AS260" s="123"/>
      <c r="AT260" s="123"/>
      <c r="AU260" s="123"/>
    </row>
    <row r="261" spans="2:47" s="21" customFormat="1">
      <c r="B261" s="5"/>
      <c r="C261" s="9"/>
      <c r="D261" s="9"/>
      <c r="E261" s="18"/>
      <c r="F261" s="97" t="s">
        <v>2</v>
      </c>
      <c r="G261" s="78"/>
      <c r="H261" s="155">
        <v>0</v>
      </c>
      <c r="I261" s="155">
        <v>5223.6700268817203</v>
      </c>
      <c r="J261" s="155">
        <v>10511.088677419355</v>
      </c>
      <c r="K261" s="155">
        <v>16105.486064516128</v>
      </c>
      <c r="L261" s="155">
        <v>21563.502967741937</v>
      </c>
      <c r="M261" s="155">
        <v>27421.409946236563</v>
      </c>
      <c r="N261" s="155">
        <v>32906.802073732717</v>
      </c>
      <c r="O261" s="155">
        <v>38603.577419354835</v>
      </c>
      <c r="P261" s="155">
        <v>38533.991935483871</v>
      </c>
      <c r="Q261" s="155">
        <v>39472.983870967742</v>
      </c>
      <c r="R261" s="155">
        <v>40255.967741935478</v>
      </c>
      <c r="S261" s="155">
        <v>41041.895161290318</v>
      </c>
      <c r="T261" s="155">
        <v>41836.653225806454</v>
      </c>
      <c r="U261" s="155">
        <v>42354.717741935478</v>
      </c>
      <c r="V261" s="155">
        <v>42872.782258064515</v>
      </c>
      <c r="W261" s="155">
        <v>43199.516129032258</v>
      </c>
      <c r="X261" s="155">
        <v>43526.25</v>
      </c>
      <c r="Y261" s="155">
        <v>43852.983870967742</v>
      </c>
      <c r="Z261" s="155">
        <v>44176.774193548386</v>
      </c>
      <c r="AA261" s="155">
        <v>44503.508064516122</v>
      </c>
      <c r="AB261" s="155">
        <v>44656.572580645159</v>
      </c>
      <c r="AC261" s="155">
        <v>44806.693548387091</v>
      </c>
      <c r="AD261" s="155">
        <v>44962.701612903227</v>
      </c>
      <c r="AE261" s="155">
        <v>45112.822580645159</v>
      </c>
      <c r="AF261" s="155">
        <v>45265.887096774197</v>
      </c>
      <c r="AG261" s="155">
        <v>45274.717741935478</v>
      </c>
      <c r="AH261" s="155">
        <v>45280.604838709674</v>
      </c>
      <c r="AI261" s="155">
        <v>45289.43548387097</v>
      </c>
      <c r="AJ261" s="155">
        <v>45295.322580645159</v>
      </c>
      <c r="AK261" s="155">
        <v>45304.153225806447</v>
      </c>
      <c r="AL261" s="155">
        <v>45195.241935483871</v>
      </c>
      <c r="AM261" s="155">
        <v>45086.330645161288</v>
      </c>
      <c r="AN261" s="155">
        <v>44980.362903225803</v>
      </c>
      <c r="AO261" s="155">
        <v>44871.451612903227</v>
      </c>
      <c r="AP261" s="155">
        <v>44762.540322580644</v>
      </c>
      <c r="AQ261" s="8"/>
      <c r="AS261" s="122"/>
      <c r="AT261" s="123"/>
      <c r="AU261" s="123" t="s">
        <v>108</v>
      </c>
    </row>
    <row r="262" spans="2:47" s="21" customFormat="1">
      <c r="B262" s="5"/>
      <c r="C262" s="9"/>
      <c r="D262" s="9"/>
      <c r="E262" s="18"/>
      <c r="F262" s="97" t="s">
        <v>47</v>
      </c>
      <c r="G262" s="78"/>
      <c r="H262" s="155">
        <v>676309.11320000002</v>
      </c>
      <c r="I262" s="155">
        <v>674898.16747311829</v>
      </c>
      <c r="J262" s="155">
        <v>673760.78422258061</v>
      </c>
      <c r="K262" s="155">
        <v>682872.60913548386</v>
      </c>
      <c r="L262" s="155">
        <v>680328.51863225806</v>
      </c>
      <c r="M262" s="155">
        <v>686632.10505376349</v>
      </c>
      <c r="N262" s="155">
        <v>681170.80292626738</v>
      </c>
      <c r="O262" s="155">
        <v>679422.96258064511</v>
      </c>
      <c r="P262" s="155">
        <v>678198.25806451612</v>
      </c>
      <c r="Q262" s="155">
        <v>694724.51612903224</v>
      </c>
      <c r="R262" s="155">
        <v>708505.03225806449</v>
      </c>
      <c r="S262" s="155">
        <v>722337.35483870958</v>
      </c>
      <c r="T262" s="155">
        <v>736325.09677419357</v>
      </c>
      <c r="U262" s="155">
        <v>745443.03225806449</v>
      </c>
      <c r="V262" s="155">
        <v>754560.9677419354</v>
      </c>
      <c r="W262" s="155">
        <v>760311.48387096776</v>
      </c>
      <c r="X262" s="155">
        <v>766062.00000000012</v>
      </c>
      <c r="Y262" s="155">
        <v>771812.51612903213</v>
      </c>
      <c r="Z262" s="155">
        <v>777511.22580645152</v>
      </c>
      <c r="AA262" s="155">
        <v>783261.74193548388</v>
      </c>
      <c r="AB262" s="155">
        <v>785955.67741935479</v>
      </c>
      <c r="AC262" s="155">
        <v>788597.80645161285</v>
      </c>
      <c r="AD262" s="155">
        <v>791343.54838709673</v>
      </c>
      <c r="AE262" s="155">
        <v>793985.67741935479</v>
      </c>
      <c r="AF262" s="155">
        <v>796679.6129032257</v>
      </c>
      <c r="AG262" s="155">
        <v>796835.03225806449</v>
      </c>
      <c r="AH262" s="155">
        <v>796938.6451612903</v>
      </c>
      <c r="AI262" s="155">
        <v>797094.06451612897</v>
      </c>
      <c r="AJ262" s="155">
        <v>797197.67741935479</v>
      </c>
      <c r="AK262" s="155">
        <v>797353.09677419357</v>
      </c>
      <c r="AL262" s="155">
        <v>795436.25806451624</v>
      </c>
      <c r="AM262" s="155">
        <v>793519.41935483855</v>
      </c>
      <c r="AN262" s="155">
        <v>791654.38709677418</v>
      </c>
      <c r="AO262" s="155">
        <v>789737.54838709673</v>
      </c>
      <c r="AP262" s="155">
        <v>787820.70967741939</v>
      </c>
      <c r="AQ262" s="8"/>
      <c r="AS262" s="122"/>
      <c r="AT262" s="123"/>
      <c r="AU262" s="123" t="s">
        <v>109</v>
      </c>
    </row>
    <row r="263" spans="2:47" s="21" customFormat="1">
      <c r="B263" s="5"/>
      <c r="C263" s="9"/>
      <c r="D263" s="9"/>
      <c r="E263" s="18"/>
      <c r="F263" s="97" t="s">
        <v>48</v>
      </c>
      <c r="G263" s="78"/>
      <c r="H263" s="155">
        <v>15234.873811699545</v>
      </c>
      <c r="I263" s="155">
        <v>15320.761126324745</v>
      </c>
      <c r="J263" s="155">
        <v>15414.246877734973</v>
      </c>
      <c r="K263" s="155">
        <v>15745.526519860758</v>
      </c>
      <c r="L263" s="155">
        <v>15811.167068145742</v>
      </c>
      <c r="M263" s="155">
        <v>16085.122887599597</v>
      </c>
      <c r="N263" s="155">
        <v>16085.665550862535</v>
      </c>
      <c r="O263" s="155">
        <v>16174.621215131121</v>
      </c>
      <c r="P263" s="155">
        <v>16145.465398004177</v>
      </c>
      <c r="Q263" s="155">
        <v>16538.896263634255</v>
      </c>
      <c r="R263" s="155">
        <v>16866.960872592252</v>
      </c>
      <c r="S263" s="155">
        <v>17196.258807147831</v>
      </c>
      <c r="T263" s="155">
        <v>17529.25671849617</v>
      </c>
      <c r="U263" s="155">
        <v>17746.322023671386</v>
      </c>
      <c r="V263" s="155">
        <v>17963.387328846602</v>
      </c>
      <c r="W263" s="155">
        <v>18100.286470178693</v>
      </c>
      <c r="X263" s="155">
        <v>18237.185611510795</v>
      </c>
      <c r="Y263" s="155">
        <v>18374.084752842886</v>
      </c>
      <c r="Z263" s="155">
        <v>18509.750568577398</v>
      </c>
      <c r="AA263" s="155">
        <v>18646.649709909489</v>
      </c>
      <c r="AB263" s="155">
        <v>18710.782640983987</v>
      </c>
      <c r="AC263" s="155">
        <v>18773.682246460896</v>
      </c>
      <c r="AD263" s="155">
        <v>18839.048503132977</v>
      </c>
      <c r="AE263" s="155">
        <v>18901.948108609889</v>
      </c>
      <c r="AF263" s="155">
        <v>18966.081039684384</v>
      </c>
      <c r="AG263" s="155">
        <v>18969.781016477144</v>
      </c>
      <c r="AH263" s="155">
        <v>18972.247667672316</v>
      </c>
      <c r="AI263" s="155">
        <v>18975.947644465075</v>
      </c>
      <c r="AJ263" s="155">
        <v>18978.414295660248</v>
      </c>
      <c r="AK263" s="155">
        <v>18982.114272453004</v>
      </c>
      <c r="AL263" s="155">
        <v>18936.481225342308</v>
      </c>
      <c r="AM263" s="155">
        <v>18890.848178231605</v>
      </c>
      <c r="AN263" s="155">
        <v>18846.448456718499</v>
      </c>
      <c r="AO263" s="155">
        <v>18800.815409607796</v>
      </c>
      <c r="AP263" s="155">
        <v>18755.1823624971</v>
      </c>
      <c r="AQ263" s="8"/>
      <c r="AS263" s="122"/>
      <c r="AT263" s="123"/>
      <c r="AU263" s="123" t="s">
        <v>110</v>
      </c>
    </row>
    <row r="264" spans="2:47" s="21" customFormat="1">
      <c r="B264" s="5"/>
      <c r="C264" s="9"/>
      <c r="D264" s="9"/>
      <c r="E264" s="18"/>
      <c r="F264" s="97" t="s">
        <v>49</v>
      </c>
      <c r="G264" s="78"/>
      <c r="H264" s="155">
        <v>292.97834253268354</v>
      </c>
      <c r="I264" s="155">
        <v>294.6300216600913</v>
      </c>
      <c r="J264" s="155">
        <v>296.42782457182648</v>
      </c>
      <c r="K264" s="155">
        <v>302.79858692039915</v>
      </c>
      <c r="L264" s="155">
        <v>304.06090515664891</v>
      </c>
      <c r="M264" s="155">
        <v>309.32928629999225</v>
      </c>
      <c r="N264" s="155">
        <v>309.33972213197188</v>
      </c>
      <c r="O264" s="155">
        <v>311.05040798329082</v>
      </c>
      <c r="P264" s="155">
        <v>310.48971919238807</v>
      </c>
      <c r="Q264" s="155">
        <v>318.05569737758185</v>
      </c>
      <c r="R264" s="155">
        <v>324.36463216523566</v>
      </c>
      <c r="S264" s="155">
        <v>330.69728475284296</v>
      </c>
      <c r="T264" s="155">
        <v>337.10109074031095</v>
      </c>
      <c r="U264" s="155">
        <v>341.2754235321421</v>
      </c>
      <c r="V264" s="155">
        <v>345.44975632397313</v>
      </c>
      <c r="W264" s="155">
        <v>348.08243211882103</v>
      </c>
      <c r="X264" s="155">
        <v>350.71510791366916</v>
      </c>
      <c r="Y264" s="155">
        <v>353.34778370851706</v>
      </c>
      <c r="Z264" s="155">
        <v>355.95674170341147</v>
      </c>
      <c r="AA264" s="155">
        <v>358.58941749825948</v>
      </c>
      <c r="AB264" s="155">
        <v>359.82274309584596</v>
      </c>
      <c r="AC264" s="155">
        <v>361.03235089347879</v>
      </c>
      <c r="AD264" s="155">
        <v>362.28939429101888</v>
      </c>
      <c r="AE264" s="155">
        <v>363.49900208865171</v>
      </c>
      <c r="AF264" s="155">
        <v>364.73232768623814</v>
      </c>
      <c r="AG264" s="155">
        <v>364.80348108609894</v>
      </c>
      <c r="AH264" s="155">
        <v>364.85091668600609</v>
      </c>
      <c r="AI264" s="155">
        <v>364.92207008586689</v>
      </c>
      <c r="AJ264" s="155">
        <v>364.96950568577398</v>
      </c>
      <c r="AK264" s="155">
        <v>365.04065908563473</v>
      </c>
      <c r="AL264" s="155">
        <v>364.1631004873521</v>
      </c>
      <c r="AM264" s="155">
        <v>363.28554188906941</v>
      </c>
      <c r="AN264" s="155">
        <v>362.43170109074043</v>
      </c>
      <c r="AO264" s="155">
        <v>361.55414249245769</v>
      </c>
      <c r="AP264" s="155">
        <v>360.67658389417505</v>
      </c>
      <c r="AQ264" s="8"/>
      <c r="AS264" s="122"/>
      <c r="AT264" s="123"/>
      <c r="AU264" s="123" t="s">
        <v>111</v>
      </c>
    </row>
    <row r="265" spans="2:47" s="21" customFormat="1">
      <c r="B265" s="5"/>
      <c r="C265" s="9"/>
      <c r="D265" s="9"/>
      <c r="E265" s="18"/>
      <c r="F265" s="97" t="s">
        <v>50</v>
      </c>
      <c r="G265" s="78"/>
      <c r="H265" s="155">
        <v>35377.134860821534</v>
      </c>
      <c r="I265" s="155">
        <v>35576.57511545602</v>
      </c>
      <c r="J265" s="155">
        <v>35793.659817048036</v>
      </c>
      <c r="K265" s="155">
        <v>36562.929370638201</v>
      </c>
      <c r="L265" s="155">
        <v>36715.354297665348</v>
      </c>
      <c r="M265" s="155">
        <v>37351.511320724057</v>
      </c>
      <c r="N265" s="155">
        <v>37352.771447435596</v>
      </c>
      <c r="O265" s="155">
        <v>37559.336763982363</v>
      </c>
      <c r="P265" s="155">
        <v>37491.633592480852</v>
      </c>
      <c r="Q265" s="155">
        <v>38405.225458342997</v>
      </c>
      <c r="R265" s="155">
        <v>39167.029333952189</v>
      </c>
      <c r="S265" s="155">
        <v>39931.697133905778</v>
      </c>
      <c r="T265" s="155">
        <v>40704.956706892546</v>
      </c>
      <c r="U265" s="155">
        <v>41209.007391506151</v>
      </c>
      <c r="V265" s="155">
        <v>41713.058076119749</v>
      </c>
      <c r="W265" s="155">
        <v>42030.953678347636</v>
      </c>
      <c r="X265" s="155">
        <v>42348.849280575538</v>
      </c>
      <c r="Y265" s="155">
        <v>42666.744882803432</v>
      </c>
      <c r="Z265" s="155">
        <v>42981.776560686929</v>
      </c>
      <c r="AA265" s="155">
        <v>43299.672162914823</v>
      </c>
      <c r="AB265" s="155">
        <v>43448.596228823393</v>
      </c>
      <c r="AC265" s="155">
        <v>43594.656370387558</v>
      </c>
      <c r="AD265" s="155">
        <v>43746.444360640518</v>
      </c>
      <c r="AE265" s="155">
        <v>43892.504502204683</v>
      </c>
      <c r="AF265" s="155">
        <v>44041.428568113246</v>
      </c>
      <c r="AG265" s="155">
        <v>44050.020341146439</v>
      </c>
      <c r="AH265" s="155">
        <v>44055.748189835227</v>
      </c>
      <c r="AI265" s="155">
        <v>44064.33996286842</v>
      </c>
      <c r="AJ265" s="155">
        <v>44070.067811557208</v>
      </c>
      <c r="AK265" s="155">
        <v>44078.659584590387</v>
      </c>
      <c r="AL265" s="155">
        <v>43972.69438384776</v>
      </c>
      <c r="AM265" s="155">
        <v>43866.729183105126</v>
      </c>
      <c r="AN265" s="155">
        <v>43763.62790670689</v>
      </c>
      <c r="AO265" s="155">
        <v>43657.662705964256</v>
      </c>
      <c r="AP265" s="155">
        <v>43551.697505221629</v>
      </c>
      <c r="AQ265" s="8"/>
      <c r="AS265" s="122"/>
      <c r="AT265" s="123"/>
      <c r="AU265" s="123" t="s">
        <v>112</v>
      </c>
    </row>
    <row r="266" spans="2:47" s="21" customFormat="1">
      <c r="B266" s="5"/>
      <c r="C266" s="9"/>
      <c r="D266" s="9"/>
      <c r="E266" s="18"/>
      <c r="F266" s="66"/>
      <c r="G266" s="80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8"/>
      <c r="AS266" s="123"/>
      <c r="AT266" s="123"/>
      <c r="AU266" s="123"/>
    </row>
    <row r="267" spans="2:47" s="21" customFormat="1">
      <c r="B267" s="5"/>
      <c r="E267" s="34">
        <f>E260+1</f>
        <v>11</v>
      </c>
      <c r="F267" s="94" t="str">
        <f>LOOKUP(E267,CAPEX!$E$11:$E$29,CAPEX!$F$11:$F$29)</f>
        <v>Cambuci</v>
      </c>
      <c r="G267" s="81"/>
      <c r="H267" s="154">
        <f t="shared" ref="H267:AP267" si="612">SUM(H268:H272)</f>
        <v>957193.53720018198</v>
      </c>
      <c r="I267" s="154">
        <f t="shared" si="612"/>
        <v>965883.08816923539</v>
      </c>
      <c r="J267" s="154">
        <f t="shared" si="612"/>
        <v>963121.66449063271</v>
      </c>
      <c r="K267" s="154">
        <f t="shared" si="612"/>
        <v>949240.2573873786</v>
      </c>
      <c r="L267" s="154">
        <f t="shared" si="612"/>
        <v>934086.91182378633</v>
      </c>
      <c r="M267" s="154">
        <f t="shared" si="612"/>
        <v>929850.31846556428</v>
      </c>
      <c r="N267" s="154">
        <f t="shared" si="612"/>
        <v>909894.87584344635</v>
      </c>
      <c r="O267" s="154">
        <f t="shared" si="612"/>
        <v>889131.83151926589</v>
      </c>
      <c r="P267" s="154">
        <f t="shared" si="612"/>
        <v>867014.41936893202</v>
      </c>
      <c r="Q267" s="154">
        <f t="shared" si="612"/>
        <v>843857.08694781549</v>
      </c>
      <c r="R267" s="154">
        <f t="shared" si="612"/>
        <v>817468.58726486634</v>
      </c>
      <c r="S267" s="154">
        <f t="shared" si="612"/>
        <v>828761.32292930817</v>
      </c>
      <c r="T267" s="154">
        <f t="shared" si="612"/>
        <v>840111.09261225723</v>
      </c>
      <c r="U267" s="154">
        <f t="shared" si="612"/>
        <v>842848.7255006067</v>
      </c>
      <c r="V267" s="154">
        <f t="shared" si="612"/>
        <v>845643.39240746375</v>
      </c>
      <c r="W267" s="154">
        <f t="shared" si="612"/>
        <v>846270.7666110436</v>
      </c>
      <c r="X267" s="154">
        <f t="shared" si="612"/>
        <v>846955.17483313102</v>
      </c>
      <c r="Y267" s="154">
        <f t="shared" si="612"/>
        <v>847753.65109223302</v>
      </c>
      <c r="Z267" s="154">
        <f t="shared" si="612"/>
        <v>848495.09333282779</v>
      </c>
      <c r="AA267" s="154">
        <f t="shared" si="612"/>
        <v>849122.46753640764</v>
      </c>
      <c r="AB267" s="154">
        <f t="shared" si="612"/>
        <v>848095.85520327673</v>
      </c>
      <c r="AC267" s="154">
        <f t="shared" si="612"/>
        <v>847012.20885163837</v>
      </c>
      <c r="AD267" s="154">
        <f t="shared" si="612"/>
        <v>846042.63053701457</v>
      </c>
      <c r="AE267" s="154">
        <f t="shared" si="612"/>
        <v>844958.9841853762</v>
      </c>
      <c r="AF267" s="154">
        <f t="shared" si="612"/>
        <v>843932.3718522453</v>
      </c>
      <c r="AG267" s="154">
        <f t="shared" si="612"/>
        <v>841422.87503792474</v>
      </c>
      <c r="AH267" s="154">
        <f t="shared" si="612"/>
        <v>838970.41224211152</v>
      </c>
      <c r="AI267" s="154">
        <f t="shared" si="612"/>
        <v>836460.91542779119</v>
      </c>
      <c r="AJ267" s="154">
        <f t="shared" si="612"/>
        <v>833951.41861347074</v>
      </c>
      <c r="AK267" s="154">
        <f t="shared" si="612"/>
        <v>831441.92179915041</v>
      </c>
      <c r="AL267" s="154">
        <f t="shared" si="612"/>
        <v>827734.71059617703</v>
      </c>
      <c r="AM267" s="154">
        <f t="shared" si="612"/>
        <v>824198.60144872556</v>
      </c>
      <c r="AN267" s="154">
        <f t="shared" si="612"/>
        <v>820548.42426425952</v>
      </c>
      <c r="AO267" s="154">
        <f t="shared" si="612"/>
        <v>816841.21306128625</v>
      </c>
      <c r="AP267" s="154">
        <f t="shared" si="612"/>
        <v>813305.1039138349</v>
      </c>
      <c r="AQ267" s="8"/>
      <c r="AS267" s="123"/>
      <c r="AT267" s="123"/>
      <c r="AU267" s="123"/>
    </row>
    <row r="268" spans="2:47" s="21" customFormat="1">
      <c r="B268" s="5"/>
      <c r="C268" s="9"/>
      <c r="D268" s="9"/>
      <c r="E268" s="18"/>
      <c r="F268" s="97" t="s">
        <v>2</v>
      </c>
      <c r="G268" s="78"/>
      <c r="H268" s="155">
        <v>901.23700056669543</v>
      </c>
      <c r="I268" s="155">
        <v>7678.3316517836392</v>
      </c>
      <c r="J268" s="155">
        <v>14405.940600956301</v>
      </c>
      <c r="K268" s="155">
        <v>20850.588806401796</v>
      </c>
      <c r="L268" s="155">
        <v>27063.822499040976</v>
      </c>
      <c r="M268" s="155">
        <v>33457.468578389016</v>
      </c>
      <c r="N268" s="155">
        <v>39115.987981380007</v>
      </c>
      <c r="O268" s="155">
        <v>44454.43359375</v>
      </c>
      <c r="P268" s="155">
        <v>43348.616666666676</v>
      </c>
      <c r="Q268" s="155">
        <v>42190.806250000009</v>
      </c>
      <c r="R268" s="155">
        <v>40871.4453125</v>
      </c>
      <c r="S268" s="155">
        <v>41436.0546875</v>
      </c>
      <c r="T268" s="155">
        <v>42003.515625</v>
      </c>
      <c r="U268" s="155">
        <v>42140.390625</v>
      </c>
      <c r="V268" s="155">
        <v>42280.1171875</v>
      </c>
      <c r="W268" s="155">
        <v>42311.484375</v>
      </c>
      <c r="X268" s="155">
        <v>42345.703125</v>
      </c>
      <c r="Y268" s="155">
        <v>42385.625</v>
      </c>
      <c r="Z268" s="155">
        <v>42422.6953125</v>
      </c>
      <c r="AA268" s="155">
        <v>42454.0625</v>
      </c>
      <c r="AB268" s="155">
        <v>42402.734375</v>
      </c>
      <c r="AC268" s="155">
        <v>42348.5546875</v>
      </c>
      <c r="AD268" s="155">
        <v>42300.078125</v>
      </c>
      <c r="AE268" s="155">
        <v>42245.8984375</v>
      </c>
      <c r="AF268" s="155">
        <v>42194.5703125</v>
      </c>
      <c r="AG268" s="155">
        <v>42069.1015625</v>
      </c>
      <c r="AH268" s="155">
        <v>41946.484375</v>
      </c>
      <c r="AI268" s="155">
        <v>41821.015625</v>
      </c>
      <c r="AJ268" s="155">
        <v>41695.546875</v>
      </c>
      <c r="AK268" s="155">
        <v>41570.078125</v>
      </c>
      <c r="AL268" s="155">
        <v>41384.7265625</v>
      </c>
      <c r="AM268" s="155">
        <v>41207.9296875</v>
      </c>
      <c r="AN268" s="155">
        <v>41025.4296875</v>
      </c>
      <c r="AO268" s="155">
        <v>40840.078125</v>
      </c>
      <c r="AP268" s="155">
        <v>40663.28125</v>
      </c>
      <c r="AQ268" s="8"/>
      <c r="AS268" s="122"/>
      <c r="AT268" s="123"/>
      <c r="AU268" s="123" t="s">
        <v>108</v>
      </c>
    </row>
    <row r="269" spans="2:47" s="21" customFormat="1">
      <c r="B269" s="5"/>
      <c r="C269" s="9"/>
      <c r="D269" s="9"/>
      <c r="E269" s="18"/>
      <c r="F269" s="97" t="s">
        <v>47</v>
      </c>
      <c r="G269" s="78"/>
      <c r="H269" s="155">
        <v>917959.95379943319</v>
      </c>
      <c r="I269" s="155">
        <v>919524.42314821633</v>
      </c>
      <c r="J269" s="155">
        <v>910145.97614904377</v>
      </c>
      <c r="K269" s="155">
        <v>890375.82399359811</v>
      </c>
      <c r="L269" s="155">
        <v>869616.08470095892</v>
      </c>
      <c r="M269" s="155">
        <v>859155.50642161095</v>
      </c>
      <c r="N269" s="155">
        <v>834340.69201861985</v>
      </c>
      <c r="O269" s="155">
        <v>809070.69140625012</v>
      </c>
      <c r="P269" s="155">
        <v>788944.82333333325</v>
      </c>
      <c r="Q269" s="155">
        <v>767872.67374999996</v>
      </c>
      <c r="R269" s="155">
        <v>743860.30468749988</v>
      </c>
      <c r="S269" s="155">
        <v>754136.19531249988</v>
      </c>
      <c r="T269" s="155">
        <v>764463.98437499988</v>
      </c>
      <c r="U269" s="155">
        <v>766955.10937499988</v>
      </c>
      <c r="V269" s="155">
        <v>769498.13281250012</v>
      </c>
      <c r="W269" s="155">
        <v>770069.01562499988</v>
      </c>
      <c r="X269" s="155">
        <v>770691.796875</v>
      </c>
      <c r="Y269" s="155">
        <v>771418.375</v>
      </c>
      <c r="Z269" s="155">
        <v>772093.05468750012</v>
      </c>
      <c r="AA269" s="155">
        <v>772663.93749999988</v>
      </c>
      <c r="AB269" s="155">
        <v>771729.765625</v>
      </c>
      <c r="AC269" s="155">
        <v>770743.6953125</v>
      </c>
      <c r="AD269" s="155">
        <v>769861.421875</v>
      </c>
      <c r="AE269" s="155">
        <v>768875.3515625</v>
      </c>
      <c r="AF269" s="155">
        <v>767941.17968750012</v>
      </c>
      <c r="AG269" s="155">
        <v>765657.64843749988</v>
      </c>
      <c r="AH269" s="155">
        <v>763426.01562499988</v>
      </c>
      <c r="AI269" s="155">
        <v>761142.48437499988</v>
      </c>
      <c r="AJ269" s="155">
        <v>758858.95312499988</v>
      </c>
      <c r="AK269" s="155">
        <v>756575.42187499988</v>
      </c>
      <c r="AL269" s="155">
        <v>753202.02343749988</v>
      </c>
      <c r="AM269" s="155">
        <v>749984.32031249988</v>
      </c>
      <c r="AN269" s="155">
        <v>746662.82031249988</v>
      </c>
      <c r="AO269" s="155">
        <v>743289.42187499988</v>
      </c>
      <c r="AP269" s="155">
        <v>740071.71874999988</v>
      </c>
      <c r="AQ269" s="8"/>
      <c r="AS269" s="122"/>
      <c r="AT269" s="123"/>
      <c r="AU269" s="123" t="s">
        <v>109</v>
      </c>
    </row>
    <row r="270" spans="2:47" s="21" customFormat="1">
      <c r="B270" s="5"/>
      <c r="C270" s="9"/>
      <c r="D270" s="9"/>
      <c r="E270" s="18"/>
      <c r="F270" s="97" t="s">
        <v>48</v>
      </c>
      <c r="G270" s="78"/>
      <c r="H270" s="155">
        <v>16029.8903128034</v>
      </c>
      <c r="I270" s="155">
        <v>16175.412136225732</v>
      </c>
      <c r="J270" s="155">
        <v>16129.167236991811</v>
      </c>
      <c r="K270" s="155">
        <v>15896.69864563107</v>
      </c>
      <c r="L270" s="155">
        <v>15642.929206310684</v>
      </c>
      <c r="M270" s="155">
        <v>15571.979994690537</v>
      </c>
      <c r="N270" s="155">
        <v>15237.790989077675</v>
      </c>
      <c r="O270" s="155">
        <v>14890.077271692962</v>
      </c>
      <c r="P270" s="155">
        <v>14519.682281553401</v>
      </c>
      <c r="Q270" s="155">
        <v>14131.871996359225</v>
      </c>
      <c r="R270" s="155">
        <v>13689.950128944176</v>
      </c>
      <c r="S270" s="155">
        <v>13879.06686134709</v>
      </c>
      <c r="T270" s="155">
        <v>14069.138728762138</v>
      </c>
      <c r="U270" s="155">
        <v>14114.985209344664</v>
      </c>
      <c r="V270" s="155">
        <v>14161.786824939321</v>
      </c>
      <c r="W270" s="155">
        <v>14172.293310072819</v>
      </c>
      <c r="X270" s="155">
        <v>14183.754930218447</v>
      </c>
      <c r="Y270" s="155">
        <v>14197.126820388352</v>
      </c>
      <c r="Z270" s="155">
        <v>14209.54357554612</v>
      </c>
      <c r="AA270" s="155">
        <v>14220.050060679612</v>
      </c>
      <c r="AB270" s="155">
        <v>14202.857630461165</v>
      </c>
      <c r="AC270" s="155">
        <v>14184.710065230585</v>
      </c>
      <c r="AD270" s="155">
        <v>14168.472770024275</v>
      </c>
      <c r="AE270" s="155">
        <v>14150.325204793691</v>
      </c>
      <c r="AF270" s="155">
        <v>14133.132774575246</v>
      </c>
      <c r="AG270" s="155">
        <v>14091.106834041264</v>
      </c>
      <c r="AH270" s="155">
        <v>14050.036028519417</v>
      </c>
      <c r="AI270" s="155">
        <v>14008.010087985438</v>
      </c>
      <c r="AJ270" s="155">
        <v>13965.98414745146</v>
      </c>
      <c r="AK270" s="155">
        <v>13923.958206917478</v>
      </c>
      <c r="AL270" s="155">
        <v>13861.874431128643</v>
      </c>
      <c r="AM270" s="155">
        <v>13802.656060376215</v>
      </c>
      <c r="AN270" s="155">
        <v>13741.527419599517</v>
      </c>
      <c r="AO270" s="155">
        <v>13679.44364381068</v>
      </c>
      <c r="AP270" s="155">
        <v>13620.225273058253</v>
      </c>
      <c r="AQ270" s="8"/>
      <c r="AS270" s="122"/>
      <c r="AT270" s="123"/>
      <c r="AU270" s="123" t="s">
        <v>110</v>
      </c>
    </row>
    <row r="271" spans="2:47" s="21" customFormat="1">
      <c r="B271" s="5"/>
      <c r="C271" s="9"/>
      <c r="D271" s="9"/>
      <c r="E271" s="18"/>
      <c r="F271" s="97" t="s">
        <v>49</v>
      </c>
      <c r="G271" s="78"/>
      <c r="H271" s="155">
        <v>0</v>
      </c>
      <c r="I271" s="155">
        <v>0</v>
      </c>
      <c r="J271" s="155">
        <v>0</v>
      </c>
      <c r="K271" s="155">
        <v>0</v>
      </c>
      <c r="L271" s="155">
        <v>0</v>
      </c>
      <c r="M271" s="155">
        <v>0</v>
      </c>
      <c r="N271" s="155">
        <v>0</v>
      </c>
      <c r="O271" s="155">
        <v>0</v>
      </c>
      <c r="P271" s="155">
        <v>0</v>
      </c>
      <c r="Q271" s="155">
        <v>0</v>
      </c>
      <c r="R271" s="155">
        <v>0</v>
      </c>
      <c r="S271" s="155">
        <v>0</v>
      </c>
      <c r="T271" s="155">
        <v>0</v>
      </c>
      <c r="U271" s="155">
        <v>0</v>
      </c>
      <c r="V271" s="155">
        <v>0</v>
      </c>
      <c r="W271" s="155">
        <v>0</v>
      </c>
      <c r="X271" s="155">
        <v>0</v>
      </c>
      <c r="Y271" s="155">
        <v>0</v>
      </c>
      <c r="Z271" s="155">
        <v>0</v>
      </c>
      <c r="AA271" s="155">
        <v>0</v>
      </c>
      <c r="AB271" s="155">
        <v>0</v>
      </c>
      <c r="AC271" s="155">
        <v>0</v>
      </c>
      <c r="AD271" s="155">
        <v>0</v>
      </c>
      <c r="AE271" s="155">
        <v>0</v>
      </c>
      <c r="AF271" s="155">
        <v>0</v>
      </c>
      <c r="AG271" s="155">
        <v>0</v>
      </c>
      <c r="AH271" s="155">
        <v>0</v>
      </c>
      <c r="AI271" s="155">
        <v>0</v>
      </c>
      <c r="AJ271" s="155">
        <v>0</v>
      </c>
      <c r="AK271" s="155">
        <v>0</v>
      </c>
      <c r="AL271" s="155">
        <v>0</v>
      </c>
      <c r="AM271" s="155">
        <v>0</v>
      </c>
      <c r="AN271" s="155">
        <v>0</v>
      </c>
      <c r="AO271" s="155">
        <v>0</v>
      </c>
      <c r="AP271" s="155">
        <v>0</v>
      </c>
      <c r="AQ271" s="8"/>
      <c r="AS271" s="122"/>
      <c r="AT271" s="123"/>
      <c r="AU271" s="123" t="s">
        <v>111</v>
      </c>
    </row>
    <row r="272" spans="2:47" s="21" customFormat="1">
      <c r="B272" s="5"/>
      <c r="C272" s="9"/>
      <c r="D272" s="9"/>
      <c r="E272" s="18"/>
      <c r="F272" s="97" t="s">
        <v>50</v>
      </c>
      <c r="G272" s="78"/>
      <c r="H272" s="155">
        <v>22302.456087378639</v>
      </c>
      <c r="I272" s="155">
        <v>22504.921233009714</v>
      </c>
      <c r="J272" s="155">
        <v>22440.580503640776</v>
      </c>
      <c r="K272" s="155">
        <v>22117.145941747574</v>
      </c>
      <c r="L272" s="155">
        <v>21764.075417475731</v>
      </c>
      <c r="M272" s="155">
        <v>21665.363470873792</v>
      </c>
      <c r="N272" s="155">
        <v>21200.404854368935</v>
      </c>
      <c r="O272" s="155">
        <v>20716.629247572815</v>
      </c>
      <c r="P272" s="155">
        <v>20201.297087378643</v>
      </c>
      <c r="Q272" s="155">
        <v>19661.73495145631</v>
      </c>
      <c r="R272" s="155">
        <v>19046.88713592233</v>
      </c>
      <c r="S272" s="155">
        <v>19310.006067961167</v>
      </c>
      <c r="T272" s="155">
        <v>19574.453883495145</v>
      </c>
      <c r="U272" s="155">
        <v>19638.240291262136</v>
      </c>
      <c r="V272" s="155">
        <v>19703.355582524273</v>
      </c>
      <c r="W272" s="155">
        <v>19717.973300970876</v>
      </c>
      <c r="X272" s="155">
        <v>19733.919902912625</v>
      </c>
      <c r="Y272" s="155">
        <v>19752.524271844661</v>
      </c>
      <c r="Z272" s="155">
        <v>19769.799757281555</v>
      </c>
      <c r="AA272" s="155">
        <v>19784.417475728154</v>
      </c>
      <c r="AB272" s="155">
        <v>19760.497572815537</v>
      </c>
      <c r="AC272" s="155">
        <v>19735.24878640777</v>
      </c>
      <c r="AD272" s="155">
        <v>19712.657766990291</v>
      </c>
      <c r="AE272" s="155">
        <v>19687.408980582524</v>
      </c>
      <c r="AF272" s="155">
        <v>19663.489077669903</v>
      </c>
      <c r="AG272" s="155">
        <v>19605.018203883497</v>
      </c>
      <c r="AH272" s="155">
        <v>19547.876213592233</v>
      </c>
      <c r="AI272" s="155">
        <v>19489.405339805824</v>
      </c>
      <c r="AJ272" s="155">
        <v>19430.934466019418</v>
      </c>
      <c r="AK272" s="155">
        <v>19372.463592233013</v>
      </c>
      <c r="AL272" s="155">
        <v>19286.086165048542</v>
      </c>
      <c r="AM272" s="155">
        <v>19203.695388349515</v>
      </c>
      <c r="AN272" s="155">
        <v>19118.646844660198</v>
      </c>
      <c r="AO272" s="155">
        <v>19032.269417475727</v>
      </c>
      <c r="AP272" s="155">
        <v>18949.8786407767</v>
      </c>
      <c r="AQ272" s="8"/>
      <c r="AS272" s="122"/>
      <c r="AT272" s="123"/>
      <c r="AU272" s="123" t="s">
        <v>112</v>
      </c>
    </row>
    <row r="273" spans="2:47" s="21" customFormat="1">
      <c r="B273" s="5"/>
      <c r="C273" s="9"/>
      <c r="D273" s="9"/>
      <c r="E273" s="18"/>
      <c r="F273" s="66"/>
      <c r="G273" s="80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8"/>
      <c r="AS273" s="123"/>
      <c r="AT273" s="123"/>
      <c r="AU273" s="123"/>
    </row>
    <row r="274" spans="2:47" s="21" customFormat="1">
      <c r="B274" s="5"/>
      <c r="E274" s="34">
        <f>E267+1</f>
        <v>12</v>
      </c>
      <c r="F274" s="94" t="str">
        <f>LOOKUP(E274,CAPEX!$E$11:$E$29,CAPEX!$F$11:$F$29)</f>
        <v>Itaocara</v>
      </c>
      <c r="G274" s="81"/>
      <c r="H274" s="154">
        <f t="shared" ref="H274:AP274" si="613">SUM(H275:H279)</f>
        <v>1414834.0651595744</v>
      </c>
      <c r="I274" s="154">
        <f t="shared" si="613"/>
        <v>1420157.046542553</v>
      </c>
      <c r="J274" s="154">
        <f t="shared" si="613"/>
        <v>1404399.4723404255</v>
      </c>
      <c r="K274" s="154">
        <f t="shared" si="613"/>
        <v>1387817.6194148934</v>
      </c>
      <c r="L274" s="154">
        <f t="shared" si="613"/>
        <v>1370120.3808510634</v>
      </c>
      <c r="M274" s="154">
        <f t="shared" si="613"/>
        <v>1347537.5784574468</v>
      </c>
      <c r="N274" s="154">
        <f t="shared" si="613"/>
        <v>1324173.4042553192</v>
      </c>
      <c r="O274" s="154">
        <f t="shared" si="613"/>
        <v>1287021.0638297873</v>
      </c>
      <c r="P274" s="154">
        <f t="shared" si="613"/>
        <v>1249822.1276595744</v>
      </c>
      <c r="Q274" s="154">
        <f t="shared" si="613"/>
        <v>1212390.2127659572</v>
      </c>
      <c r="R274" s="154">
        <f t="shared" si="613"/>
        <v>1173979.7872340425</v>
      </c>
      <c r="S274" s="154">
        <f t="shared" si="613"/>
        <v>1174620.478723404</v>
      </c>
      <c r="T274" s="154">
        <f t="shared" si="613"/>
        <v>1175202.9255319147</v>
      </c>
      <c r="U274" s="154">
        <f t="shared" si="613"/>
        <v>1175144.6808510637</v>
      </c>
      <c r="V274" s="154">
        <f t="shared" si="613"/>
        <v>1175028.1914893615</v>
      </c>
      <c r="W274" s="154">
        <f t="shared" si="613"/>
        <v>1174678.7234042552</v>
      </c>
      <c r="X274" s="154">
        <f t="shared" si="613"/>
        <v>1174212.7659574465</v>
      </c>
      <c r="Y274" s="154">
        <f t="shared" si="613"/>
        <v>1173979.7872340425</v>
      </c>
      <c r="Z274" s="154">
        <f t="shared" si="613"/>
        <v>1173513.8297872341</v>
      </c>
      <c r="AA274" s="154">
        <f t="shared" si="613"/>
        <v>1173106.1170212764</v>
      </c>
      <c r="AB274" s="154">
        <f t="shared" si="613"/>
        <v>1172698.4042553189</v>
      </c>
      <c r="AC274" s="154">
        <f t="shared" si="613"/>
        <v>1172232.4468085107</v>
      </c>
      <c r="AD274" s="154">
        <f t="shared" si="613"/>
        <v>1171766.489361702</v>
      </c>
      <c r="AE274" s="154">
        <f t="shared" si="613"/>
        <v>1171300.5319148935</v>
      </c>
      <c r="AF274" s="154">
        <f t="shared" si="613"/>
        <v>1170892.8191489358</v>
      </c>
      <c r="AG274" s="154">
        <f t="shared" si="613"/>
        <v>1170485.1063829786</v>
      </c>
      <c r="AH274" s="154">
        <f t="shared" si="613"/>
        <v>1170019.1489361704</v>
      </c>
      <c r="AI274" s="154">
        <f t="shared" si="613"/>
        <v>1169436.7021276592</v>
      </c>
      <c r="AJ274" s="154">
        <f t="shared" si="613"/>
        <v>1169145.478723404</v>
      </c>
      <c r="AK274" s="154">
        <f t="shared" si="613"/>
        <v>1168679.5212765955</v>
      </c>
      <c r="AL274" s="154">
        <f t="shared" si="613"/>
        <v>1168155.3191489358</v>
      </c>
      <c r="AM274" s="154">
        <f t="shared" si="613"/>
        <v>1167689.3617021276</v>
      </c>
      <c r="AN274" s="154">
        <f t="shared" si="613"/>
        <v>1167339.8936170212</v>
      </c>
      <c r="AO274" s="154">
        <f t="shared" si="613"/>
        <v>1166815.6914893615</v>
      </c>
      <c r="AP274" s="154">
        <f t="shared" si="613"/>
        <v>1166407.978723404</v>
      </c>
      <c r="AQ274" s="8"/>
      <c r="AS274" s="123"/>
      <c r="AT274" s="123"/>
      <c r="AU274" s="123"/>
    </row>
    <row r="275" spans="2:47" s="21" customFormat="1">
      <c r="B275" s="5"/>
      <c r="C275" s="9"/>
      <c r="D275" s="9"/>
      <c r="E275" s="18"/>
      <c r="F275" s="97" t="s">
        <v>2</v>
      </c>
      <c r="G275" s="78"/>
      <c r="H275" s="155">
        <v>0</v>
      </c>
      <c r="I275" s="155">
        <v>10143.978903875381</v>
      </c>
      <c r="J275" s="155">
        <v>20062.849604863226</v>
      </c>
      <c r="K275" s="155">
        <v>29738.948987462005</v>
      </c>
      <c r="L275" s="155">
        <v>39146.29659574468</v>
      </c>
      <c r="M275" s="155">
        <v>48126.342087765959</v>
      </c>
      <c r="N275" s="155">
        <v>56750.288753799388</v>
      </c>
      <c r="O275" s="155">
        <v>64351.053191489365</v>
      </c>
      <c r="P275" s="155">
        <v>62491.106382978731</v>
      </c>
      <c r="Q275" s="155">
        <v>60619.51063829787</v>
      </c>
      <c r="R275" s="155">
        <v>58698.98936170213</v>
      </c>
      <c r="S275" s="155">
        <v>58731.023936170219</v>
      </c>
      <c r="T275" s="155">
        <v>58760.146276595748</v>
      </c>
      <c r="U275" s="155">
        <v>58757.234042553187</v>
      </c>
      <c r="V275" s="155">
        <v>58751.409574468096</v>
      </c>
      <c r="W275" s="155">
        <v>58733.936170212779</v>
      </c>
      <c r="X275" s="155">
        <v>58710.638297872349</v>
      </c>
      <c r="Y275" s="155">
        <v>58698.98936170213</v>
      </c>
      <c r="Z275" s="155">
        <v>58675.691489361714</v>
      </c>
      <c r="AA275" s="155">
        <v>58655.305851063844</v>
      </c>
      <c r="AB275" s="155">
        <v>58634.920212765966</v>
      </c>
      <c r="AC275" s="155">
        <v>58611.622340425536</v>
      </c>
      <c r="AD275" s="155">
        <v>58588.324468085113</v>
      </c>
      <c r="AE275" s="155">
        <v>58565.026595744683</v>
      </c>
      <c r="AF275" s="155">
        <v>58544.640957446813</v>
      </c>
      <c r="AG275" s="155">
        <v>58524.255319148935</v>
      </c>
      <c r="AH275" s="155">
        <v>58500.957446808505</v>
      </c>
      <c r="AI275" s="155">
        <v>58471.835106382983</v>
      </c>
      <c r="AJ275" s="155">
        <v>58457.273936170219</v>
      </c>
      <c r="AK275" s="155">
        <v>58433.976063829796</v>
      </c>
      <c r="AL275" s="155">
        <v>58407.765957446813</v>
      </c>
      <c r="AM275" s="155">
        <v>58384.468085106382</v>
      </c>
      <c r="AN275" s="155">
        <v>58366.994680851065</v>
      </c>
      <c r="AO275" s="155">
        <v>58340.784574468096</v>
      </c>
      <c r="AP275" s="155">
        <v>58320.398936170219</v>
      </c>
      <c r="AQ275" s="8"/>
      <c r="AS275" s="122"/>
      <c r="AT275" s="123"/>
      <c r="AU275" s="123" t="s">
        <v>108</v>
      </c>
    </row>
    <row r="276" spans="2:47" s="21" customFormat="1">
      <c r="B276" s="5"/>
      <c r="C276" s="9"/>
      <c r="D276" s="9"/>
      <c r="E276" s="18"/>
      <c r="F276" s="97" t="s">
        <v>47</v>
      </c>
      <c r="G276" s="78"/>
      <c r="H276" s="155">
        <v>1329944.02125</v>
      </c>
      <c r="I276" s="155">
        <v>1324803.6448461246</v>
      </c>
      <c r="J276" s="155">
        <v>1300072.6543951367</v>
      </c>
      <c r="K276" s="155">
        <v>1274809.6132625379</v>
      </c>
      <c r="L276" s="155">
        <v>1248766.861404255</v>
      </c>
      <c r="M276" s="155">
        <v>1218558.9816622341</v>
      </c>
      <c r="N276" s="155">
        <v>1187972.7112462006</v>
      </c>
      <c r="O276" s="155">
        <v>1145448.7468085107</v>
      </c>
      <c r="P276" s="155">
        <v>1112341.6936170212</v>
      </c>
      <c r="Q276" s="155">
        <v>1079027.289361702</v>
      </c>
      <c r="R276" s="155">
        <v>1044842.0106382978</v>
      </c>
      <c r="S276" s="155">
        <v>1045412.2260638296</v>
      </c>
      <c r="T276" s="155">
        <v>1045930.6037234041</v>
      </c>
      <c r="U276" s="155">
        <v>1045878.7659574468</v>
      </c>
      <c r="V276" s="155">
        <v>1045775.0904255317</v>
      </c>
      <c r="W276" s="155">
        <v>1045464.0638297872</v>
      </c>
      <c r="X276" s="155">
        <v>1045049.3617021275</v>
      </c>
      <c r="Y276" s="155">
        <v>1044842.0106382978</v>
      </c>
      <c r="Z276" s="155">
        <v>1044427.3085106383</v>
      </c>
      <c r="AA276" s="155">
        <v>1044064.444148936</v>
      </c>
      <c r="AB276" s="155">
        <v>1043701.5797872338</v>
      </c>
      <c r="AC276" s="155">
        <v>1043286.8776595745</v>
      </c>
      <c r="AD276" s="155">
        <v>1042872.1755319147</v>
      </c>
      <c r="AE276" s="155">
        <v>1042457.4734042552</v>
      </c>
      <c r="AF276" s="155">
        <v>1042094.609042553</v>
      </c>
      <c r="AG276" s="155">
        <v>1041731.7446808509</v>
      </c>
      <c r="AH276" s="155">
        <v>1041317.0425531914</v>
      </c>
      <c r="AI276" s="155">
        <v>1040798.6648936168</v>
      </c>
      <c r="AJ276" s="155">
        <v>1040539.4760638296</v>
      </c>
      <c r="AK276" s="155">
        <v>1040124.77393617</v>
      </c>
      <c r="AL276" s="155">
        <v>1039658.234042553</v>
      </c>
      <c r="AM276" s="155">
        <v>1039243.5319148935</v>
      </c>
      <c r="AN276" s="155">
        <v>1038932.5053191488</v>
      </c>
      <c r="AO276" s="155">
        <v>1038465.9654255317</v>
      </c>
      <c r="AP276" s="155">
        <v>1038103.1010638297</v>
      </c>
      <c r="AQ276" s="8"/>
      <c r="AS276" s="122"/>
      <c r="AT276" s="123"/>
      <c r="AU276" s="123" t="s">
        <v>109</v>
      </c>
    </row>
    <row r="277" spans="2:47" s="21" customFormat="1">
      <c r="B277" s="5"/>
      <c r="C277" s="9"/>
      <c r="D277" s="9"/>
      <c r="E277" s="18"/>
      <c r="F277" s="97" t="s">
        <v>48</v>
      </c>
      <c r="G277" s="78"/>
      <c r="H277" s="155">
        <v>44075.622332561361</v>
      </c>
      <c r="I277" s="155">
        <v>44241.446525586405</v>
      </c>
      <c r="J277" s="155">
        <v>43750.558649394392</v>
      </c>
      <c r="K277" s="155">
        <v>43233.992427872588</v>
      </c>
      <c r="L277" s="155">
        <v>42682.67915200752</v>
      </c>
      <c r="M277" s="155">
        <v>41979.168334716276</v>
      </c>
      <c r="N277" s="155">
        <v>41251.315829886313</v>
      </c>
      <c r="O277" s="155">
        <v>40093.927436653212</v>
      </c>
      <c r="P277" s="155">
        <v>38935.087469348327</v>
      </c>
      <c r="Q277" s="155">
        <v>37768.989631684541</v>
      </c>
      <c r="R277" s="155">
        <v>36572.408738513361</v>
      </c>
      <c r="S277" s="155">
        <v>36592.367882000348</v>
      </c>
      <c r="T277" s="155">
        <v>36610.512557897608</v>
      </c>
      <c r="U277" s="155">
        <v>36608.698090307873</v>
      </c>
      <c r="V277" s="155">
        <v>36605.069155128433</v>
      </c>
      <c r="W277" s="155">
        <v>36594.182349590075</v>
      </c>
      <c r="X277" s="155">
        <v>36579.666608872263</v>
      </c>
      <c r="Y277" s="155">
        <v>36572.408738513361</v>
      </c>
      <c r="Z277" s="155">
        <v>36557.892997795556</v>
      </c>
      <c r="AA277" s="155">
        <v>36545.191724667471</v>
      </c>
      <c r="AB277" s="155">
        <v>36532.490451539401</v>
      </c>
      <c r="AC277" s="155">
        <v>36517.974710821582</v>
      </c>
      <c r="AD277" s="155">
        <v>36503.458970103784</v>
      </c>
      <c r="AE277" s="155">
        <v>36488.943229385979</v>
      </c>
      <c r="AF277" s="155">
        <v>36476.241956257894</v>
      </c>
      <c r="AG277" s="155">
        <v>36463.540683129817</v>
      </c>
      <c r="AH277" s="155">
        <v>36449.024942412005</v>
      </c>
      <c r="AI277" s="155">
        <v>36430.880266514752</v>
      </c>
      <c r="AJ277" s="155">
        <v>36421.807928566122</v>
      </c>
      <c r="AK277" s="155">
        <v>36407.292187848318</v>
      </c>
      <c r="AL277" s="155">
        <v>36390.961979540785</v>
      </c>
      <c r="AM277" s="155">
        <v>36376.446238822973</v>
      </c>
      <c r="AN277" s="155">
        <v>36365.559433284623</v>
      </c>
      <c r="AO277" s="155">
        <v>36349.229224977091</v>
      </c>
      <c r="AP277" s="155">
        <v>36336.527951849006</v>
      </c>
      <c r="AQ277" s="8"/>
      <c r="AS277" s="122"/>
      <c r="AT277" s="123"/>
      <c r="AU277" s="123" t="s">
        <v>110</v>
      </c>
    </row>
    <row r="278" spans="2:47" s="21" customFormat="1">
      <c r="B278" s="5"/>
      <c r="C278" s="9"/>
      <c r="D278" s="9"/>
      <c r="E278" s="18"/>
      <c r="F278" s="97" t="s">
        <v>49</v>
      </c>
      <c r="G278" s="78"/>
      <c r="H278" s="155">
        <v>592.94559191786573</v>
      </c>
      <c r="I278" s="155">
        <v>595.17641065811301</v>
      </c>
      <c r="J278" s="155">
        <v>588.5725378842294</v>
      </c>
      <c r="K278" s="155">
        <v>581.62321651846526</v>
      </c>
      <c r="L278" s="155">
        <v>574.20644599113257</v>
      </c>
      <c r="M278" s="155">
        <v>564.74217490649687</v>
      </c>
      <c r="N278" s="155">
        <v>554.95043717335841</v>
      </c>
      <c r="O278" s="155">
        <v>539.38018973076066</v>
      </c>
      <c r="P278" s="155">
        <v>523.79041438585182</v>
      </c>
      <c r="Q278" s="155">
        <v>508.10299952938846</v>
      </c>
      <c r="R278" s="155">
        <v>492.00549872439495</v>
      </c>
      <c r="S278" s="155">
        <v>492.27400738117058</v>
      </c>
      <c r="T278" s="155">
        <v>492.51810616005736</v>
      </c>
      <c r="U278" s="155">
        <v>492.49369628216868</v>
      </c>
      <c r="V278" s="155">
        <v>492.44487652639134</v>
      </c>
      <c r="W278" s="155">
        <v>492.29841725905925</v>
      </c>
      <c r="X278" s="155">
        <v>492.10313823594964</v>
      </c>
      <c r="Y278" s="155">
        <v>492.00549872439495</v>
      </c>
      <c r="Z278" s="155">
        <v>491.8102197012854</v>
      </c>
      <c r="AA278" s="155">
        <v>491.63935055606464</v>
      </c>
      <c r="AB278" s="155">
        <v>491.46848141084382</v>
      </c>
      <c r="AC278" s="155">
        <v>491.27320238773427</v>
      </c>
      <c r="AD278" s="155">
        <v>491.07792336462489</v>
      </c>
      <c r="AE278" s="155">
        <v>490.88264434151529</v>
      </c>
      <c r="AF278" s="155">
        <v>490.71177519629458</v>
      </c>
      <c r="AG278" s="155">
        <v>490.54090605107365</v>
      </c>
      <c r="AH278" s="155">
        <v>490.34562702796416</v>
      </c>
      <c r="AI278" s="155">
        <v>490.10152824907732</v>
      </c>
      <c r="AJ278" s="155">
        <v>489.97947885963384</v>
      </c>
      <c r="AK278" s="155">
        <v>489.78419983652441</v>
      </c>
      <c r="AL278" s="155">
        <v>489.56451093552619</v>
      </c>
      <c r="AM278" s="155">
        <v>489.36923191241669</v>
      </c>
      <c r="AN278" s="155">
        <v>489.2227726450846</v>
      </c>
      <c r="AO278" s="155">
        <v>489.00308374408638</v>
      </c>
      <c r="AP278" s="155">
        <v>488.83221459886556</v>
      </c>
      <c r="AQ278" s="8"/>
      <c r="AS278" s="122"/>
      <c r="AT278" s="123"/>
      <c r="AU278" s="123" t="s">
        <v>111</v>
      </c>
    </row>
    <row r="279" spans="2:47" s="21" customFormat="1">
      <c r="B279" s="5"/>
      <c r="C279" s="9"/>
      <c r="D279" s="9"/>
      <c r="E279" s="18"/>
      <c r="F279" s="97" t="s">
        <v>50</v>
      </c>
      <c r="G279" s="78"/>
      <c r="H279" s="155">
        <v>40221.475985095225</v>
      </c>
      <c r="I279" s="155">
        <v>40372.799856308666</v>
      </c>
      <c r="J279" s="155">
        <v>39924.837153146902</v>
      </c>
      <c r="K279" s="155">
        <v>39453.441520502565</v>
      </c>
      <c r="L279" s="155">
        <v>38950.337253065161</v>
      </c>
      <c r="M279" s="155">
        <v>38308.344197824044</v>
      </c>
      <c r="N279" s="155">
        <v>37644.137988259477</v>
      </c>
      <c r="O279" s="155">
        <v>36587.956203403264</v>
      </c>
      <c r="P279" s="155">
        <v>35530.449775840287</v>
      </c>
      <c r="Q279" s="155">
        <v>34466.320134743517</v>
      </c>
      <c r="R279" s="155">
        <v>33374.372996804792</v>
      </c>
      <c r="S279" s="155">
        <v>33392.586834022739</v>
      </c>
      <c r="T279" s="155">
        <v>33409.144867857227</v>
      </c>
      <c r="U279" s="155">
        <v>33407.489064473775</v>
      </c>
      <c r="V279" s="155">
        <v>33404.177457706879</v>
      </c>
      <c r="W279" s="155">
        <v>33394.242637406183</v>
      </c>
      <c r="X279" s="155">
        <v>33380.996210338591</v>
      </c>
      <c r="Y279" s="155">
        <v>33374.372996804792</v>
      </c>
      <c r="Z279" s="155">
        <v>33361.126569737193</v>
      </c>
      <c r="AA279" s="155">
        <v>33349.535946053053</v>
      </c>
      <c r="AB279" s="155">
        <v>33337.945322368912</v>
      </c>
      <c r="AC279" s="155">
        <v>33324.698895301313</v>
      </c>
      <c r="AD279" s="155">
        <v>33311.452468233721</v>
      </c>
      <c r="AE279" s="155">
        <v>33298.206041166122</v>
      </c>
      <c r="AF279" s="155">
        <v>33286.615417481975</v>
      </c>
      <c r="AG279" s="155">
        <v>33275.024793797835</v>
      </c>
      <c r="AH279" s="155">
        <v>33261.778366730236</v>
      </c>
      <c r="AI279" s="155">
        <v>33245.220332895748</v>
      </c>
      <c r="AJ279" s="155">
        <v>33236.941315978496</v>
      </c>
      <c r="AK279" s="155">
        <v>33223.694888910897</v>
      </c>
      <c r="AL279" s="155">
        <v>33208.792658459861</v>
      </c>
      <c r="AM279" s="155">
        <v>33195.546231392262</v>
      </c>
      <c r="AN279" s="155">
        <v>33185.611411091566</v>
      </c>
      <c r="AO279" s="155">
        <v>33170.709180640522</v>
      </c>
      <c r="AP279" s="155">
        <v>33159.118556956382</v>
      </c>
      <c r="AQ279" s="8"/>
      <c r="AS279" s="122"/>
      <c r="AT279" s="123"/>
      <c r="AU279" s="123" t="s">
        <v>112</v>
      </c>
    </row>
    <row r="280" spans="2:47" s="21" customFormat="1">
      <c r="B280" s="5"/>
      <c r="C280" s="9"/>
      <c r="D280" s="9"/>
      <c r="E280" s="18"/>
      <c r="F280" s="66"/>
      <c r="G280" s="80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8"/>
      <c r="AS280" s="123"/>
      <c r="AT280" s="123"/>
      <c r="AU280" s="123"/>
    </row>
    <row r="281" spans="2:47" s="21" customFormat="1">
      <c r="B281" s="5"/>
      <c r="E281" s="34">
        <f>E274+1</f>
        <v>13</v>
      </c>
      <c r="F281" s="94" t="str">
        <f>LOOKUP(E281,CAPEX!$E$11:$E$29,CAPEX!$F$11:$F$29)</f>
        <v>Miracema</v>
      </c>
      <c r="G281" s="81"/>
      <c r="H281" s="154">
        <f t="shared" ref="H281:AP281" si="614">SUM(H282:H286)</f>
        <v>1691042.08</v>
      </c>
      <c r="I281" s="154">
        <f t="shared" si="614"/>
        <v>1694762.16</v>
      </c>
      <c r="J281" s="154">
        <f t="shared" si="614"/>
        <v>1710188.1715909089</v>
      </c>
      <c r="K281" s="154">
        <f t="shared" si="614"/>
        <v>1733374.4232954541</v>
      </c>
      <c r="L281" s="154">
        <f t="shared" si="614"/>
        <v>1745854.7272727275</v>
      </c>
      <c r="M281" s="154">
        <f t="shared" si="614"/>
        <v>1761971.6672727272</v>
      </c>
      <c r="N281" s="154">
        <f t="shared" si="614"/>
        <v>1758047.3863636362</v>
      </c>
      <c r="O281" s="154">
        <f t="shared" si="614"/>
        <v>1728893.0113636362</v>
      </c>
      <c r="P281" s="154">
        <f t="shared" si="614"/>
        <v>1688674.1590909089</v>
      </c>
      <c r="Q281" s="154">
        <f t="shared" si="614"/>
        <v>1659217</v>
      </c>
      <c r="R281" s="154">
        <f t="shared" si="614"/>
        <v>1617489.2045454546</v>
      </c>
      <c r="S281" s="154">
        <f t="shared" si="614"/>
        <v>1618982.3863636365</v>
      </c>
      <c r="T281" s="154">
        <f t="shared" si="614"/>
        <v>1620351.1363636365</v>
      </c>
      <c r="U281" s="154">
        <f t="shared" si="614"/>
        <v>1620164.4886363638</v>
      </c>
      <c r="V281" s="154">
        <f t="shared" si="614"/>
        <v>1619977.8409090911</v>
      </c>
      <c r="W281" s="154">
        <f t="shared" si="614"/>
        <v>1619231.2500000002</v>
      </c>
      <c r="X281" s="154">
        <f t="shared" si="614"/>
        <v>1618546.875</v>
      </c>
      <c r="Y281" s="154">
        <f t="shared" si="614"/>
        <v>1617800.2840909092</v>
      </c>
      <c r="Z281" s="154">
        <f t="shared" si="614"/>
        <v>1617115.9090909092</v>
      </c>
      <c r="AA281" s="154">
        <f t="shared" si="614"/>
        <v>1616307.1022727275</v>
      </c>
      <c r="AB281" s="154">
        <f t="shared" si="614"/>
        <v>1615373.8636363638</v>
      </c>
      <c r="AC281" s="154">
        <f t="shared" si="614"/>
        <v>1614565.0568181816</v>
      </c>
      <c r="AD281" s="154">
        <f t="shared" si="614"/>
        <v>1613631.8181818181</v>
      </c>
      <c r="AE281" s="154">
        <f t="shared" si="614"/>
        <v>1612698.5795454544</v>
      </c>
      <c r="AF281" s="154">
        <f t="shared" si="614"/>
        <v>1611765.3409090908</v>
      </c>
      <c r="AG281" s="154">
        <f t="shared" si="614"/>
        <v>1610769.8863636362</v>
      </c>
      <c r="AH281" s="154">
        <f t="shared" si="614"/>
        <v>1609774.4318181819</v>
      </c>
      <c r="AI281" s="154">
        <f t="shared" si="614"/>
        <v>1608841.1931818179</v>
      </c>
      <c r="AJ281" s="154">
        <f t="shared" si="614"/>
        <v>1607845.7386363635</v>
      </c>
      <c r="AK281" s="154">
        <f t="shared" si="614"/>
        <v>1606912.4999999998</v>
      </c>
      <c r="AL281" s="154">
        <f t="shared" si="614"/>
        <v>1605917.0454545454</v>
      </c>
      <c r="AM281" s="154">
        <f t="shared" si="614"/>
        <v>1604983.8068181821</v>
      </c>
      <c r="AN281" s="154">
        <f t="shared" si="614"/>
        <v>1603988.3522727275</v>
      </c>
      <c r="AO281" s="154">
        <f t="shared" si="614"/>
        <v>1603055.1136363635</v>
      </c>
      <c r="AP281" s="154">
        <f t="shared" si="614"/>
        <v>1602059.6590909092</v>
      </c>
      <c r="AQ281" s="8"/>
      <c r="AS281" s="123"/>
      <c r="AT281" s="123"/>
      <c r="AU281" s="123"/>
    </row>
    <row r="282" spans="2:47" s="21" customFormat="1">
      <c r="B282" s="5"/>
      <c r="C282" s="9"/>
      <c r="D282" s="9"/>
      <c r="E282" s="18"/>
      <c r="F282" s="97" t="s">
        <v>2</v>
      </c>
      <c r="G282" s="78"/>
      <c r="H282" s="155">
        <v>22250.355062887749</v>
      </c>
      <c r="I282" s="155">
        <v>31219.132325998664</v>
      </c>
      <c r="J282" s="155">
        <v>40504.313216912247</v>
      </c>
      <c r="K282" s="155">
        <v>50176.511703638847</v>
      </c>
      <c r="L282" s="155">
        <v>59726.521208334183</v>
      </c>
      <c r="M282" s="155">
        <v>69551.454052573506</v>
      </c>
      <c r="N282" s="155">
        <v>78649.458838544859</v>
      </c>
      <c r="O282" s="155">
        <v>86444.650568181823</v>
      </c>
      <c r="P282" s="155">
        <v>84433.707954545462</v>
      </c>
      <c r="Q282" s="155">
        <v>82960.849999999991</v>
      </c>
      <c r="R282" s="155">
        <v>80874.460227272735</v>
      </c>
      <c r="S282" s="155">
        <v>80949.119318181823</v>
      </c>
      <c r="T282" s="155">
        <v>81017.556818181823</v>
      </c>
      <c r="U282" s="155">
        <v>81008.224431818177</v>
      </c>
      <c r="V282" s="155">
        <v>80998.892045454559</v>
      </c>
      <c r="W282" s="155">
        <v>80961.5625</v>
      </c>
      <c r="X282" s="155">
        <v>80927.34375</v>
      </c>
      <c r="Y282" s="155">
        <v>80890.014204545441</v>
      </c>
      <c r="Z282" s="155">
        <v>80855.795454545441</v>
      </c>
      <c r="AA282" s="155">
        <v>80815.355113636368</v>
      </c>
      <c r="AB282" s="155">
        <v>80768.693181818177</v>
      </c>
      <c r="AC282" s="155">
        <v>80728.252840909088</v>
      </c>
      <c r="AD282" s="155">
        <v>80681.590909090912</v>
      </c>
      <c r="AE282" s="155">
        <v>80634.928977272735</v>
      </c>
      <c r="AF282" s="155">
        <v>80588.267045454559</v>
      </c>
      <c r="AG282" s="155">
        <v>80538.494318181823</v>
      </c>
      <c r="AH282" s="155">
        <v>80488.721590909088</v>
      </c>
      <c r="AI282" s="155">
        <v>80442.059659090912</v>
      </c>
      <c r="AJ282" s="155">
        <v>80392.286931818177</v>
      </c>
      <c r="AK282" s="155">
        <v>80345.625</v>
      </c>
      <c r="AL282" s="155">
        <v>80295.852272727265</v>
      </c>
      <c r="AM282" s="155">
        <v>80249.190340909088</v>
      </c>
      <c r="AN282" s="155">
        <v>80199.417613636368</v>
      </c>
      <c r="AO282" s="155">
        <v>80152.755681818177</v>
      </c>
      <c r="AP282" s="155">
        <v>80102.982954545441</v>
      </c>
      <c r="AQ282" s="8"/>
      <c r="AS282" s="122"/>
      <c r="AT282" s="123"/>
      <c r="AU282" s="123" t="s">
        <v>108</v>
      </c>
    </row>
    <row r="283" spans="2:47" s="21" customFormat="1">
      <c r="B283" s="5"/>
      <c r="C283" s="9"/>
      <c r="D283" s="9"/>
      <c r="E283" s="18"/>
      <c r="F283" s="97" t="s">
        <v>47</v>
      </c>
      <c r="G283" s="78"/>
      <c r="H283" s="155">
        <v>1465866.6753371123</v>
      </c>
      <c r="I283" s="155">
        <v>1460171.5684740013</v>
      </c>
      <c r="J283" s="155">
        <v>1464461.2777830875</v>
      </c>
      <c r="K283" s="155">
        <v>1475192.9807963609</v>
      </c>
      <c r="L283" s="155">
        <v>1476625.6387916661</v>
      </c>
      <c r="M283" s="155">
        <v>1480983.6131474266</v>
      </c>
      <c r="N283" s="155">
        <v>1468432.2411614552</v>
      </c>
      <c r="O283" s="155">
        <v>1434981.199431818</v>
      </c>
      <c r="P283" s="155">
        <v>1401599.5520454545</v>
      </c>
      <c r="Q283" s="155">
        <v>1377150.11</v>
      </c>
      <c r="R283" s="155">
        <v>1342516.0397727273</v>
      </c>
      <c r="S283" s="155">
        <v>1343755.3806818181</v>
      </c>
      <c r="T283" s="155">
        <v>1344891.4431818181</v>
      </c>
      <c r="U283" s="155">
        <v>1344736.5255681819</v>
      </c>
      <c r="V283" s="155">
        <v>1344581.6079545454</v>
      </c>
      <c r="W283" s="155">
        <v>1343961.9375</v>
      </c>
      <c r="X283" s="155">
        <v>1343393.90625</v>
      </c>
      <c r="Y283" s="155">
        <v>1342774.2357954546</v>
      </c>
      <c r="Z283" s="155">
        <v>1342206.2045454546</v>
      </c>
      <c r="AA283" s="155">
        <v>1341534.8948863638</v>
      </c>
      <c r="AB283" s="155">
        <v>1340760.3068181819</v>
      </c>
      <c r="AC283" s="155">
        <v>1340088.9971590908</v>
      </c>
      <c r="AD283" s="155">
        <v>1339314.4090909092</v>
      </c>
      <c r="AE283" s="155">
        <v>1338539.8210227273</v>
      </c>
      <c r="AF283" s="155">
        <v>1337765.2329545454</v>
      </c>
      <c r="AG283" s="155">
        <v>1336939.0056818181</v>
      </c>
      <c r="AH283" s="155">
        <v>1336112.7784090908</v>
      </c>
      <c r="AI283" s="155">
        <v>1335338.1903409092</v>
      </c>
      <c r="AJ283" s="155">
        <v>1334511.9630681819</v>
      </c>
      <c r="AK283" s="155">
        <v>1333737.375</v>
      </c>
      <c r="AL283" s="155">
        <v>1332911.1477272727</v>
      </c>
      <c r="AM283" s="155">
        <v>1332136.5596590911</v>
      </c>
      <c r="AN283" s="155">
        <v>1331310.3323863638</v>
      </c>
      <c r="AO283" s="155">
        <v>1330535.7443181819</v>
      </c>
      <c r="AP283" s="155">
        <v>1329709.5170454546</v>
      </c>
      <c r="AQ283" s="8"/>
      <c r="AS283" s="122"/>
      <c r="AT283" s="123"/>
      <c r="AU283" s="123" t="s">
        <v>109</v>
      </c>
    </row>
    <row r="284" spans="2:47" s="21" customFormat="1">
      <c r="B284" s="5"/>
      <c r="C284" s="9"/>
      <c r="D284" s="9"/>
      <c r="E284" s="18"/>
      <c r="F284" s="97" t="s">
        <v>48</v>
      </c>
      <c r="G284" s="78"/>
      <c r="H284" s="155">
        <v>90710.234117919084</v>
      </c>
      <c r="I284" s="155">
        <v>90909.78523005778</v>
      </c>
      <c r="J284" s="155">
        <v>91737.26145874933</v>
      </c>
      <c r="K284" s="155">
        <v>92981.009527062517</v>
      </c>
      <c r="L284" s="155">
        <v>93650.47323173935</v>
      </c>
      <c r="M284" s="155">
        <v>94515.011978560156</v>
      </c>
      <c r="N284" s="155">
        <v>94304.507199159212</v>
      </c>
      <c r="O284" s="155">
        <v>92740.619337887532</v>
      </c>
      <c r="P284" s="155">
        <v>90583.215007882289</v>
      </c>
      <c r="Q284" s="155">
        <v>89003.08531791906</v>
      </c>
      <c r="R284" s="155">
        <v>86764.738833420895</v>
      </c>
      <c r="S284" s="155">
        <v>86844.83552285863</v>
      </c>
      <c r="T284" s="155">
        <v>86918.257488176561</v>
      </c>
      <c r="U284" s="155">
        <v>86908.245401996843</v>
      </c>
      <c r="V284" s="155">
        <v>86898.23331581711</v>
      </c>
      <c r="W284" s="155">
        <v>86858.18497109825</v>
      </c>
      <c r="X284" s="155">
        <v>86821.473988439291</v>
      </c>
      <c r="Y284" s="155">
        <v>86781.425643720446</v>
      </c>
      <c r="Z284" s="155">
        <v>86744.714661061487</v>
      </c>
      <c r="AA284" s="155">
        <v>86701.328954282711</v>
      </c>
      <c r="AB284" s="155">
        <v>86651.268523384118</v>
      </c>
      <c r="AC284" s="155">
        <v>86607.882816605357</v>
      </c>
      <c r="AD284" s="155">
        <v>86557.822385706764</v>
      </c>
      <c r="AE284" s="155">
        <v>86507.761954808186</v>
      </c>
      <c r="AF284" s="155">
        <v>86457.701523909607</v>
      </c>
      <c r="AG284" s="155">
        <v>86404.303730951127</v>
      </c>
      <c r="AH284" s="155">
        <v>86350.905937992648</v>
      </c>
      <c r="AI284" s="155">
        <v>86300.84550709404</v>
      </c>
      <c r="AJ284" s="155">
        <v>86247.44771413556</v>
      </c>
      <c r="AK284" s="155">
        <v>86197.387283236982</v>
      </c>
      <c r="AL284" s="155">
        <v>86143.989490278502</v>
      </c>
      <c r="AM284" s="155">
        <v>86093.929059379923</v>
      </c>
      <c r="AN284" s="155">
        <v>86040.531266421429</v>
      </c>
      <c r="AO284" s="155">
        <v>85990.47083552285</v>
      </c>
      <c r="AP284" s="155">
        <v>85937.073042564371</v>
      </c>
      <c r="AQ284" s="8"/>
      <c r="AS284" s="122"/>
      <c r="AT284" s="123"/>
      <c r="AU284" s="123" t="s">
        <v>110</v>
      </c>
    </row>
    <row r="285" spans="2:47" s="21" customFormat="1">
      <c r="B285" s="5"/>
      <c r="C285" s="9"/>
      <c r="D285" s="9"/>
      <c r="E285" s="18"/>
      <c r="F285" s="97" t="s">
        <v>49</v>
      </c>
      <c r="G285" s="78"/>
      <c r="H285" s="155">
        <v>1954.9619421965315</v>
      </c>
      <c r="I285" s="155">
        <v>1959.2626127167625</v>
      </c>
      <c r="J285" s="155">
        <v>1977.0961521282184</v>
      </c>
      <c r="K285" s="155">
        <v>2003.9010673935891</v>
      </c>
      <c r="L285" s="155">
        <v>2018.3291644771411</v>
      </c>
      <c r="M285" s="155">
        <v>2036.9614650551759</v>
      </c>
      <c r="N285" s="155">
        <v>2032.4247241198104</v>
      </c>
      <c r="O285" s="155">
        <v>1998.7202443510241</v>
      </c>
      <c r="P285" s="155">
        <v>1952.2244613767734</v>
      </c>
      <c r="Q285" s="155">
        <v>1918.1699421965318</v>
      </c>
      <c r="R285" s="155">
        <v>1869.9297162375194</v>
      </c>
      <c r="S285" s="155">
        <v>1871.655937992643</v>
      </c>
      <c r="T285" s="155">
        <v>1873.2383079348397</v>
      </c>
      <c r="U285" s="155">
        <v>1873.022530215449</v>
      </c>
      <c r="V285" s="155">
        <v>1872.8067524960586</v>
      </c>
      <c r="W285" s="155">
        <v>1871.9436416184967</v>
      </c>
      <c r="X285" s="155">
        <v>1871.1524566473986</v>
      </c>
      <c r="Y285" s="155">
        <v>1870.2893457698369</v>
      </c>
      <c r="Z285" s="155">
        <v>1869.498160798739</v>
      </c>
      <c r="AA285" s="155">
        <v>1868.5631240147134</v>
      </c>
      <c r="AB285" s="155">
        <v>1867.4842354177615</v>
      </c>
      <c r="AC285" s="155">
        <v>1866.5491986337358</v>
      </c>
      <c r="AD285" s="155">
        <v>1865.4703100367838</v>
      </c>
      <c r="AE285" s="155">
        <v>1864.3914214398317</v>
      </c>
      <c r="AF285" s="155">
        <v>1863.3125328428794</v>
      </c>
      <c r="AG285" s="155">
        <v>1862.1617183394637</v>
      </c>
      <c r="AH285" s="155">
        <v>1861.0109038360483</v>
      </c>
      <c r="AI285" s="155">
        <v>1859.932015239096</v>
      </c>
      <c r="AJ285" s="155">
        <v>1858.7812007356804</v>
      </c>
      <c r="AK285" s="155">
        <v>1857.7023121387278</v>
      </c>
      <c r="AL285" s="155">
        <v>1856.5514976353124</v>
      </c>
      <c r="AM285" s="155">
        <v>1855.4726090383604</v>
      </c>
      <c r="AN285" s="155">
        <v>1854.3217945349447</v>
      </c>
      <c r="AO285" s="155">
        <v>1853.2429059379922</v>
      </c>
      <c r="AP285" s="155">
        <v>1852.0920914345768</v>
      </c>
      <c r="AQ285" s="8"/>
      <c r="AS285" s="122"/>
      <c r="AT285" s="123"/>
      <c r="AU285" s="123" t="s">
        <v>111</v>
      </c>
    </row>
    <row r="286" spans="2:47" s="21" customFormat="1">
      <c r="B286" s="5"/>
      <c r="C286" s="9"/>
      <c r="D286" s="9"/>
      <c r="E286" s="18"/>
      <c r="F286" s="97" t="s">
        <v>50</v>
      </c>
      <c r="G286" s="78"/>
      <c r="H286" s="155">
        <v>110259.85353988441</v>
      </c>
      <c r="I286" s="155">
        <v>110502.41135722541</v>
      </c>
      <c r="J286" s="155">
        <v>111508.22298003153</v>
      </c>
      <c r="K286" s="155">
        <v>113020.02020099839</v>
      </c>
      <c r="L286" s="155">
        <v>113833.76487651076</v>
      </c>
      <c r="M286" s="155">
        <v>114884.62662911191</v>
      </c>
      <c r="N286" s="155">
        <v>114628.75444035733</v>
      </c>
      <c r="O286" s="155">
        <v>112727.8217813978</v>
      </c>
      <c r="P286" s="155">
        <v>110105.45962165002</v>
      </c>
      <c r="Q286" s="155">
        <v>108184.78473988437</v>
      </c>
      <c r="R286" s="155">
        <v>105464.0359957961</v>
      </c>
      <c r="S286" s="155">
        <v>105561.39490278506</v>
      </c>
      <c r="T286" s="155">
        <v>105650.64056752496</v>
      </c>
      <c r="U286" s="155">
        <v>105638.47070415135</v>
      </c>
      <c r="V286" s="155">
        <v>105626.30084077771</v>
      </c>
      <c r="W286" s="155">
        <v>105577.62138728323</v>
      </c>
      <c r="X286" s="155">
        <v>105532.9985549133</v>
      </c>
      <c r="Y286" s="155">
        <v>105484.31910141881</v>
      </c>
      <c r="Z286" s="155">
        <v>105439.69626904887</v>
      </c>
      <c r="AA286" s="155">
        <v>105386.96019442985</v>
      </c>
      <c r="AB286" s="155">
        <v>105326.11087756175</v>
      </c>
      <c r="AC286" s="155">
        <v>105273.37480294272</v>
      </c>
      <c r="AD286" s="155">
        <v>105212.52548607459</v>
      </c>
      <c r="AE286" s="155">
        <v>105151.67616920649</v>
      </c>
      <c r="AF286" s="155">
        <v>105090.82685233839</v>
      </c>
      <c r="AG286" s="155">
        <v>105025.92091434576</v>
      </c>
      <c r="AH286" s="155">
        <v>104961.01497635314</v>
      </c>
      <c r="AI286" s="155">
        <v>104900.16565948504</v>
      </c>
      <c r="AJ286" s="155">
        <v>104835.25972149239</v>
      </c>
      <c r="AK286" s="155">
        <v>104774.41040462426</v>
      </c>
      <c r="AL286" s="155">
        <v>104709.50446663162</v>
      </c>
      <c r="AM286" s="155">
        <v>104648.65514976352</v>
      </c>
      <c r="AN286" s="155">
        <v>104583.74921177088</v>
      </c>
      <c r="AO286" s="155">
        <v>104522.89989490277</v>
      </c>
      <c r="AP286" s="155">
        <v>104457.99395691014</v>
      </c>
      <c r="AQ286" s="8"/>
      <c r="AS286" s="122"/>
      <c r="AT286" s="123"/>
      <c r="AU286" s="123" t="s">
        <v>112</v>
      </c>
    </row>
    <row r="287" spans="2:47" s="21" customFormat="1">
      <c r="B287" s="5"/>
      <c r="C287" s="9"/>
      <c r="D287" s="9"/>
      <c r="E287" s="18"/>
      <c r="F287" s="66"/>
      <c r="G287" s="80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8"/>
      <c r="AS287" s="123"/>
      <c r="AT287" s="123"/>
      <c r="AU287" s="123"/>
    </row>
    <row r="288" spans="2:47" s="21" customFormat="1">
      <c r="B288" s="5"/>
      <c r="E288" s="34">
        <f>E281+1</f>
        <v>14</v>
      </c>
      <c r="F288" s="94" t="str">
        <f>LOOKUP(E288,CAPEX!$E$11:$E$29,CAPEX!$F$11:$F$29)</f>
        <v>Sao Francisco de Itabapoana</v>
      </c>
      <c r="G288" s="81"/>
      <c r="H288" s="154">
        <f t="shared" ref="H288:AP288" si="615">SUM(H289:H293)</f>
        <v>873957.73278947361</v>
      </c>
      <c r="I288" s="154">
        <f t="shared" si="615"/>
        <v>888025.46289473691</v>
      </c>
      <c r="J288" s="154">
        <f t="shared" si="615"/>
        <v>1016224.0286842105</v>
      </c>
      <c r="K288" s="154">
        <f t="shared" si="615"/>
        <v>1152790.1810526315</v>
      </c>
      <c r="L288" s="154">
        <f t="shared" si="615"/>
        <v>1284868.6968421054</v>
      </c>
      <c r="M288" s="154">
        <f t="shared" si="615"/>
        <v>1401036.7781052634</v>
      </c>
      <c r="N288" s="154">
        <f t="shared" si="615"/>
        <v>1541760.0000000002</v>
      </c>
      <c r="O288" s="154">
        <f t="shared" si="615"/>
        <v>1550220.6999999997</v>
      </c>
      <c r="P288" s="154">
        <f t="shared" si="615"/>
        <v>1557067.3315789471</v>
      </c>
      <c r="Q288" s="154">
        <f t="shared" si="615"/>
        <v>1572341.6210526314</v>
      </c>
      <c r="R288" s="154">
        <f t="shared" si="615"/>
        <v>1570979.2105263157</v>
      </c>
      <c r="S288" s="154">
        <f t="shared" si="615"/>
        <v>1610744.9999999998</v>
      </c>
      <c r="T288" s="154">
        <f t="shared" si="615"/>
        <v>1651144.7368421054</v>
      </c>
      <c r="U288" s="154">
        <f t="shared" si="615"/>
        <v>1666705.2631578948</v>
      </c>
      <c r="V288" s="154">
        <f t="shared" si="615"/>
        <v>1682208.1578947366</v>
      </c>
      <c r="W288" s="154">
        <f t="shared" si="615"/>
        <v>1691544.4736842103</v>
      </c>
      <c r="X288" s="154">
        <f t="shared" si="615"/>
        <v>1700707.8947368418</v>
      </c>
      <c r="Y288" s="154">
        <f t="shared" si="615"/>
        <v>1710044.2105263157</v>
      </c>
      <c r="Z288" s="154">
        <f t="shared" si="615"/>
        <v>1719322.8947368413</v>
      </c>
      <c r="AA288" s="154">
        <f t="shared" si="615"/>
        <v>1728601.5789473683</v>
      </c>
      <c r="AB288" s="154">
        <f t="shared" si="615"/>
        <v>1731944.2105263157</v>
      </c>
      <c r="AC288" s="154">
        <f t="shared" si="615"/>
        <v>1735402.105263158</v>
      </c>
      <c r="AD288" s="154">
        <f t="shared" si="615"/>
        <v>1738802.3684210523</v>
      </c>
      <c r="AE288" s="154">
        <f t="shared" si="615"/>
        <v>1742260.2631578944</v>
      </c>
      <c r="AF288" s="154">
        <f t="shared" si="615"/>
        <v>1745602.8947368418</v>
      </c>
      <c r="AG288" s="154">
        <f t="shared" si="615"/>
        <v>1744162.1052631577</v>
      </c>
      <c r="AH288" s="154">
        <f t="shared" si="615"/>
        <v>1742548.4210526317</v>
      </c>
      <c r="AI288" s="154">
        <f t="shared" si="615"/>
        <v>1741107.6315789474</v>
      </c>
      <c r="AJ288" s="154">
        <f t="shared" si="615"/>
        <v>1739551.5789473683</v>
      </c>
      <c r="AK288" s="154">
        <f t="shared" si="615"/>
        <v>1738110.7894736843</v>
      </c>
      <c r="AL288" s="154">
        <f t="shared" si="615"/>
        <v>1732635.789473684</v>
      </c>
      <c r="AM288" s="154">
        <f t="shared" si="615"/>
        <v>1727218.4210526312</v>
      </c>
      <c r="AN288" s="154">
        <f t="shared" si="615"/>
        <v>1721801.0526315789</v>
      </c>
      <c r="AO288" s="154">
        <f t="shared" si="615"/>
        <v>1716326.0526315786</v>
      </c>
      <c r="AP288" s="154">
        <f t="shared" si="615"/>
        <v>1710966.3157894737</v>
      </c>
      <c r="AQ288" s="8"/>
      <c r="AS288" s="123"/>
      <c r="AT288" s="123"/>
      <c r="AU288" s="123"/>
    </row>
    <row r="289" spans="2:47" s="21" customFormat="1">
      <c r="B289" s="5"/>
      <c r="C289" s="9"/>
      <c r="D289" s="9"/>
      <c r="E289" s="18"/>
      <c r="F289" s="97" t="s">
        <v>2</v>
      </c>
      <c r="G289" s="78"/>
      <c r="H289" s="155">
        <v>0</v>
      </c>
      <c r="I289" s="155">
        <v>6343.0390206766915</v>
      </c>
      <c r="J289" s="155">
        <v>14517.486124060151</v>
      </c>
      <c r="K289" s="155">
        <v>24702.646736842104</v>
      </c>
      <c r="L289" s="155">
        <v>36710.534195488726</v>
      </c>
      <c r="M289" s="155">
        <v>50037.027789473701</v>
      </c>
      <c r="N289" s="155">
        <v>66075.42857142858</v>
      </c>
      <c r="O289" s="155">
        <v>77511.035000000018</v>
      </c>
      <c r="P289" s="155">
        <v>77853.366578947389</v>
      </c>
      <c r="Q289" s="155">
        <v>78617.081052631591</v>
      </c>
      <c r="R289" s="155">
        <v>78548.960526315786</v>
      </c>
      <c r="S289" s="155">
        <v>80537.25</v>
      </c>
      <c r="T289" s="155">
        <v>82557.236842105267</v>
      </c>
      <c r="U289" s="155">
        <v>83335.263157894733</v>
      </c>
      <c r="V289" s="155">
        <v>84110.40789473684</v>
      </c>
      <c r="W289" s="155">
        <v>84577.223684210534</v>
      </c>
      <c r="X289" s="155">
        <v>85035.394736842107</v>
      </c>
      <c r="Y289" s="155">
        <v>85502.210526315801</v>
      </c>
      <c r="Z289" s="155">
        <v>85966.144736842107</v>
      </c>
      <c r="AA289" s="155">
        <v>86430.078947368427</v>
      </c>
      <c r="AB289" s="155">
        <v>86597.210526315801</v>
      </c>
      <c r="AC289" s="155">
        <v>86770.105263157908</v>
      </c>
      <c r="AD289" s="155">
        <v>86940.118421052626</v>
      </c>
      <c r="AE289" s="155">
        <v>87113.013157894733</v>
      </c>
      <c r="AF289" s="155">
        <v>87280.144736842107</v>
      </c>
      <c r="AG289" s="155">
        <v>87208.105263157908</v>
      </c>
      <c r="AH289" s="155">
        <v>87127.421052631573</v>
      </c>
      <c r="AI289" s="155">
        <v>87055.381578947374</v>
      </c>
      <c r="AJ289" s="155">
        <v>86977.578947368427</v>
      </c>
      <c r="AK289" s="155">
        <v>86905.539473684214</v>
      </c>
      <c r="AL289" s="155">
        <v>86631.789473684214</v>
      </c>
      <c r="AM289" s="155">
        <v>86360.921052631573</v>
      </c>
      <c r="AN289" s="155">
        <v>86090.052631578947</v>
      </c>
      <c r="AO289" s="155">
        <v>85816.302631578947</v>
      </c>
      <c r="AP289" s="155">
        <v>85548.315789473694</v>
      </c>
      <c r="AQ289" s="8"/>
      <c r="AS289" s="122"/>
      <c r="AT289" s="123"/>
      <c r="AU289" s="123" t="s">
        <v>108</v>
      </c>
    </row>
    <row r="290" spans="2:47" s="21" customFormat="1">
      <c r="B290" s="5"/>
      <c r="C290" s="9"/>
      <c r="D290" s="9"/>
      <c r="E290" s="18"/>
      <c r="F290" s="97" t="s">
        <v>47</v>
      </c>
      <c r="G290" s="78"/>
      <c r="H290" s="155">
        <v>830259.84614999988</v>
      </c>
      <c r="I290" s="155">
        <v>837281.15072932339</v>
      </c>
      <c r="J290" s="155">
        <v>950895.34112593997</v>
      </c>
      <c r="K290" s="155">
        <v>1070448.0252631577</v>
      </c>
      <c r="L290" s="155">
        <v>1183914.7278045113</v>
      </c>
      <c r="M290" s="155">
        <v>1280947.9114105264</v>
      </c>
      <c r="N290" s="155">
        <v>1398596.5714285716</v>
      </c>
      <c r="O290" s="155">
        <v>1395198.63</v>
      </c>
      <c r="P290" s="155">
        <v>1401360.5984210526</v>
      </c>
      <c r="Q290" s="155">
        <v>1415107.4589473682</v>
      </c>
      <c r="R290" s="155">
        <v>1413881.289473684</v>
      </c>
      <c r="S290" s="155">
        <v>1449670.4999999998</v>
      </c>
      <c r="T290" s="155">
        <v>1486030.2631578948</v>
      </c>
      <c r="U290" s="155">
        <v>1500034.7368421052</v>
      </c>
      <c r="V290" s="155">
        <v>1513987.3421052629</v>
      </c>
      <c r="W290" s="155">
        <v>1522390.0263157894</v>
      </c>
      <c r="X290" s="155">
        <v>1530637.1052631577</v>
      </c>
      <c r="Y290" s="155">
        <v>1539039.7894736843</v>
      </c>
      <c r="Z290" s="155">
        <v>1547390.6052631575</v>
      </c>
      <c r="AA290" s="155">
        <v>1555741.4210526317</v>
      </c>
      <c r="AB290" s="155">
        <v>1558749.7894736843</v>
      </c>
      <c r="AC290" s="155">
        <v>1561861.894736842</v>
      </c>
      <c r="AD290" s="155">
        <v>1564922.1315789472</v>
      </c>
      <c r="AE290" s="155">
        <v>1568034.2368421049</v>
      </c>
      <c r="AF290" s="155">
        <v>1571042.6052631577</v>
      </c>
      <c r="AG290" s="155">
        <v>1569745.8947368418</v>
      </c>
      <c r="AH290" s="155">
        <v>1568293.5789473683</v>
      </c>
      <c r="AI290" s="155">
        <v>1566996.8684210526</v>
      </c>
      <c r="AJ290" s="155">
        <v>1565596.4210526317</v>
      </c>
      <c r="AK290" s="155">
        <v>1564299.7105263157</v>
      </c>
      <c r="AL290" s="155">
        <v>1559372.2105263157</v>
      </c>
      <c r="AM290" s="155">
        <v>1554496.5789473683</v>
      </c>
      <c r="AN290" s="155">
        <v>1549620.9473684209</v>
      </c>
      <c r="AO290" s="155">
        <v>1544693.4473684209</v>
      </c>
      <c r="AP290" s="155">
        <v>1539869.6842105263</v>
      </c>
      <c r="AQ290" s="8"/>
      <c r="AS290" s="122"/>
      <c r="AT290" s="123"/>
      <c r="AU290" s="123" t="s">
        <v>109</v>
      </c>
    </row>
    <row r="291" spans="2:47" s="21" customFormat="1">
      <c r="B291" s="5"/>
      <c r="C291" s="9"/>
      <c r="D291" s="9"/>
      <c r="E291" s="18"/>
      <c r="F291" s="97" t="s">
        <v>48</v>
      </c>
      <c r="G291" s="78"/>
      <c r="H291" s="155">
        <v>24442.125986473282</v>
      </c>
      <c r="I291" s="155">
        <v>24835.560609998007</v>
      </c>
      <c r="J291" s="155">
        <v>28420.911913327345</v>
      </c>
      <c r="K291" s="155">
        <v>32240.280947368417</v>
      </c>
      <c r="L291" s="155">
        <v>35934.1434786018</v>
      </c>
      <c r="M291" s="155">
        <v>39183.036155342896</v>
      </c>
      <c r="N291" s="155">
        <v>43118.666666666657</v>
      </c>
      <c r="O291" s="155">
        <v>43355.288516414133</v>
      </c>
      <c r="P291" s="155">
        <v>43546.76943746677</v>
      </c>
      <c r="Q291" s="155">
        <v>43973.948114035084</v>
      </c>
      <c r="R291" s="155">
        <v>43935.845344896326</v>
      </c>
      <c r="S291" s="155">
        <v>45047.982007575753</v>
      </c>
      <c r="T291" s="155">
        <v>46177.848385167461</v>
      </c>
      <c r="U291" s="155">
        <v>46613.032296650716</v>
      </c>
      <c r="V291" s="155">
        <v>47046.604415869209</v>
      </c>
      <c r="W291" s="155">
        <v>47307.714762759162</v>
      </c>
      <c r="X291" s="155">
        <v>47563.989732854861</v>
      </c>
      <c r="Y291" s="155">
        <v>47825.100079744807</v>
      </c>
      <c r="Z291" s="155">
        <v>48084.598634370013</v>
      </c>
      <c r="AA291" s="155">
        <v>48344.097188995205</v>
      </c>
      <c r="AB291" s="155">
        <v>48437.581140350871</v>
      </c>
      <c r="AC291" s="155">
        <v>48534.28867623605</v>
      </c>
      <c r="AD291" s="155">
        <v>48629.384419856455</v>
      </c>
      <c r="AE291" s="155">
        <v>48726.091955741627</v>
      </c>
      <c r="AF291" s="155">
        <v>48819.575907097278</v>
      </c>
      <c r="AG291" s="155">
        <v>48779.281100478467</v>
      </c>
      <c r="AH291" s="155">
        <v>48734.150917065381</v>
      </c>
      <c r="AI291" s="155">
        <v>48693.85611044657</v>
      </c>
      <c r="AJ291" s="155">
        <v>48650.337719298237</v>
      </c>
      <c r="AK291" s="155">
        <v>48610.042912679419</v>
      </c>
      <c r="AL291" s="155">
        <v>48456.922647527907</v>
      </c>
      <c r="AM291" s="155">
        <v>48305.414174641133</v>
      </c>
      <c r="AN291" s="155">
        <v>48153.905701754382</v>
      </c>
      <c r="AO291" s="155">
        <v>48000.785436602862</v>
      </c>
      <c r="AP291" s="155">
        <v>47850.888755980857</v>
      </c>
      <c r="AQ291" s="8"/>
      <c r="AS291" s="122"/>
      <c r="AT291" s="123"/>
      <c r="AU291" s="123" t="s">
        <v>110</v>
      </c>
    </row>
    <row r="292" spans="2:47" s="21" customFormat="1">
      <c r="B292" s="5"/>
      <c r="C292" s="9"/>
      <c r="D292" s="9"/>
      <c r="E292" s="18"/>
      <c r="F292" s="97" t="s">
        <v>49</v>
      </c>
      <c r="G292" s="78"/>
      <c r="H292" s="155">
        <v>496.56689363038276</v>
      </c>
      <c r="I292" s="155">
        <v>504.55992209928235</v>
      </c>
      <c r="J292" s="155">
        <v>577.40001629784683</v>
      </c>
      <c r="K292" s="155">
        <v>654.99442105263165</v>
      </c>
      <c r="L292" s="155">
        <v>730.0390322966507</v>
      </c>
      <c r="M292" s="155">
        <v>796.04362392344513</v>
      </c>
      <c r="N292" s="155">
        <v>876</v>
      </c>
      <c r="O292" s="155">
        <v>880.80721590909093</v>
      </c>
      <c r="P292" s="155">
        <v>884.6973474880383</v>
      </c>
      <c r="Q292" s="155">
        <v>893.3759210526315</v>
      </c>
      <c r="R292" s="155">
        <v>892.60182416267946</v>
      </c>
      <c r="S292" s="155">
        <v>915.19602272727275</v>
      </c>
      <c r="T292" s="155">
        <v>938.15041866028719</v>
      </c>
      <c r="U292" s="155">
        <v>946.99162679425842</v>
      </c>
      <c r="V292" s="155">
        <v>955.80008971291863</v>
      </c>
      <c r="W292" s="155">
        <v>961.1048145933014</v>
      </c>
      <c r="X292" s="155">
        <v>966.31130382775109</v>
      </c>
      <c r="Y292" s="155">
        <v>971.61602870813385</v>
      </c>
      <c r="Z292" s="155">
        <v>976.88800837320571</v>
      </c>
      <c r="AA292" s="155">
        <v>982.15998803827745</v>
      </c>
      <c r="AB292" s="155">
        <v>984.05921052631572</v>
      </c>
      <c r="AC292" s="155">
        <v>986.02392344497605</v>
      </c>
      <c r="AD292" s="155">
        <v>987.95589114832535</v>
      </c>
      <c r="AE292" s="155">
        <v>989.92060406698567</v>
      </c>
      <c r="AF292" s="155">
        <v>991.81982655502395</v>
      </c>
      <c r="AG292" s="155">
        <v>991.0011961722488</v>
      </c>
      <c r="AH292" s="155">
        <v>990.08433014354068</v>
      </c>
      <c r="AI292" s="155">
        <v>989.26569976076553</v>
      </c>
      <c r="AJ292" s="155">
        <v>988.38157894736833</v>
      </c>
      <c r="AK292" s="155">
        <v>987.56294856459328</v>
      </c>
      <c r="AL292" s="155">
        <v>984.45215311004767</v>
      </c>
      <c r="AM292" s="155">
        <v>981.3741028708132</v>
      </c>
      <c r="AN292" s="155">
        <v>978.29605263157885</v>
      </c>
      <c r="AO292" s="155">
        <v>975.18525717703358</v>
      </c>
      <c r="AP292" s="155">
        <v>972.13995215311024</v>
      </c>
      <c r="AQ292" s="8"/>
      <c r="AS292" s="122"/>
      <c r="AT292" s="123"/>
      <c r="AU292" s="123" t="s">
        <v>111</v>
      </c>
    </row>
    <row r="293" spans="2:47" s="21" customFormat="1">
      <c r="B293" s="5"/>
      <c r="C293" s="9"/>
      <c r="D293" s="9"/>
      <c r="E293" s="18"/>
      <c r="F293" s="97" t="s">
        <v>50</v>
      </c>
      <c r="G293" s="78"/>
      <c r="H293" s="155">
        <v>18759.193759370013</v>
      </c>
      <c r="I293" s="155">
        <v>19061.152612639555</v>
      </c>
      <c r="J293" s="155">
        <v>21812.889504585324</v>
      </c>
      <c r="K293" s="155">
        <v>24744.233684210521</v>
      </c>
      <c r="L293" s="155">
        <v>27579.252331206801</v>
      </c>
      <c r="M293" s="155">
        <v>30072.759125996814</v>
      </c>
      <c r="N293" s="155">
        <v>33093.333333333336</v>
      </c>
      <c r="O293" s="155">
        <v>33274.939267676767</v>
      </c>
      <c r="P293" s="155">
        <v>33421.899793992561</v>
      </c>
      <c r="Q293" s="155">
        <v>33749.75701754386</v>
      </c>
      <c r="R293" s="155">
        <v>33720.513357256779</v>
      </c>
      <c r="S293" s="155">
        <v>34574.071969696968</v>
      </c>
      <c r="T293" s="155">
        <v>35441.238038277515</v>
      </c>
      <c r="U293" s="155">
        <v>35775.239234449764</v>
      </c>
      <c r="V293" s="155">
        <v>36108.003389154699</v>
      </c>
      <c r="W293" s="155">
        <v>36308.404106858055</v>
      </c>
      <c r="X293" s="155">
        <v>36505.093700159494</v>
      </c>
      <c r="Y293" s="155">
        <v>36705.494417862843</v>
      </c>
      <c r="Z293" s="155">
        <v>36904.658094098886</v>
      </c>
      <c r="AA293" s="155">
        <v>37103.821770334929</v>
      </c>
      <c r="AB293" s="155">
        <v>37175.570175438595</v>
      </c>
      <c r="AC293" s="155">
        <v>37249.792663476874</v>
      </c>
      <c r="AD293" s="155">
        <v>37322.778110047846</v>
      </c>
      <c r="AE293" s="155">
        <v>37397.000598086124</v>
      </c>
      <c r="AF293" s="155">
        <v>37468.749003189798</v>
      </c>
      <c r="AG293" s="155">
        <v>37437.822966507178</v>
      </c>
      <c r="AH293" s="155">
        <v>37403.185805422647</v>
      </c>
      <c r="AI293" s="155">
        <v>37372.259768740027</v>
      </c>
      <c r="AJ293" s="155">
        <v>37338.859649122802</v>
      </c>
      <c r="AK293" s="155">
        <v>37307.933612440189</v>
      </c>
      <c r="AL293" s="155">
        <v>37190.414673046253</v>
      </c>
      <c r="AM293" s="155">
        <v>37074.132775119615</v>
      </c>
      <c r="AN293" s="155">
        <v>36957.850877192985</v>
      </c>
      <c r="AO293" s="155">
        <v>36840.331937799048</v>
      </c>
      <c r="AP293" s="155">
        <v>36725.287081339717</v>
      </c>
      <c r="AQ293" s="8"/>
      <c r="AS293" s="122"/>
      <c r="AT293" s="123"/>
      <c r="AU293" s="123" t="s">
        <v>112</v>
      </c>
    </row>
    <row r="294" spans="2:47" s="21" customFormat="1">
      <c r="B294" s="5"/>
      <c r="C294" s="9"/>
      <c r="D294" s="9"/>
      <c r="E294" s="18"/>
      <c r="F294" s="66"/>
      <c r="G294" s="80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8"/>
      <c r="AS294" s="123"/>
      <c r="AT294" s="123"/>
      <c r="AU294" s="123"/>
    </row>
    <row r="295" spans="2:47" s="21" customFormat="1">
      <c r="B295" s="5"/>
      <c r="E295" s="34">
        <f>E288+1</f>
        <v>15</v>
      </c>
      <c r="F295" s="94" t="str">
        <f>LOOKUP(E295,CAPEX!$E$11:$E$29,CAPEX!$F$11:$F$29)</f>
        <v>Cantagalo</v>
      </c>
      <c r="G295" s="81"/>
      <c r="H295" s="154">
        <f t="shared" ref="H295:AP295" si="616">SUM(H296:H300)</f>
        <v>1187685.5491011236</v>
      </c>
      <c r="I295" s="154">
        <f t="shared" si="616"/>
        <v>1204835.6851685389</v>
      </c>
      <c r="J295" s="154">
        <f t="shared" si="616"/>
        <v>1206382.4157303369</v>
      </c>
      <c r="K295" s="154">
        <f t="shared" si="616"/>
        <v>1212135.9230337075</v>
      </c>
      <c r="L295" s="154">
        <f t="shared" si="616"/>
        <v>1203295.6476404492</v>
      </c>
      <c r="M295" s="154">
        <f t="shared" si="616"/>
        <v>1198776.8902247192</v>
      </c>
      <c r="N295" s="154">
        <f t="shared" si="616"/>
        <v>1198625.140449438</v>
      </c>
      <c r="O295" s="154">
        <f t="shared" si="616"/>
        <v>1172916.0168539323</v>
      </c>
      <c r="P295" s="154">
        <f t="shared" si="616"/>
        <v>1133379.75</v>
      </c>
      <c r="Q295" s="154">
        <f t="shared" si="616"/>
        <v>1098752.2</v>
      </c>
      <c r="R295" s="154">
        <f t="shared" si="616"/>
        <v>1066651.6666666667</v>
      </c>
      <c r="S295" s="154">
        <f t="shared" si="616"/>
        <v>1076871.6666666665</v>
      </c>
      <c r="T295" s="154">
        <f t="shared" si="616"/>
        <v>1087091.666666667</v>
      </c>
      <c r="U295" s="154">
        <f t="shared" si="616"/>
        <v>1096946.6666666665</v>
      </c>
      <c r="V295" s="154">
        <f t="shared" si="616"/>
        <v>1107105.8333333333</v>
      </c>
      <c r="W295" s="154">
        <f t="shared" si="616"/>
        <v>1112459.1666666667</v>
      </c>
      <c r="X295" s="154">
        <f t="shared" si="616"/>
        <v>1117751.6666666667</v>
      </c>
      <c r="Y295" s="154">
        <f t="shared" si="616"/>
        <v>1123044.1666666667</v>
      </c>
      <c r="Z295" s="154">
        <f t="shared" si="616"/>
        <v>1128336.6666666667</v>
      </c>
      <c r="AA295" s="154">
        <f t="shared" si="616"/>
        <v>1133690</v>
      </c>
      <c r="AB295" s="154">
        <f t="shared" si="616"/>
        <v>1134663.3333333333</v>
      </c>
      <c r="AC295" s="154">
        <f t="shared" si="616"/>
        <v>1135575.8333333333</v>
      </c>
      <c r="AD295" s="154">
        <f t="shared" si="616"/>
        <v>1136488.3333333333</v>
      </c>
      <c r="AE295" s="154">
        <f t="shared" si="616"/>
        <v>1137400.8333333333</v>
      </c>
      <c r="AF295" s="154">
        <f t="shared" si="616"/>
        <v>1138313.3333333333</v>
      </c>
      <c r="AG295" s="154">
        <f t="shared" si="616"/>
        <v>1135940.8333333333</v>
      </c>
      <c r="AH295" s="154">
        <f t="shared" si="616"/>
        <v>1133446.6666666667</v>
      </c>
      <c r="AI295" s="154">
        <f t="shared" si="616"/>
        <v>1130830.8333333333</v>
      </c>
      <c r="AJ295" s="154">
        <f t="shared" si="616"/>
        <v>1128275.833333333</v>
      </c>
      <c r="AK295" s="154">
        <f t="shared" si="616"/>
        <v>1125781.6666666667</v>
      </c>
      <c r="AL295" s="154">
        <f t="shared" si="616"/>
        <v>1120854.166666667</v>
      </c>
      <c r="AM295" s="154">
        <f t="shared" si="616"/>
        <v>1115926.6666666667</v>
      </c>
      <c r="AN295" s="154">
        <f t="shared" si="616"/>
        <v>1110938.3333333333</v>
      </c>
      <c r="AO295" s="154">
        <f t="shared" si="616"/>
        <v>1105950</v>
      </c>
      <c r="AP295" s="154">
        <f t="shared" si="616"/>
        <v>1101083.3333333333</v>
      </c>
      <c r="AQ295" s="8"/>
      <c r="AS295" s="123"/>
      <c r="AT295" s="123"/>
      <c r="AU295" s="123"/>
    </row>
    <row r="296" spans="2:47" s="21" customFormat="1">
      <c r="B296" s="5"/>
      <c r="C296" s="9"/>
      <c r="D296" s="9"/>
      <c r="E296" s="18"/>
      <c r="F296" s="97" t="s">
        <v>2</v>
      </c>
      <c r="G296" s="78"/>
      <c r="H296" s="155">
        <v>125.07870532481364</v>
      </c>
      <c r="I296" s="155">
        <v>8714.7276117241636</v>
      </c>
      <c r="J296" s="155">
        <v>17324.782887633046</v>
      </c>
      <c r="K296" s="155">
        <v>26047.286149055559</v>
      </c>
      <c r="L296" s="155">
        <v>34434.185354583366</v>
      </c>
      <c r="M296" s="155">
        <v>42849.530870173869</v>
      </c>
      <c r="N296" s="155">
        <v>51387.681845875566</v>
      </c>
      <c r="O296" s="155">
        <v>58645.800842696633</v>
      </c>
      <c r="P296" s="155">
        <v>56668.987499999996</v>
      </c>
      <c r="Q296" s="155">
        <v>54937.61</v>
      </c>
      <c r="R296" s="155">
        <v>53332.583333333328</v>
      </c>
      <c r="S296" s="155">
        <v>53843.583333333328</v>
      </c>
      <c r="T296" s="155">
        <v>54354.583333333328</v>
      </c>
      <c r="U296" s="155">
        <v>54847.333333333328</v>
      </c>
      <c r="V296" s="155">
        <v>55355.291666666664</v>
      </c>
      <c r="W296" s="155">
        <v>55622.958333333328</v>
      </c>
      <c r="X296" s="155">
        <v>55887.583333333328</v>
      </c>
      <c r="Y296" s="155">
        <v>56152.208333333336</v>
      </c>
      <c r="Z296" s="155">
        <v>56416.833333333328</v>
      </c>
      <c r="AA296" s="155">
        <v>56684.500000000007</v>
      </c>
      <c r="AB296" s="155">
        <v>56733.166666666672</v>
      </c>
      <c r="AC296" s="155">
        <v>56778.791666666672</v>
      </c>
      <c r="AD296" s="155">
        <v>56824.416666666672</v>
      </c>
      <c r="AE296" s="155">
        <v>56870.041666666672</v>
      </c>
      <c r="AF296" s="155">
        <v>56915.666666666672</v>
      </c>
      <c r="AG296" s="155">
        <v>56797.041666666672</v>
      </c>
      <c r="AH296" s="155">
        <v>56672.333333333328</v>
      </c>
      <c r="AI296" s="155">
        <v>56541.541666666664</v>
      </c>
      <c r="AJ296" s="155">
        <v>56413.791666666672</v>
      </c>
      <c r="AK296" s="155">
        <v>56289.083333333336</v>
      </c>
      <c r="AL296" s="155">
        <v>56042.708333333328</v>
      </c>
      <c r="AM296" s="155">
        <v>55796.333333333328</v>
      </c>
      <c r="AN296" s="155">
        <v>55546.916666666672</v>
      </c>
      <c r="AO296" s="155">
        <v>55297.5</v>
      </c>
      <c r="AP296" s="155">
        <v>55054.166666666672</v>
      </c>
      <c r="AQ296" s="8"/>
      <c r="AS296" s="122"/>
      <c r="AT296" s="123"/>
      <c r="AU296" s="123" t="s">
        <v>108</v>
      </c>
    </row>
    <row r="297" spans="2:47" s="21" customFormat="1">
      <c r="B297" s="5"/>
      <c r="C297" s="9"/>
      <c r="D297" s="9"/>
      <c r="E297" s="18"/>
      <c r="F297" s="97" t="s">
        <v>47</v>
      </c>
      <c r="G297" s="78"/>
      <c r="H297" s="155">
        <v>1056915.0599946752</v>
      </c>
      <c r="I297" s="155">
        <v>1063589.0321882758</v>
      </c>
      <c r="J297" s="155">
        <v>1056355.5671123669</v>
      </c>
      <c r="K297" s="155">
        <v>1052753.6853509443</v>
      </c>
      <c r="L297" s="155">
        <v>1036498.9410454166</v>
      </c>
      <c r="M297" s="155">
        <v>1024061.901429826</v>
      </c>
      <c r="N297" s="155">
        <v>1015388.6931541245</v>
      </c>
      <c r="O297" s="155">
        <v>985249.45415730332</v>
      </c>
      <c r="P297" s="155">
        <v>963372.78749999998</v>
      </c>
      <c r="Q297" s="155">
        <v>933939.36999999976</v>
      </c>
      <c r="R297" s="155">
        <v>906653.91666666674</v>
      </c>
      <c r="S297" s="155">
        <v>915340.91666666663</v>
      </c>
      <c r="T297" s="155">
        <v>924027.91666666674</v>
      </c>
      <c r="U297" s="155">
        <v>932404.66666666663</v>
      </c>
      <c r="V297" s="155">
        <v>941039.95833333326</v>
      </c>
      <c r="W297" s="155">
        <v>945590.29166666663</v>
      </c>
      <c r="X297" s="155">
        <v>950088.91666666674</v>
      </c>
      <c r="Y297" s="155">
        <v>954587.54166666674</v>
      </c>
      <c r="Z297" s="155">
        <v>959086.16666666674</v>
      </c>
      <c r="AA297" s="155">
        <v>963636.5</v>
      </c>
      <c r="AB297" s="155">
        <v>964463.83333333326</v>
      </c>
      <c r="AC297" s="155">
        <v>965239.45833333326</v>
      </c>
      <c r="AD297" s="155">
        <v>966015.08333333326</v>
      </c>
      <c r="AE297" s="155">
        <v>966790.70833333326</v>
      </c>
      <c r="AF297" s="155">
        <v>967566.33333333326</v>
      </c>
      <c r="AG297" s="155">
        <v>965549.70833333337</v>
      </c>
      <c r="AH297" s="155">
        <v>963429.66666666663</v>
      </c>
      <c r="AI297" s="155">
        <v>961206.20833333326</v>
      </c>
      <c r="AJ297" s="155">
        <v>959034.45833333326</v>
      </c>
      <c r="AK297" s="155">
        <v>956914.41666666674</v>
      </c>
      <c r="AL297" s="155">
        <v>952726.04166666674</v>
      </c>
      <c r="AM297" s="155">
        <v>948537.66666666674</v>
      </c>
      <c r="AN297" s="155">
        <v>944297.58333333326</v>
      </c>
      <c r="AO297" s="155">
        <v>940057.5</v>
      </c>
      <c r="AP297" s="155">
        <v>935920.83333333326</v>
      </c>
      <c r="AQ297" s="8"/>
      <c r="AS297" s="122"/>
      <c r="AT297" s="123"/>
      <c r="AU297" s="123" t="s">
        <v>109</v>
      </c>
    </row>
    <row r="298" spans="2:47" s="21" customFormat="1">
      <c r="B298" s="5"/>
      <c r="C298" s="9"/>
      <c r="D298" s="9"/>
      <c r="E298" s="18"/>
      <c r="F298" s="97" t="s">
        <v>48</v>
      </c>
      <c r="G298" s="78"/>
      <c r="H298" s="155">
        <v>84847.826251472128</v>
      </c>
      <c r="I298" s="155">
        <v>86073.025771949993</v>
      </c>
      <c r="J298" s="155">
        <v>86183.523644105284</v>
      </c>
      <c r="K298" s="155">
        <v>86594.552125829621</v>
      </c>
      <c r="L298" s="155">
        <v>85963.006047703107</v>
      </c>
      <c r="M298" s="155">
        <v>85640.187651560627</v>
      </c>
      <c r="N298" s="155">
        <v>85629.346702475683</v>
      </c>
      <c r="O298" s="155">
        <v>83792.696207266723</v>
      </c>
      <c r="P298" s="155">
        <v>73607.490542285348</v>
      </c>
      <c r="Q298" s="155">
        <v>71358.599948353774</v>
      </c>
      <c r="R298" s="155">
        <v>69273.826769959109</v>
      </c>
      <c r="S298" s="155">
        <v>69937.565956531093</v>
      </c>
      <c r="T298" s="155">
        <v>70601.305143103062</v>
      </c>
      <c r="U298" s="155">
        <v>71241.339358726051</v>
      </c>
      <c r="V298" s="155">
        <v>71901.127716806528</v>
      </c>
      <c r="W298" s="155">
        <v>72248.800624058538</v>
      </c>
      <c r="X298" s="155">
        <v>72592.522702819013</v>
      </c>
      <c r="Y298" s="155">
        <v>72936.244781579517</v>
      </c>
      <c r="Z298" s="155">
        <v>73279.966860340006</v>
      </c>
      <c r="AA298" s="155">
        <v>73627.639767592002</v>
      </c>
      <c r="AB298" s="155">
        <v>73690.853023455988</v>
      </c>
      <c r="AC298" s="155">
        <v>73750.115450828482</v>
      </c>
      <c r="AD298" s="155">
        <v>73809.377878200976</v>
      </c>
      <c r="AE298" s="155">
        <v>73868.64030557347</v>
      </c>
      <c r="AF298" s="155">
        <v>73927.902732945979</v>
      </c>
      <c r="AG298" s="155">
        <v>73773.820421777491</v>
      </c>
      <c r="AH298" s="155">
        <v>73611.836453625991</v>
      </c>
      <c r="AI298" s="155">
        <v>73441.950828491492</v>
      </c>
      <c r="AJ298" s="155">
        <v>73276.0160318485</v>
      </c>
      <c r="AK298" s="155">
        <v>73114.032063696999</v>
      </c>
      <c r="AL298" s="155">
        <v>72794.014955885519</v>
      </c>
      <c r="AM298" s="155">
        <v>72473.997848074025</v>
      </c>
      <c r="AN298" s="155">
        <v>72150.029911771024</v>
      </c>
      <c r="AO298" s="155">
        <v>71826.061975468037</v>
      </c>
      <c r="AP298" s="155">
        <v>71509.995696148035</v>
      </c>
      <c r="AQ298" s="8"/>
      <c r="AS298" s="122"/>
      <c r="AT298" s="123"/>
      <c r="AU298" s="123" t="s">
        <v>110</v>
      </c>
    </row>
    <row r="299" spans="2:47" s="21" customFormat="1">
      <c r="B299" s="5"/>
      <c r="C299" s="9"/>
      <c r="D299" s="9"/>
      <c r="E299" s="18"/>
      <c r="F299" s="97" t="s">
        <v>49</v>
      </c>
      <c r="G299" s="78"/>
      <c r="H299" s="155">
        <v>843.41775597884839</v>
      </c>
      <c r="I299" s="155">
        <v>855.59667765357869</v>
      </c>
      <c r="J299" s="155">
        <v>856.69506604478431</v>
      </c>
      <c r="K299" s="155">
        <v>860.78083624085104</v>
      </c>
      <c r="L299" s="155">
        <v>854.50304222368914</v>
      </c>
      <c r="M299" s="155">
        <v>851.29411184453909</v>
      </c>
      <c r="N299" s="155">
        <v>851.18634893116973</v>
      </c>
      <c r="O299" s="155">
        <v>832.92938575811866</v>
      </c>
      <c r="P299" s="155">
        <v>731.68479664299548</v>
      </c>
      <c r="Q299" s="155">
        <v>709.33001936733388</v>
      </c>
      <c r="R299" s="155">
        <v>688.60662793199924</v>
      </c>
      <c r="S299" s="155">
        <v>695.20443296750602</v>
      </c>
      <c r="T299" s="155">
        <v>701.8022380030128</v>
      </c>
      <c r="U299" s="155">
        <v>708.16440714439432</v>
      </c>
      <c r="V299" s="155">
        <v>714.72293953088013</v>
      </c>
      <c r="W299" s="155">
        <v>718.17893264471718</v>
      </c>
      <c r="X299" s="155">
        <v>721.59565310953315</v>
      </c>
      <c r="Y299" s="155">
        <v>725.01237357434923</v>
      </c>
      <c r="Z299" s="155">
        <v>728.42909403916519</v>
      </c>
      <c r="AA299" s="155">
        <v>731.88508715300202</v>
      </c>
      <c r="AB299" s="155">
        <v>732.51344953733599</v>
      </c>
      <c r="AC299" s="155">
        <v>733.10253927264898</v>
      </c>
      <c r="AD299" s="155">
        <v>733.69162900796209</v>
      </c>
      <c r="AE299" s="155">
        <v>734.2807187432752</v>
      </c>
      <c r="AF299" s="155">
        <v>734.86980847858842</v>
      </c>
      <c r="AG299" s="155">
        <v>733.33817516677425</v>
      </c>
      <c r="AH299" s="155">
        <v>731.72799655691858</v>
      </c>
      <c r="AI299" s="155">
        <v>730.03927264902097</v>
      </c>
      <c r="AJ299" s="155">
        <v>728.38982139014422</v>
      </c>
      <c r="AK299" s="155">
        <v>726.77964278028855</v>
      </c>
      <c r="AL299" s="155">
        <v>723.59855820959774</v>
      </c>
      <c r="AM299" s="155">
        <v>720.41747363890693</v>
      </c>
      <c r="AN299" s="155">
        <v>717.19711641919525</v>
      </c>
      <c r="AO299" s="155">
        <v>713.97675919948358</v>
      </c>
      <c r="AP299" s="155">
        <v>710.83494727781363</v>
      </c>
      <c r="AQ299" s="8"/>
      <c r="AS299" s="122"/>
      <c r="AT299" s="123"/>
      <c r="AU299" s="123" t="s">
        <v>111</v>
      </c>
    </row>
    <row r="300" spans="2:47" s="21" customFormat="1">
      <c r="B300" s="5"/>
      <c r="C300" s="9"/>
      <c r="D300" s="9"/>
      <c r="E300" s="18"/>
      <c r="F300" s="97" t="s">
        <v>50</v>
      </c>
      <c r="G300" s="78"/>
      <c r="H300" s="155">
        <v>44954.166393672618</v>
      </c>
      <c r="I300" s="155">
        <v>45603.30291893574</v>
      </c>
      <c r="J300" s="155">
        <v>45661.847020187</v>
      </c>
      <c r="K300" s="155">
        <v>45879.618571637373</v>
      </c>
      <c r="L300" s="155">
        <v>45545.012150522627</v>
      </c>
      <c r="M300" s="155">
        <v>45373.976161313934</v>
      </c>
      <c r="N300" s="155">
        <v>45368.232398031345</v>
      </c>
      <c r="O300" s="155">
        <v>44395.136260907726</v>
      </c>
      <c r="P300" s="155">
        <v>38998.799661071658</v>
      </c>
      <c r="Q300" s="155">
        <v>37807.290032278892</v>
      </c>
      <c r="R300" s="155">
        <v>36702.733268775555</v>
      </c>
      <c r="S300" s="155">
        <v>37054.39627716806</v>
      </c>
      <c r="T300" s="155">
        <v>37406.059285560579</v>
      </c>
      <c r="U300" s="155">
        <v>37745.162900796211</v>
      </c>
      <c r="V300" s="155">
        <v>38094.732676995904</v>
      </c>
      <c r="W300" s="155">
        <v>38278.937109963415</v>
      </c>
      <c r="X300" s="155">
        <v>38461.048310738115</v>
      </c>
      <c r="Y300" s="155">
        <v>38643.1595115128</v>
      </c>
      <c r="Z300" s="155">
        <v>38825.2707122875</v>
      </c>
      <c r="AA300" s="155">
        <v>39009.475145254997</v>
      </c>
      <c r="AB300" s="155">
        <v>39042.966860339999</v>
      </c>
      <c r="AC300" s="155">
        <v>39074.365343232195</v>
      </c>
      <c r="AD300" s="155">
        <v>39105.763826124377</v>
      </c>
      <c r="AE300" s="155">
        <v>39137.162309016559</v>
      </c>
      <c r="AF300" s="155">
        <v>39168.560791908756</v>
      </c>
      <c r="AG300" s="155">
        <v>39086.924736389061</v>
      </c>
      <c r="AH300" s="155">
        <v>39001.102216483756</v>
      </c>
      <c r="AI300" s="155">
        <v>38911.093232192805</v>
      </c>
      <c r="AJ300" s="155">
        <v>38823.177480094681</v>
      </c>
      <c r="AK300" s="155">
        <v>38737.354960189368</v>
      </c>
      <c r="AL300" s="155">
        <v>38567.803152571549</v>
      </c>
      <c r="AM300" s="155">
        <v>38398.251344953729</v>
      </c>
      <c r="AN300" s="155">
        <v>38226.606305143097</v>
      </c>
      <c r="AO300" s="155">
        <v>38054.961265332466</v>
      </c>
      <c r="AP300" s="155">
        <v>37887.502689907458</v>
      </c>
      <c r="AQ300" s="8"/>
      <c r="AS300" s="122"/>
      <c r="AT300" s="123"/>
      <c r="AU300" s="123" t="s">
        <v>112</v>
      </c>
    </row>
    <row r="301" spans="2:47" s="21" customFormat="1">
      <c r="B301" s="5"/>
      <c r="C301" s="9"/>
      <c r="D301" s="9"/>
      <c r="E301" s="18"/>
      <c r="F301" s="66"/>
      <c r="G301" s="80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8"/>
      <c r="AS301" s="123"/>
      <c r="AT301" s="123"/>
      <c r="AU301" s="123"/>
    </row>
    <row r="302" spans="2:47" s="21" customFormat="1">
      <c r="B302" s="5"/>
      <c r="E302" s="34">
        <f>E295+1</f>
        <v>16</v>
      </c>
      <c r="F302" s="94" t="str">
        <f>LOOKUP(E302,CAPEX!$E$11:$E$29,CAPEX!$F$11:$F$29)</f>
        <v>Cordeiro</v>
      </c>
      <c r="G302" s="81"/>
      <c r="H302" s="154">
        <f t="shared" ref="H302:AP302" si="617">SUM(H303:H307)</f>
        <v>1884658.6206896554</v>
      </c>
      <c r="I302" s="154">
        <f t="shared" si="617"/>
        <v>1910754.0229885057</v>
      </c>
      <c r="J302" s="154">
        <f t="shared" si="617"/>
        <v>1880697.3218390807</v>
      </c>
      <c r="K302" s="154">
        <f t="shared" si="617"/>
        <v>1858788.9310344828</v>
      </c>
      <c r="L302" s="154">
        <f t="shared" si="617"/>
        <v>1825499.6724137929</v>
      </c>
      <c r="M302" s="154">
        <f t="shared" si="617"/>
        <v>1798847.5402298851</v>
      </c>
      <c r="N302" s="154">
        <f t="shared" si="617"/>
        <v>1760654.2758620691</v>
      </c>
      <c r="O302" s="154">
        <f t="shared" si="617"/>
        <v>1731262.1264367818</v>
      </c>
      <c r="P302" s="154">
        <f t="shared" si="617"/>
        <v>1690135.4367816092</v>
      </c>
      <c r="Q302" s="154">
        <f t="shared" si="617"/>
        <v>1658132.0689655172</v>
      </c>
      <c r="R302" s="154">
        <f t="shared" si="617"/>
        <v>1609964.6551724139</v>
      </c>
      <c r="S302" s="154">
        <f t="shared" si="617"/>
        <v>1625634.4827586208</v>
      </c>
      <c r="T302" s="154">
        <f t="shared" si="617"/>
        <v>1641367.2413793106</v>
      </c>
      <c r="U302" s="154">
        <f t="shared" si="617"/>
        <v>1655400.8620689656</v>
      </c>
      <c r="V302" s="154">
        <f t="shared" si="617"/>
        <v>1669434.4827586208</v>
      </c>
      <c r="W302" s="154">
        <f t="shared" si="617"/>
        <v>1678937.0689655172</v>
      </c>
      <c r="X302" s="154">
        <f t="shared" si="617"/>
        <v>1688376.7241379311</v>
      </c>
      <c r="Y302" s="154">
        <f t="shared" si="617"/>
        <v>1697879.3103448276</v>
      </c>
      <c r="Z302" s="154">
        <f t="shared" si="617"/>
        <v>1707318.9655172415</v>
      </c>
      <c r="AA302" s="154">
        <f t="shared" si="617"/>
        <v>1716821.5517241377</v>
      </c>
      <c r="AB302" s="154">
        <f t="shared" si="617"/>
        <v>1721981.8965517245</v>
      </c>
      <c r="AC302" s="154">
        <f t="shared" si="617"/>
        <v>1727205.1724137932</v>
      </c>
      <c r="AD302" s="154">
        <f t="shared" si="617"/>
        <v>1732428.448275862</v>
      </c>
      <c r="AE302" s="154">
        <f t="shared" si="617"/>
        <v>1737588.7931034481</v>
      </c>
      <c r="AF302" s="154">
        <f t="shared" si="617"/>
        <v>1742812.0689655172</v>
      </c>
      <c r="AG302" s="154">
        <f t="shared" si="617"/>
        <v>1744196.551724138</v>
      </c>
      <c r="AH302" s="154">
        <f t="shared" si="617"/>
        <v>1745581.0344827587</v>
      </c>
      <c r="AI302" s="154">
        <f t="shared" si="617"/>
        <v>1746965.5172413792</v>
      </c>
      <c r="AJ302" s="154">
        <f t="shared" si="617"/>
        <v>1748350</v>
      </c>
      <c r="AK302" s="154">
        <f t="shared" si="617"/>
        <v>1749734.482758621</v>
      </c>
      <c r="AL302" s="154">
        <f t="shared" si="617"/>
        <v>1747783.6206896552</v>
      </c>
      <c r="AM302" s="154">
        <f t="shared" si="617"/>
        <v>1745895.6896551726</v>
      </c>
      <c r="AN302" s="154">
        <f t="shared" si="617"/>
        <v>1743944.8275862068</v>
      </c>
      <c r="AO302" s="154">
        <f t="shared" si="617"/>
        <v>1742056.8965517241</v>
      </c>
      <c r="AP302" s="154">
        <f t="shared" si="617"/>
        <v>1740168.9655172415</v>
      </c>
      <c r="AQ302" s="8"/>
      <c r="AS302" s="123"/>
      <c r="AT302" s="123"/>
      <c r="AU302" s="123"/>
    </row>
    <row r="303" spans="2:47" s="21" customFormat="1">
      <c r="B303" s="5"/>
      <c r="C303" s="9"/>
      <c r="D303" s="9"/>
      <c r="E303" s="18"/>
      <c r="F303" s="97" t="s">
        <v>2</v>
      </c>
      <c r="G303" s="78"/>
      <c r="H303" s="155">
        <v>0</v>
      </c>
      <c r="I303" s="155">
        <v>13648.243021346474</v>
      </c>
      <c r="J303" s="155">
        <v>26867.104597701153</v>
      </c>
      <c r="K303" s="155">
        <v>39831.191379310345</v>
      </c>
      <c r="L303" s="155">
        <v>52157.133497536954</v>
      </c>
      <c r="M303" s="155">
        <v>64244.555008210184</v>
      </c>
      <c r="N303" s="155">
        <v>75456.611822660096</v>
      </c>
      <c r="O303" s="155">
        <v>86563.106321839077</v>
      </c>
      <c r="P303" s="155">
        <v>84506.771839080466</v>
      </c>
      <c r="Q303" s="155">
        <v>82906.60344827587</v>
      </c>
      <c r="R303" s="155">
        <v>80498.232758620681</v>
      </c>
      <c r="S303" s="155">
        <v>81281.724137931044</v>
      </c>
      <c r="T303" s="155">
        <v>82068.362068965522</v>
      </c>
      <c r="U303" s="155">
        <v>82770.043103448275</v>
      </c>
      <c r="V303" s="155">
        <v>83471.724137931044</v>
      </c>
      <c r="W303" s="155">
        <v>83946.85344827587</v>
      </c>
      <c r="X303" s="155">
        <v>84418.836206896551</v>
      </c>
      <c r="Y303" s="155">
        <v>84893.965517241391</v>
      </c>
      <c r="Z303" s="155">
        <v>85365.948275862072</v>
      </c>
      <c r="AA303" s="155">
        <v>85841.077586206884</v>
      </c>
      <c r="AB303" s="155">
        <v>86099.094827586203</v>
      </c>
      <c r="AC303" s="155">
        <v>86360.258620689652</v>
      </c>
      <c r="AD303" s="155">
        <v>86621.422413793116</v>
      </c>
      <c r="AE303" s="155">
        <v>86879.439655172406</v>
      </c>
      <c r="AF303" s="155">
        <v>87140.60344827587</v>
      </c>
      <c r="AG303" s="155">
        <v>87209.827586206884</v>
      </c>
      <c r="AH303" s="155">
        <v>87279.051724137928</v>
      </c>
      <c r="AI303" s="155">
        <v>87348.275862068956</v>
      </c>
      <c r="AJ303" s="155">
        <v>87417.5</v>
      </c>
      <c r="AK303" s="155">
        <v>87486.724137931044</v>
      </c>
      <c r="AL303" s="155">
        <v>87389.181034482768</v>
      </c>
      <c r="AM303" s="155">
        <v>87294.784482758623</v>
      </c>
      <c r="AN303" s="155">
        <v>87197.241379310348</v>
      </c>
      <c r="AO303" s="155">
        <v>87102.844827586203</v>
      </c>
      <c r="AP303" s="155">
        <v>87008.448275862072</v>
      </c>
      <c r="AQ303" s="8"/>
      <c r="AS303" s="122"/>
      <c r="AT303" s="123"/>
      <c r="AU303" s="123" t="s">
        <v>108</v>
      </c>
    </row>
    <row r="304" spans="2:47" s="21" customFormat="1">
      <c r="B304" s="5"/>
      <c r="C304" s="9"/>
      <c r="D304" s="9"/>
      <c r="E304" s="18"/>
      <c r="F304" s="97" t="s">
        <v>47</v>
      </c>
      <c r="G304" s="78"/>
      <c r="H304" s="155">
        <v>1639653</v>
      </c>
      <c r="I304" s="155">
        <v>1648707.7569786534</v>
      </c>
      <c r="J304" s="155">
        <v>1609339.5654022987</v>
      </c>
      <c r="K304" s="155">
        <v>1577315.1786206898</v>
      </c>
      <c r="L304" s="155">
        <v>1536027.581502463</v>
      </c>
      <c r="M304" s="155">
        <v>1500752.8049917899</v>
      </c>
      <c r="N304" s="155">
        <v>1456312.6081773399</v>
      </c>
      <c r="O304" s="155">
        <v>1419634.9436781609</v>
      </c>
      <c r="P304" s="155">
        <v>1385911.0581609197</v>
      </c>
      <c r="Q304" s="155">
        <v>1359668.296551724</v>
      </c>
      <c r="R304" s="155">
        <v>1320171.0172413792</v>
      </c>
      <c r="S304" s="155">
        <v>1333020.2758620689</v>
      </c>
      <c r="T304" s="155">
        <v>1345921.1379310344</v>
      </c>
      <c r="U304" s="155">
        <v>1357428.7068965517</v>
      </c>
      <c r="V304" s="155">
        <v>1368936.2758620691</v>
      </c>
      <c r="W304" s="155">
        <v>1376728.3965517241</v>
      </c>
      <c r="X304" s="155">
        <v>1384468.9137931035</v>
      </c>
      <c r="Y304" s="155">
        <v>1392261.0344827585</v>
      </c>
      <c r="Z304" s="155">
        <v>1400001.551724138</v>
      </c>
      <c r="AA304" s="155">
        <v>1407793.6724137932</v>
      </c>
      <c r="AB304" s="155">
        <v>1412025.1551724139</v>
      </c>
      <c r="AC304" s="155">
        <v>1416308.2413793104</v>
      </c>
      <c r="AD304" s="155">
        <v>1420591.3275862068</v>
      </c>
      <c r="AE304" s="155">
        <v>1424822.8103448276</v>
      </c>
      <c r="AF304" s="155">
        <v>1429105.8965517241</v>
      </c>
      <c r="AG304" s="155">
        <v>1430241.1724137932</v>
      </c>
      <c r="AH304" s="155">
        <v>1431376.448275862</v>
      </c>
      <c r="AI304" s="155">
        <v>1432511.7241379309</v>
      </c>
      <c r="AJ304" s="155">
        <v>1433647</v>
      </c>
      <c r="AK304" s="155">
        <v>1434782.2758620691</v>
      </c>
      <c r="AL304" s="155">
        <v>1433182.5689655172</v>
      </c>
      <c r="AM304" s="155">
        <v>1431634.4655172415</v>
      </c>
      <c r="AN304" s="155">
        <v>1430034.7586206896</v>
      </c>
      <c r="AO304" s="155">
        <v>1428486.6551724139</v>
      </c>
      <c r="AP304" s="155">
        <v>1426938.551724138</v>
      </c>
      <c r="AQ304" s="8"/>
      <c r="AS304" s="122"/>
      <c r="AT304" s="123"/>
      <c r="AU304" s="123" t="s">
        <v>109</v>
      </c>
    </row>
    <row r="305" spans="2:47" s="21" customFormat="1">
      <c r="B305" s="5"/>
      <c r="C305" s="9"/>
      <c r="D305" s="9"/>
      <c r="E305" s="18"/>
      <c r="F305" s="97" t="s">
        <v>48</v>
      </c>
      <c r="G305" s="78"/>
      <c r="H305" s="155">
        <v>179118.44089066578</v>
      </c>
      <c r="I305" s="155">
        <v>181598.55464860162</v>
      </c>
      <c r="J305" s="155">
        <v>178741.9580272827</v>
      </c>
      <c r="K305" s="155">
        <v>176659.77892053977</v>
      </c>
      <c r="L305" s="155">
        <v>173495.95920428677</v>
      </c>
      <c r="M305" s="155">
        <v>170962.93369463418</v>
      </c>
      <c r="N305" s="155">
        <v>167333.03600866234</v>
      </c>
      <c r="O305" s="155">
        <v>164539.59855442651</v>
      </c>
      <c r="P305" s="155">
        <v>160630.90737335038</v>
      </c>
      <c r="Q305" s="155">
        <v>157589.29905047477</v>
      </c>
      <c r="R305" s="155">
        <v>153011.45563329445</v>
      </c>
      <c r="S305" s="155">
        <v>154500.72008440224</v>
      </c>
      <c r="T305" s="155">
        <v>155995.96551724139</v>
      </c>
      <c r="U305" s="155">
        <v>157329.72444333389</v>
      </c>
      <c r="V305" s="155">
        <v>158663.48336942639</v>
      </c>
      <c r="W305" s="155">
        <v>159566.61161086123</v>
      </c>
      <c r="X305" s="155">
        <v>160463.75887056475</v>
      </c>
      <c r="Y305" s="155">
        <v>161366.88711199959</v>
      </c>
      <c r="Z305" s="155">
        <v>162264.03437170305</v>
      </c>
      <c r="AA305" s="155">
        <v>163167.16261313789</v>
      </c>
      <c r="AB305" s="155">
        <v>163657.60311510914</v>
      </c>
      <c r="AC305" s="155">
        <v>164154.02459881172</v>
      </c>
      <c r="AD305" s="155">
        <v>164650.4460825143</v>
      </c>
      <c r="AE305" s="155">
        <v>165140.88658448553</v>
      </c>
      <c r="AF305" s="155">
        <v>165637.30806818814</v>
      </c>
      <c r="AG305" s="155">
        <v>165768.889666278</v>
      </c>
      <c r="AH305" s="155">
        <v>165900.47126436784</v>
      </c>
      <c r="AI305" s="155">
        <v>166032.05286245767</v>
      </c>
      <c r="AJ305" s="155">
        <v>166163.63446054753</v>
      </c>
      <c r="AK305" s="155">
        <v>166295.21605863736</v>
      </c>
      <c r="AL305" s="155">
        <v>166109.80562496532</v>
      </c>
      <c r="AM305" s="155">
        <v>165930.37617302459</v>
      </c>
      <c r="AN305" s="155">
        <v>165744.96573935257</v>
      </c>
      <c r="AO305" s="155">
        <v>165565.53628741187</v>
      </c>
      <c r="AP305" s="155">
        <v>165386.10683547118</v>
      </c>
      <c r="AQ305" s="8"/>
      <c r="AS305" s="122"/>
      <c r="AT305" s="123"/>
      <c r="AU305" s="123" t="s">
        <v>110</v>
      </c>
    </row>
    <row r="306" spans="2:47" s="21" customFormat="1">
      <c r="B306" s="5"/>
      <c r="C306" s="9"/>
      <c r="D306" s="9"/>
      <c r="E306" s="18"/>
      <c r="F306" s="97" t="s">
        <v>49</v>
      </c>
      <c r="G306" s="78"/>
      <c r="H306" s="155">
        <v>3748.0731023377198</v>
      </c>
      <c r="I306" s="155">
        <v>3799.9697558628086</v>
      </c>
      <c r="J306" s="155">
        <v>3740.1951569585576</v>
      </c>
      <c r="K306" s="155">
        <v>3696.6253298350821</v>
      </c>
      <c r="L306" s="155">
        <v>3630.4220538341942</v>
      </c>
      <c r="M306" s="155">
        <v>3577.4182160771461</v>
      </c>
      <c r="N306" s="155">
        <v>3501.4622072297184</v>
      </c>
      <c r="O306" s="155">
        <v>3443.0092208525366</v>
      </c>
      <c r="P306" s="155">
        <v>3361.2194274159215</v>
      </c>
      <c r="Q306" s="155">
        <v>3297.5734382808591</v>
      </c>
      <c r="R306" s="155">
        <v>3201.7815606085842</v>
      </c>
      <c r="S306" s="155">
        <v>3232.9445832639235</v>
      </c>
      <c r="T306" s="155">
        <v>3264.2327586206889</v>
      </c>
      <c r="U306" s="155">
        <v>3292.1418110389245</v>
      </c>
      <c r="V306" s="155">
        <v>3320.0508634571602</v>
      </c>
      <c r="W306" s="155">
        <v>3338.9489213726465</v>
      </c>
      <c r="X306" s="155">
        <v>3357.7218265867068</v>
      </c>
      <c r="Y306" s="155">
        <v>3376.6198845021936</v>
      </c>
      <c r="Z306" s="155">
        <v>3395.392789716253</v>
      </c>
      <c r="AA306" s="155">
        <v>3414.2908476317398</v>
      </c>
      <c r="AB306" s="155">
        <v>3424.5533691487594</v>
      </c>
      <c r="AC306" s="155">
        <v>3434.9410433672051</v>
      </c>
      <c r="AD306" s="155">
        <v>3445.3287175856512</v>
      </c>
      <c r="AE306" s="155">
        <v>3455.5912391026709</v>
      </c>
      <c r="AF306" s="155">
        <v>3465.9789133211166</v>
      </c>
      <c r="AG306" s="155">
        <v>3468.7322727525125</v>
      </c>
      <c r="AH306" s="155">
        <v>3471.4856321839079</v>
      </c>
      <c r="AI306" s="155">
        <v>3474.2389916153033</v>
      </c>
      <c r="AJ306" s="155">
        <v>3476.9923510466983</v>
      </c>
      <c r="AK306" s="155">
        <v>3479.7457104780938</v>
      </c>
      <c r="AL306" s="155">
        <v>3475.8659767338554</v>
      </c>
      <c r="AM306" s="155">
        <v>3472.1113956910426</v>
      </c>
      <c r="AN306" s="155">
        <v>3468.2316619468043</v>
      </c>
      <c r="AO306" s="155">
        <v>3464.4770809039919</v>
      </c>
      <c r="AP306" s="155">
        <v>3460.72249986118</v>
      </c>
      <c r="AQ306" s="8"/>
      <c r="AS306" s="122"/>
      <c r="AT306" s="123"/>
      <c r="AU306" s="123" t="s">
        <v>111</v>
      </c>
    </row>
    <row r="307" spans="2:47" s="21" customFormat="1">
      <c r="B307" s="5"/>
      <c r="C307" s="9"/>
      <c r="D307" s="9"/>
      <c r="E307" s="18"/>
      <c r="F307" s="97" t="s">
        <v>50</v>
      </c>
      <c r="G307" s="78"/>
      <c r="H307" s="155">
        <v>62139.106696651688</v>
      </c>
      <c r="I307" s="155">
        <v>62999.498584041328</v>
      </c>
      <c r="J307" s="155">
        <v>62008.49865483927</v>
      </c>
      <c r="K307" s="155">
        <v>61286.15678410796</v>
      </c>
      <c r="L307" s="155">
        <v>60188.576155672177</v>
      </c>
      <c r="M307" s="155">
        <v>59309.828319173765</v>
      </c>
      <c r="N307" s="155">
        <v>58050.557646176916</v>
      </c>
      <c r="O307" s="155">
        <v>57081.4686615026</v>
      </c>
      <c r="P307" s="155">
        <v>55725.479980842923</v>
      </c>
      <c r="Q307" s="155">
        <v>54670.296476761629</v>
      </c>
      <c r="R307" s="155">
        <v>53082.167978510755</v>
      </c>
      <c r="S307" s="155">
        <v>53598.818090954526</v>
      </c>
      <c r="T307" s="155">
        <v>54117.54310344829</v>
      </c>
      <c r="U307" s="155">
        <v>54580.245814592708</v>
      </c>
      <c r="V307" s="155">
        <v>55042.948525737142</v>
      </c>
      <c r="W307" s="155">
        <v>55356.258433283365</v>
      </c>
      <c r="X307" s="155">
        <v>55667.493440779625</v>
      </c>
      <c r="Y307" s="155">
        <v>55980.803348325855</v>
      </c>
      <c r="Z307" s="155">
        <v>56292.038355822107</v>
      </c>
      <c r="AA307" s="155">
        <v>56605.348263368331</v>
      </c>
      <c r="AB307" s="155">
        <v>56775.490067466279</v>
      </c>
      <c r="AC307" s="155">
        <v>56947.706771614205</v>
      </c>
      <c r="AD307" s="155">
        <v>57119.923475762131</v>
      </c>
      <c r="AE307" s="155">
        <v>57290.065279860086</v>
      </c>
      <c r="AF307" s="155">
        <v>57462.281984008012</v>
      </c>
      <c r="AG307" s="155">
        <v>57507.929785107466</v>
      </c>
      <c r="AH307" s="155">
        <v>57553.577586206899</v>
      </c>
      <c r="AI307" s="155">
        <v>57599.225387306367</v>
      </c>
      <c r="AJ307" s="155">
        <v>57644.873188405807</v>
      </c>
      <c r="AK307" s="155">
        <v>57690.520989505247</v>
      </c>
      <c r="AL307" s="155">
        <v>57626.199087956025</v>
      </c>
      <c r="AM307" s="155">
        <v>57563.952086456775</v>
      </c>
      <c r="AN307" s="155">
        <v>57499.630184907553</v>
      </c>
      <c r="AO307" s="155">
        <v>57437.383183408318</v>
      </c>
      <c r="AP307" s="155">
        <v>57375.13618190906</v>
      </c>
      <c r="AQ307" s="8"/>
      <c r="AS307" s="122"/>
      <c r="AT307" s="123"/>
      <c r="AU307" s="123" t="s">
        <v>112</v>
      </c>
    </row>
    <row r="308" spans="2:47" s="21" customFormat="1">
      <c r="B308" s="5"/>
      <c r="C308" s="9"/>
      <c r="D308" s="9"/>
      <c r="E308" s="18"/>
      <c r="F308" s="66"/>
      <c r="G308" s="80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8"/>
      <c r="AS308" s="123"/>
      <c r="AT308" s="123"/>
      <c r="AU308" s="123"/>
    </row>
    <row r="309" spans="2:47" s="21" customFormat="1">
      <c r="B309" s="5"/>
      <c r="E309" s="34">
        <f>E302+1</f>
        <v>17</v>
      </c>
      <c r="F309" s="94" t="str">
        <f>LOOKUP(E309,CAPEX!$E$11:$E$29,CAPEX!$F$11:$F$29)</f>
        <v>Duas Barras</v>
      </c>
      <c r="G309" s="81"/>
      <c r="H309" s="154">
        <f t="shared" ref="H309:AP309" si="618">SUM(H310:H314)</f>
        <v>635279.00531914888</v>
      </c>
      <c r="I309" s="154">
        <f t="shared" si="618"/>
        <v>643372.68617021281</v>
      </c>
      <c r="J309" s="154">
        <f t="shared" si="618"/>
        <v>652128.41489361716</v>
      </c>
      <c r="K309" s="154">
        <f t="shared" si="618"/>
        <v>656667.6170212765</v>
      </c>
      <c r="L309" s="154">
        <f t="shared" si="618"/>
        <v>660370.03723404254</v>
      </c>
      <c r="M309" s="154">
        <f t="shared" si="618"/>
        <v>661652.58510638296</v>
      </c>
      <c r="N309" s="154">
        <f t="shared" si="618"/>
        <v>662063.79255319154</v>
      </c>
      <c r="O309" s="154">
        <f t="shared" si="618"/>
        <v>661580.36170212773</v>
      </c>
      <c r="P309" s="154">
        <f t="shared" si="618"/>
        <v>664268.93617021281</v>
      </c>
      <c r="Q309" s="154">
        <f t="shared" si="618"/>
        <v>661927.50000000012</v>
      </c>
      <c r="R309" s="154">
        <f t="shared" si="618"/>
        <v>657116.489361702</v>
      </c>
      <c r="S309" s="154">
        <f t="shared" si="618"/>
        <v>673716.22340425523</v>
      </c>
      <c r="T309" s="154">
        <f t="shared" si="618"/>
        <v>690607.18085106381</v>
      </c>
      <c r="U309" s="154">
        <f t="shared" si="618"/>
        <v>695092.02127659577</v>
      </c>
      <c r="V309" s="154">
        <f t="shared" si="618"/>
        <v>699635.10638297873</v>
      </c>
      <c r="W309" s="154">
        <f t="shared" si="618"/>
        <v>702372.60638297861</v>
      </c>
      <c r="X309" s="154">
        <f t="shared" si="618"/>
        <v>705226.59574468096</v>
      </c>
      <c r="Y309" s="154">
        <f t="shared" si="618"/>
        <v>708022.34042553185</v>
      </c>
      <c r="Z309" s="154">
        <f t="shared" si="618"/>
        <v>710818.08510638296</v>
      </c>
      <c r="AA309" s="154">
        <f t="shared" si="618"/>
        <v>713613.82978723419</v>
      </c>
      <c r="AB309" s="154">
        <f t="shared" si="618"/>
        <v>714836.96808510635</v>
      </c>
      <c r="AC309" s="154">
        <f t="shared" si="618"/>
        <v>716060.10638297861</v>
      </c>
      <c r="AD309" s="154">
        <f t="shared" si="618"/>
        <v>717283.244680851</v>
      </c>
      <c r="AE309" s="154">
        <f t="shared" si="618"/>
        <v>718506.38297872327</v>
      </c>
      <c r="AF309" s="154">
        <f t="shared" si="618"/>
        <v>719729.52127659577</v>
      </c>
      <c r="AG309" s="154">
        <f t="shared" si="618"/>
        <v>719554.78723404254</v>
      </c>
      <c r="AH309" s="154">
        <f t="shared" si="618"/>
        <v>719380.05319148931</v>
      </c>
      <c r="AI309" s="154">
        <f t="shared" si="618"/>
        <v>719263.56382978719</v>
      </c>
      <c r="AJ309" s="154">
        <f t="shared" si="618"/>
        <v>719088.82978723396</v>
      </c>
      <c r="AK309" s="154">
        <f t="shared" si="618"/>
        <v>718914.09574468085</v>
      </c>
      <c r="AL309" s="154">
        <f t="shared" si="618"/>
        <v>717574.46808510635</v>
      </c>
      <c r="AM309" s="154">
        <f t="shared" si="618"/>
        <v>716293.08510638284</v>
      </c>
      <c r="AN309" s="154">
        <f t="shared" si="618"/>
        <v>714953.45744680846</v>
      </c>
      <c r="AO309" s="154">
        <f t="shared" si="618"/>
        <v>713613.82978723419</v>
      </c>
      <c r="AP309" s="154">
        <f t="shared" si="618"/>
        <v>712332.44680851058</v>
      </c>
      <c r="AQ309" s="8"/>
      <c r="AS309" s="123"/>
      <c r="AT309" s="123"/>
      <c r="AU309" s="123"/>
    </row>
    <row r="310" spans="2:47" s="21" customFormat="1">
      <c r="B310" s="5"/>
      <c r="C310" s="9"/>
      <c r="D310" s="9"/>
      <c r="E310" s="18"/>
      <c r="F310" s="97" t="s">
        <v>2</v>
      </c>
      <c r="G310" s="78"/>
      <c r="H310" s="155">
        <v>0</v>
      </c>
      <c r="I310" s="155">
        <v>4595.5191869300925</v>
      </c>
      <c r="J310" s="155">
        <v>9316.1202127659581</v>
      </c>
      <c r="K310" s="155">
        <v>14071.448936170214</v>
      </c>
      <c r="L310" s="155">
        <v>18867.715349544076</v>
      </c>
      <c r="M310" s="155">
        <v>23630.449468085109</v>
      </c>
      <c r="N310" s="155">
        <v>28374.162537993929</v>
      </c>
      <c r="O310" s="155">
        <v>33079.018085106392</v>
      </c>
      <c r="P310" s="155">
        <v>33213.446808510642</v>
      </c>
      <c r="Q310" s="155">
        <v>33096.375</v>
      </c>
      <c r="R310" s="155">
        <v>32855.824468085106</v>
      </c>
      <c r="S310" s="155">
        <v>33685.811170212764</v>
      </c>
      <c r="T310" s="155">
        <v>34530.359042553195</v>
      </c>
      <c r="U310" s="155">
        <v>34754.601063829788</v>
      </c>
      <c r="V310" s="155">
        <v>34981.755319148935</v>
      </c>
      <c r="W310" s="155">
        <v>35118.630319148935</v>
      </c>
      <c r="X310" s="155">
        <v>35261.329787234048</v>
      </c>
      <c r="Y310" s="155">
        <v>35401.117021276594</v>
      </c>
      <c r="Z310" s="155">
        <v>35540.904255319147</v>
      </c>
      <c r="AA310" s="155">
        <v>35680.691489361707</v>
      </c>
      <c r="AB310" s="155">
        <v>35741.848404255325</v>
      </c>
      <c r="AC310" s="155">
        <v>35803.005319148935</v>
      </c>
      <c r="AD310" s="155">
        <v>35864.162234042553</v>
      </c>
      <c r="AE310" s="155">
        <v>35925.319148936171</v>
      </c>
      <c r="AF310" s="155">
        <v>35986.476063829788</v>
      </c>
      <c r="AG310" s="155">
        <v>35977.739361702123</v>
      </c>
      <c r="AH310" s="155">
        <v>35969.002659574464</v>
      </c>
      <c r="AI310" s="155">
        <v>35963.178191489365</v>
      </c>
      <c r="AJ310" s="155">
        <v>35954.441489361707</v>
      </c>
      <c r="AK310" s="155">
        <v>35945.704787234048</v>
      </c>
      <c r="AL310" s="155">
        <v>35878.723404255325</v>
      </c>
      <c r="AM310" s="155">
        <v>35814.654255319147</v>
      </c>
      <c r="AN310" s="155">
        <v>35747.672872340423</v>
      </c>
      <c r="AO310" s="155">
        <v>35680.691489361707</v>
      </c>
      <c r="AP310" s="155">
        <v>35616.622340425536</v>
      </c>
      <c r="AQ310" s="8"/>
      <c r="AS310" s="122"/>
      <c r="AT310" s="123"/>
      <c r="AU310" s="123" t="s">
        <v>108</v>
      </c>
    </row>
    <row r="311" spans="2:47" s="21" customFormat="1">
      <c r="B311" s="5"/>
      <c r="C311" s="9"/>
      <c r="D311" s="9"/>
      <c r="E311" s="18"/>
      <c r="F311" s="97" t="s">
        <v>47</v>
      </c>
      <c r="G311" s="78"/>
      <c r="H311" s="155">
        <v>597162.26500000001</v>
      </c>
      <c r="I311" s="155">
        <v>600174.80581306992</v>
      </c>
      <c r="J311" s="155">
        <v>603684.58978723409</v>
      </c>
      <c r="K311" s="155">
        <v>603196.11106382974</v>
      </c>
      <c r="L311" s="155">
        <v>601880.11965045589</v>
      </c>
      <c r="M311" s="155">
        <v>598322.98053191486</v>
      </c>
      <c r="N311" s="155">
        <v>593965.8024620061</v>
      </c>
      <c r="O311" s="155">
        <v>588806.52191489364</v>
      </c>
      <c r="P311" s="155">
        <v>591199.35319148935</v>
      </c>
      <c r="Q311" s="155">
        <v>589115.47500000009</v>
      </c>
      <c r="R311" s="155">
        <v>584833.67553191481</v>
      </c>
      <c r="S311" s="155">
        <v>599607.43882978719</v>
      </c>
      <c r="T311" s="155">
        <v>614640.39095744677</v>
      </c>
      <c r="U311" s="155">
        <v>618631.89893617027</v>
      </c>
      <c r="V311" s="155">
        <v>622675.244680851</v>
      </c>
      <c r="W311" s="155">
        <v>625111.619680851</v>
      </c>
      <c r="X311" s="155">
        <v>627651.67021276592</v>
      </c>
      <c r="Y311" s="155">
        <v>630139.88297872327</v>
      </c>
      <c r="Z311" s="155">
        <v>632628.09574468073</v>
      </c>
      <c r="AA311" s="155">
        <v>635116.30851063831</v>
      </c>
      <c r="AB311" s="155">
        <v>636204.90159574465</v>
      </c>
      <c r="AC311" s="155">
        <v>637293.494680851</v>
      </c>
      <c r="AD311" s="155">
        <v>638382.08776595735</v>
      </c>
      <c r="AE311" s="155">
        <v>639470.68085106381</v>
      </c>
      <c r="AF311" s="155">
        <v>640559.27393617015</v>
      </c>
      <c r="AG311" s="155">
        <v>640403.76063829788</v>
      </c>
      <c r="AH311" s="155">
        <v>640248.24734042538</v>
      </c>
      <c r="AI311" s="155">
        <v>640144.57180851058</v>
      </c>
      <c r="AJ311" s="155">
        <v>639989.05851063819</v>
      </c>
      <c r="AK311" s="155">
        <v>639833.54521276592</v>
      </c>
      <c r="AL311" s="155">
        <v>638641.27659574465</v>
      </c>
      <c r="AM311" s="155">
        <v>637500.84574468073</v>
      </c>
      <c r="AN311" s="155">
        <v>636308.57712765958</v>
      </c>
      <c r="AO311" s="155">
        <v>635116.30851063831</v>
      </c>
      <c r="AP311" s="155">
        <v>633975.87765957438</v>
      </c>
      <c r="AQ311" s="8"/>
      <c r="AS311" s="122"/>
      <c r="AT311" s="123"/>
      <c r="AU311" s="123" t="s">
        <v>109</v>
      </c>
    </row>
    <row r="312" spans="2:47" s="21" customFormat="1">
      <c r="B312" s="5"/>
      <c r="C312" s="9"/>
      <c r="D312" s="9"/>
      <c r="E312" s="18"/>
      <c r="F312" s="97" t="s">
        <v>48</v>
      </c>
      <c r="G312" s="78"/>
      <c r="H312" s="155">
        <v>18233.332490328823</v>
      </c>
      <c r="I312" s="155">
        <v>18465.631642028187</v>
      </c>
      <c r="J312" s="155">
        <v>18716.932427466152</v>
      </c>
      <c r="K312" s="155">
        <v>18847.213423597681</v>
      </c>
      <c r="L312" s="155">
        <v>18953.477692042004</v>
      </c>
      <c r="M312" s="155">
        <v>18990.288481624761</v>
      </c>
      <c r="N312" s="155">
        <v>19002.090669383811</v>
      </c>
      <c r="O312" s="155">
        <v>18988.215576126004</v>
      </c>
      <c r="P312" s="155">
        <v>19065.381155015199</v>
      </c>
      <c r="Q312" s="155">
        <v>18998.178896103898</v>
      </c>
      <c r="R312" s="155">
        <v>18860.096642718985</v>
      </c>
      <c r="S312" s="155">
        <v>19336.53056783642</v>
      </c>
      <c r="T312" s="155">
        <v>19821.322982868198</v>
      </c>
      <c r="U312" s="155">
        <v>19950.043727549048</v>
      </c>
      <c r="V312" s="155">
        <v>20080.436170212768</v>
      </c>
      <c r="W312" s="155">
        <v>20159.005975407574</v>
      </c>
      <c r="X312" s="155">
        <v>20240.919176568117</v>
      </c>
      <c r="Y312" s="155">
        <v>20321.16067974579</v>
      </c>
      <c r="Z312" s="155">
        <v>20401.402182923459</v>
      </c>
      <c r="AA312" s="155">
        <v>20481.643686101135</v>
      </c>
      <c r="AB312" s="155">
        <v>20516.749343741365</v>
      </c>
      <c r="AC312" s="155">
        <v>20551.855001381602</v>
      </c>
      <c r="AD312" s="155">
        <v>20586.960659021835</v>
      </c>
      <c r="AE312" s="155">
        <v>20622.066316662062</v>
      </c>
      <c r="AF312" s="155">
        <v>20657.171974302295</v>
      </c>
      <c r="AG312" s="155">
        <v>20652.15688035369</v>
      </c>
      <c r="AH312" s="155">
        <v>20647.141786405085</v>
      </c>
      <c r="AI312" s="155">
        <v>20643.798390439348</v>
      </c>
      <c r="AJ312" s="155">
        <v>20638.783296490747</v>
      </c>
      <c r="AK312" s="155">
        <v>20633.768202542142</v>
      </c>
      <c r="AL312" s="155">
        <v>20595.319148936174</v>
      </c>
      <c r="AM312" s="155">
        <v>20558.541793313074</v>
      </c>
      <c r="AN312" s="155">
        <v>20520.092739707103</v>
      </c>
      <c r="AO312" s="155">
        <v>20481.643686101135</v>
      </c>
      <c r="AP312" s="155">
        <v>20444.866330478035</v>
      </c>
      <c r="AQ312" s="8"/>
      <c r="AS312" s="122"/>
      <c r="AT312" s="123"/>
      <c r="AU312" s="123" t="s">
        <v>110</v>
      </c>
    </row>
    <row r="313" spans="2:47" s="21" customFormat="1">
      <c r="B313" s="5"/>
      <c r="C313" s="9"/>
      <c r="D313" s="9"/>
      <c r="E313" s="18"/>
      <c r="F313" s="97" t="s">
        <v>49</v>
      </c>
      <c r="G313" s="78"/>
      <c r="H313" s="155">
        <v>371.26695116054157</v>
      </c>
      <c r="I313" s="155">
        <v>375.99702438518926</v>
      </c>
      <c r="J313" s="155">
        <v>381.11400870406192</v>
      </c>
      <c r="K313" s="155">
        <v>383.76678916827854</v>
      </c>
      <c r="L313" s="155">
        <v>385.93054124067424</v>
      </c>
      <c r="M313" s="155">
        <v>386.68008220502895</v>
      </c>
      <c r="N313" s="155">
        <v>386.9203982453717</v>
      </c>
      <c r="O313" s="155">
        <v>386.63787372202268</v>
      </c>
      <c r="P313" s="155">
        <v>388.20911854103343</v>
      </c>
      <c r="Q313" s="155">
        <v>386.84074675324678</v>
      </c>
      <c r="R313" s="155">
        <v>384.0291171594364</v>
      </c>
      <c r="S313" s="155">
        <v>393.7302604310583</v>
      </c>
      <c r="T313" s="155">
        <v>403.60159919867374</v>
      </c>
      <c r="U313" s="155">
        <v>406.22260983697163</v>
      </c>
      <c r="V313" s="155">
        <v>408.87765957446805</v>
      </c>
      <c r="W313" s="155">
        <v>410.47749723680579</v>
      </c>
      <c r="X313" s="155">
        <v>412.14541309754077</v>
      </c>
      <c r="Y313" s="155">
        <v>413.7792898590771</v>
      </c>
      <c r="Z313" s="155">
        <v>415.41316662061348</v>
      </c>
      <c r="AA313" s="155">
        <v>417.04704338214987</v>
      </c>
      <c r="AB313" s="155">
        <v>417.76186446532193</v>
      </c>
      <c r="AC313" s="155">
        <v>418.47668554849406</v>
      </c>
      <c r="AD313" s="155">
        <v>419.19150663166624</v>
      </c>
      <c r="AE313" s="155">
        <v>419.90632771483831</v>
      </c>
      <c r="AF313" s="155">
        <v>420.62114879801049</v>
      </c>
      <c r="AG313" s="155">
        <v>420.51903150041448</v>
      </c>
      <c r="AH313" s="155">
        <v>420.41691420281848</v>
      </c>
      <c r="AI313" s="155">
        <v>420.34883600442112</v>
      </c>
      <c r="AJ313" s="155">
        <v>420.24671870682511</v>
      </c>
      <c r="AK313" s="155">
        <v>420.1446014092291</v>
      </c>
      <c r="AL313" s="155">
        <v>419.36170212765961</v>
      </c>
      <c r="AM313" s="155">
        <v>418.61284194528872</v>
      </c>
      <c r="AN313" s="155">
        <v>417.82994266371924</v>
      </c>
      <c r="AO313" s="155">
        <v>417.04704338214987</v>
      </c>
      <c r="AP313" s="155">
        <v>416.29818319977898</v>
      </c>
      <c r="AQ313" s="8"/>
      <c r="AS313" s="122"/>
      <c r="AT313" s="123"/>
      <c r="AU313" s="123" t="s">
        <v>111</v>
      </c>
    </row>
    <row r="314" spans="2:47" s="21" customFormat="1">
      <c r="B314" s="5"/>
      <c r="C314" s="9"/>
      <c r="D314" s="9"/>
      <c r="E314" s="18"/>
      <c r="F314" s="97" t="s">
        <v>50</v>
      </c>
      <c r="G314" s="78"/>
      <c r="H314" s="155">
        <v>19512.140877659578</v>
      </c>
      <c r="I314" s="155">
        <v>19760.732503799394</v>
      </c>
      <c r="J314" s="155">
        <v>20029.658457446811</v>
      </c>
      <c r="K314" s="155">
        <v>20169.076808510647</v>
      </c>
      <c r="L314" s="155">
        <v>20282.794000759885</v>
      </c>
      <c r="M314" s="155">
        <v>20322.186542553194</v>
      </c>
      <c r="N314" s="155">
        <v>20334.816485562314</v>
      </c>
      <c r="O314" s="155">
        <v>20319.968252279639</v>
      </c>
      <c r="P314" s="155">
        <v>20402.545896656538</v>
      </c>
      <c r="Q314" s="155">
        <v>20330.630357142862</v>
      </c>
      <c r="R314" s="155">
        <v>20182.863601823712</v>
      </c>
      <c r="S314" s="155">
        <v>20692.712575987844</v>
      </c>
      <c r="T314" s="155">
        <v>21211.506268996964</v>
      </c>
      <c r="U314" s="155">
        <v>21349.254939209728</v>
      </c>
      <c r="V314" s="155">
        <v>21488.792553191492</v>
      </c>
      <c r="W314" s="155">
        <v>21572.87291033435</v>
      </c>
      <c r="X314" s="155">
        <v>21660.531155015204</v>
      </c>
      <c r="Y314" s="155">
        <v>21746.400455927058</v>
      </c>
      <c r="Z314" s="155">
        <v>21832.269756838909</v>
      </c>
      <c r="AA314" s="155">
        <v>21918.139057750766</v>
      </c>
      <c r="AB314" s="155">
        <v>21955.706876899698</v>
      </c>
      <c r="AC314" s="155">
        <v>21993.274696048637</v>
      </c>
      <c r="AD314" s="155">
        <v>22030.842515197572</v>
      </c>
      <c r="AE314" s="155">
        <v>22068.410334346507</v>
      </c>
      <c r="AF314" s="155">
        <v>22105.978153495445</v>
      </c>
      <c r="AG314" s="155">
        <v>22100.611322188455</v>
      </c>
      <c r="AH314" s="155">
        <v>22095.244490881461</v>
      </c>
      <c r="AI314" s="155">
        <v>22091.66660334347</v>
      </c>
      <c r="AJ314" s="155">
        <v>22086.29977203648</v>
      </c>
      <c r="AK314" s="155">
        <v>22080.932940729486</v>
      </c>
      <c r="AL314" s="155">
        <v>22039.787234042557</v>
      </c>
      <c r="AM314" s="155">
        <v>22000.430471124622</v>
      </c>
      <c r="AN314" s="155">
        <v>21959.284764437689</v>
      </c>
      <c r="AO314" s="155">
        <v>21918.139057750766</v>
      </c>
      <c r="AP314" s="155">
        <v>21878.782294832832</v>
      </c>
      <c r="AQ314" s="8"/>
      <c r="AS314" s="122"/>
      <c r="AT314" s="123"/>
      <c r="AU314" s="123" t="s">
        <v>112</v>
      </c>
    </row>
    <row r="315" spans="2:47" s="135" customFormat="1">
      <c r="B315" s="148"/>
      <c r="C315" s="114"/>
      <c r="D315" s="114"/>
      <c r="E315" s="115"/>
      <c r="F315" s="66"/>
      <c r="G315" s="80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49"/>
    </row>
    <row r="316" spans="2:47" s="135" customFormat="1">
      <c r="B316" s="148"/>
      <c r="E316" s="34">
        <f>E309+1</f>
        <v>18</v>
      </c>
      <c r="F316" s="94" t="str">
        <f>LOOKUP(E316,CAPEX!$E$11:$E$29,CAPEX!$F$11:$F$29)</f>
        <v>Sao Sebastiao do Alto</v>
      </c>
      <c r="G316" s="81"/>
      <c r="H316" s="154">
        <f t="shared" ref="H316:AP316" si="619">SUM(H317:H321)</f>
        <v>288412.2286075523</v>
      </c>
      <c r="I316" s="154">
        <f t="shared" si="619"/>
        <v>294630.68976769794</v>
      </c>
      <c r="J316" s="154">
        <f t="shared" si="619"/>
        <v>313164.07643858052</v>
      </c>
      <c r="K316" s="154">
        <f t="shared" si="619"/>
        <v>328274.52644767973</v>
      </c>
      <c r="L316" s="154">
        <f t="shared" si="619"/>
        <v>345238.46263933118</v>
      </c>
      <c r="M316" s="154">
        <f t="shared" si="619"/>
        <v>358953.80415682436</v>
      </c>
      <c r="N316" s="154">
        <f t="shared" si="619"/>
        <v>376319.9328969518</v>
      </c>
      <c r="O316" s="154">
        <f t="shared" si="619"/>
        <v>382179.49045382167</v>
      </c>
      <c r="P316" s="154">
        <f t="shared" si="619"/>
        <v>385053.38064149232</v>
      </c>
      <c r="Q316" s="154">
        <f t="shared" si="619"/>
        <v>389884.13189490442</v>
      </c>
      <c r="R316" s="154">
        <f t="shared" si="619"/>
        <v>392417.74800955411</v>
      </c>
      <c r="S316" s="154">
        <f t="shared" si="619"/>
        <v>405306.34138989984</v>
      </c>
      <c r="T316" s="154">
        <f t="shared" si="619"/>
        <v>418366.02229299356</v>
      </c>
      <c r="U316" s="154">
        <f t="shared" si="619"/>
        <v>422529.15201319376</v>
      </c>
      <c r="V316" s="154">
        <f t="shared" si="619"/>
        <v>426635.25255914475</v>
      </c>
      <c r="W316" s="154">
        <f t="shared" si="619"/>
        <v>429144.53622611467</v>
      </c>
      <c r="X316" s="154">
        <f t="shared" si="619"/>
        <v>431653.81989308458</v>
      </c>
      <c r="Y316" s="154">
        <f t="shared" si="619"/>
        <v>434163.10356005456</v>
      </c>
      <c r="Z316" s="154">
        <f t="shared" si="619"/>
        <v>436729.41640127392</v>
      </c>
      <c r="AA316" s="154">
        <f t="shared" si="619"/>
        <v>439181.67089399457</v>
      </c>
      <c r="AB316" s="154">
        <f t="shared" si="619"/>
        <v>440322.25437898096</v>
      </c>
      <c r="AC316" s="154">
        <f t="shared" si="619"/>
        <v>441519.86703821656</v>
      </c>
      <c r="AD316" s="154">
        <f t="shared" si="619"/>
        <v>442717.47969745222</v>
      </c>
      <c r="AE316" s="154">
        <f t="shared" si="619"/>
        <v>443858.06318243861</v>
      </c>
      <c r="AF316" s="154">
        <f t="shared" si="619"/>
        <v>445055.67584167421</v>
      </c>
      <c r="AG316" s="154">
        <f t="shared" si="619"/>
        <v>445112.70501592354</v>
      </c>
      <c r="AH316" s="154">
        <f t="shared" si="619"/>
        <v>445283.79253867152</v>
      </c>
      <c r="AI316" s="154">
        <f t="shared" si="619"/>
        <v>445397.85088717018</v>
      </c>
      <c r="AJ316" s="154">
        <f t="shared" si="619"/>
        <v>445511.90923566883</v>
      </c>
      <c r="AK316" s="154">
        <f t="shared" si="619"/>
        <v>441035.89861917589</v>
      </c>
      <c r="AL316" s="154">
        <f t="shared" si="619"/>
        <v>440358.59752070764</v>
      </c>
      <c r="AM316" s="154">
        <f t="shared" si="619"/>
        <v>439624.8546640338</v>
      </c>
      <c r="AN316" s="154">
        <f t="shared" si="619"/>
        <v>438947.55356556579</v>
      </c>
      <c r="AO316" s="154">
        <f t="shared" si="619"/>
        <v>438270.25246709754</v>
      </c>
      <c r="AP316" s="154">
        <f t="shared" si="619"/>
        <v>437536.50961042376</v>
      </c>
      <c r="AQ316" s="149"/>
    </row>
    <row r="317" spans="2:47" s="135" customFormat="1">
      <c r="B317" s="148"/>
      <c r="C317" s="114"/>
      <c r="D317" s="114"/>
      <c r="E317" s="115"/>
      <c r="F317" s="119" t="s">
        <v>2</v>
      </c>
      <c r="G317" s="118"/>
      <c r="H317" s="155">
        <v>0</v>
      </c>
      <c r="I317" s="155">
        <v>2104.5815267857147</v>
      </c>
      <c r="J317" s="155">
        <v>4473.9353571428583</v>
      </c>
      <c r="K317" s="155">
        <v>7034.7101785714294</v>
      </c>
      <c r="L317" s="155">
        <v>9864.3151041666679</v>
      </c>
      <c r="M317" s="155">
        <v>12820.245334821428</v>
      </c>
      <c r="N317" s="155">
        <v>16128.584151785715</v>
      </c>
      <c r="O317" s="155">
        <v>19109.670052083336</v>
      </c>
      <c r="P317" s="155">
        <v>19253.369791666668</v>
      </c>
      <c r="Q317" s="155">
        <v>19494.916145833333</v>
      </c>
      <c r="R317" s="155">
        <v>19621.6015625</v>
      </c>
      <c r="S317" s="155">
        <v>20266.0546875</v>
      </c>
      <c r="T317" s="155">
        <v>20919.0625</v>
      </c>
      <c r="U317" s="155">
        <v>21127.2265625</v>
      </c>
      <c r="V317" s="155">
        <v>21332.5390625</v>
      </c>
      <c r="W317" s="155">
        <v>21458.0078125</v>
      </c>
      <c r="X317" s="155">
        <v>21583.4765625</v>
      </c>
      <c r="Y317" s="155">
        <v>21708.9453125</v>
      </c>
      <c r="Z317" s="155">
        <v>21837.265625</v>
      </c>
      <c r="AA317" s="155">
        <v>21959.8828125</v>
      </c>
      <c r="AB317" s="155">
        <v>22016.9140625</v>
      </c>
      <c r="AC317" s="155">
        <v>22076.796875</v>
      </c>
      <c r="AD317" s="155">
        <v>22136.6796875</v>
      </c>
      <c r="AE317" s="155">
        <v>22193.7109375</v>
      </c>
      <c r="AF317" s="155">
        <v>22253.59375</v>
      </c>
      <c r="AG317" s="155">
        <v>22256.4453125</v>
      </c>
      <c r="AH317" s="155">
        <v>22265</v>
      </c>
      <c r="AI317" s="155">
        <v>22270.703125</v>
      </c>
      <c r="AJ317" s="155">
        <v>22276.40625</v>
      </c>
      <c r="AK317" s="155">
        <v>22052.396907216495</v>
      </c>
      <c r="AL317" s="155">
        <v>22018.530927835054</v>
      </c>
      <c r="AM317" s="155">
        <v>21981.842783505155</v>
      </c>
      <c r="AN317" s="155">
        <v>21947.976804123711</v>
      </c>
      <c r="AO317" s="155">
        <v>21914.110824742267</v>
      </c>
      <c r="AP317" s="155">
        <v>21877.422680412372</v>
      </c>
      <c r="AQ317" s="149"/>
      <c r="AS317" s="134"/>
      <c r="AU317" s="135" t="s">
        <v>108</v>
      </c>
    </row>
    <row r="318" spans="2:47" s="135" customFormat="1">
      <c r="B318" s="148"/>
      <c r="C318" s="114"/>
      <c r="D318" s="114"/>
      <c r="E318" s="115"/>
      <c r="F318" s="119" t="s">
        <v>47</v>
      </c>
      <c r="G318" s="118"/>
      <c r="H318" s="155">
        <v>276885.81719999999</v>
      </c>
      <c r="I318" s="155">
        <v>280751.17567321431</v>
      </c>
      <c r="J318" s="155">
        <v>296174.52064285713</v>
      </c>
      <c r="K318" s="155">
        <v>308120.3058214286</v>
      </c>
      <c r="L318" s="155">
        <v>321576.6723958333</v>
      </c>
      <c r="M318" s="155">
        <v>331787.94926517858</v>
      </c>
      <c r="N318" s="155">
        <v>345151.70084821427</v>
      </c>
      <c r="O318" s="155">
        <v>347795.99494791665</v>
      </c>
      <c r="P318" s="155">
        <v>350411.33020833333</v>
      </c>
      <c r="Q318" s="155">
        <v>354807.47385416663</v>
      </c>
      <c r="R318" s="155">
        <v>357113.14843749994</v>
      </c>
      <c r="S318" s="155">
        <v>368842.19531249994</v>
      </c>
      <c r="T318" s="155">
        <v>380726.93749999994</v>
      </c>
      <c r="U318" s="155">
        <v>384515.52343749994</v>
      </c>
      <c r="V318" s="155">
        <v>388252.21093750006</v>
      </c>
      <c r="W318" s="155">
        <v>390535.7421875</v>
      </c>
      <c r="X318" s="155">
        <v>392819.27343749994</v>
      </c>
      <c r="Y318" s="155">
        <v>395102.8046875</v>
      </c>
      <c r="Z318" s="155">
        <v>397438.234375</v>
      </c>
      <c r="AA318" s="155">
        <v>399669.86718750006</v>
      </c>
      <c r="AB318" s="155">
        <v>400707.83593750006</v>
      </c>
      <c r="AC318" s="155">
        <v>401797.703125</v>
      </c>
      <c r="AD318" s="155">
        <v>402887.5703125</v>
      </c>
      <c r="AE318" s="155">
        <v>403925.5390625</v>
      </c>
      <c r="AF318" s="155">
        <v>405015.40624999994</v>
      </c>
      <c r="AG318" s="155">
        <v>405067.3046875</v>
      </c>
      <c r="AH318" s="155">
        <v>405223</v>
      </c>
      <c r="AI318" s="155">
        <v>405326.796875</v>
      </c>
      <c r="AJ318" s="155">
        <v>405430.59375</v>
      </c>
      <c r="AK318" s="155">
        <v>405764.10309278354</v>
      </c>
      <c r="AL318" s="155">
        <v>405140.96907216491</v>
      </c>
      <c r="AM318" s="155">
        <v>404465.90721649484</v>
      </c>
      <c r="AN318" s="155">
        <v>403842.77319587633</v>
      </c>
      <c r="AO318" s="155">
        <v>403219.63917525776</v>
      </c>
      <c r="AP318" s="155">
        <v>402544.57731958764</v>
      </c>
      <c r="AQ318" s="149"/>
      <c r="AS318" s="134"/>
      <c r="AU318" s="135" t="s">
        <v>109</v>
      </c>
    </row>
    <row r="319" spans="2:47" s="135" customFormat="1">
      <c r="B319" s="148"/>
      <c r="C319" s="114"/>
      <c r="D319" s="114"/>
      <c r="E319" s="115"/>
      <c r="F319" s="119" t="s">
        <v>48</v>
      </c>
      <c r="G319" s="118"/>
      <c r="H319" s="155">
        <v>2026.0449924021841</v>
      </c>
      <c r="I319" s="155">
        <v>2069.7285843039131</v>
      </c>
      <c r="J319" s="155">
        <v>2199.922353958144</v>
      </c>
      <c r="K319" s="155">
        <v>2306.0705978161968</v>
      </c>
      <c r="L319" s="155">
        <v>2425.2392549097667</v>
      </c>
      <c r="M319" s="155">
        <v>2521.5871078935397</v>
      </c>
      <c r="N319" s="155">
        <v>2643.5810966408862</v>
      </c>
      <c r="O319" s="155">
        <v>2684.743454087049</v>
      </c>
      <c r="P319" s="155">
        <v>2704.9320253260544</v>
      </c>
      <c r="Q319" s="155">
        <v>2738.8672001061577</v>
      </c>
      <c r="R319" s="155">
        <v>2756.6654060509554</v>
      </c>
      <c r="S319" s="155">
        <v>2847.2054993175616</v>
      </c>
      <c r="T319" s="155">
        <v>2938.9474522292999</v>
      </c>
      <c r="U319" s="155">
        <v>2968.1927035941771</v>
      </c>
      <c r="V319" s="155">
        <v>2997.0373350773434</v>
      </c>
      <c r="W319" s="155">
        <v>3014.6646098726114</v>
      </c>
      <c r="X319" s="155">
        <v>3032.2918846678799</v>
      </c>
      <c r="Y319" s="155">
        <v>3049.9191594631484</v>
      </c>
      <c r="Z319" s="155">
        <v>3067.9470541401274</v>
      </c>
      <c r="AA319" s="155">
        <v>3085.1737090536849</v>
      </c>
      <c r="AB319" s="155">
        <v>3093.1861066878982</v>
      </c>
      <c r="AC319" s="155">
        <v>3101.5991242038222</v>
      </c>
      <c r="AD319" s="155">
        <v>3110.0121417197456</v>
      </c>
      <c r="AE319" s="155">
        <v>3118.0245393539585</v>
      </c>
      <c r="AF319" s="155">
        <v>3126.437556869882</v>
      </c>
      <c r="AG319" s="155">
        <v>3126.8381767515921</v>
      </c>
      <c r="AH319" s="155">
        <v>3128.0400363967251</v>
      </c>
      <c r="AI319" s="155">
        <v>3128.8412761601462</v>
      </c>
      <c r="AJ319" s="155">
        <v>3129.6425159235673</v>
      </c>
      <c r="AK319" s="155">
        <v>2323.6283547367339</v>
      </c>
      <c r="AL319" s="155">
        <v>2320.0599467181978</v>
      </c>
      <c r="AM319" s="155">
        <v>2316.1941713647834</v>
      </c>
      <c r="AN319" s="155">
        <v>2312.6257633462469</v>
      </c>
      <c r="AO319" s="155">
        <v>2309.0573553277113</v>
      </c>
      <c r="AP319" s="155">
        <v>2305.1915799742969</v>
      </c>
      <c r="AQ319" s="149"/>
      <c r="AS319" s="134"/>
      <c r="AU319" s="135" t="s">
        <v>110</v>
      </c>
    </row>
    <row r="320" spans="2:47" s="135" customFormat="1">
      <c r="B320" s="148"/>
      <c r="C320" s="114"/>
      <c r="D320" s="114"/>
      <c r="E320" s="115"/>
      <c r="F320" s="119" t="s">
        <v>49</v>
      </c>
      <c r="G320" s="118"/>
      <c r="H320" s="155">
        <v>0</v>
      </c>
      <c r="I320" s="155">
        <v>0</v>
      </c>
      <c r="J320" s="155">
        <v>0</v>
      </c>
      <c r="K320" s="155">
        <v>0</v>
      </c>
      <c r="L320" s="155">
        <v>0</v>
      </c>
      <c r="M320" s="155">
        <v>0</v>
      </c>
      <c r="N320" s="155">
        <v>0</v>
      </c>
      <c r="O320" s="155">
        <v>0</v>
      </c>
      <c r="P320" s="155">
        <v>0</v>
      </c>
      <c r="Q320" s="155">
        <v>0</v>
      </c>
      <c r="R320" s="155">
        <v>0</v>
      </c>
      <c r="S320" s="155">
        <v>0</v>
      </c>
      <c r="T320" s="155">
        <v>0</v>
      </c>
      <c r="U320" s="155">
        <v>0</v>
      </c>
      <c r="V320" s="155">
        <v>0</v>
      </c>
      <c r="W320" s="155">
        <v>0</v>
      </c>
      <c r="X320" s="155">
        <v>0</v>
      </c>
      <c r="Y320" s="155">
        <v>0</v>
      </c>
      <c r="Z320" s="155">
        <v>0</v>
      </c>
      <c r="AA320" s="155">
        <v>0</v>
      </c>
      <c r="AB320" s="155">
        <v>0</v>
      </c>
      <c r="AC320" s="155">
        <v>0</v>
      </c>
      <c r="AD320" s="155">
        <v>0</v>
      </c>
      <c r="AE320" s="155">
        <v>0</v>
      </c>
      <c r="AF320" s="155">
        <v>0</v>
      </c>
      <c r="AG320" s="155">
        <v>0</v>
      </c>
      <c r="AH320" s="155">
        <v>0</v>
      </c>
      <c r="AI320" s="155">
        <v>0</v>
      </c>
      <c r="AJ320" s="155">
        <v>0</v>
      </c>
      <c r="AK320" s="155">
        <v>0</v>
      </c>
      <c r="AL320" s="155">
        <v>0</v>
      </c>
      <c r="AM320" s="155">
        <v>0</v>
      </c>
      <c r="AN320" s="155">
        <v>0</v>
      </c>
      <c r="AO320" s="155">
        <v>0</v>
      </c>
      <c r="AP320" s="155">
        <v>0</v>
      </c>
      <c r="AQ320" s="149"/>
      <c r="AS320" s="134"/>
      <c r="AU320" s="135" t="s">
        <v>111</v>
      </c>
    </row>
    <row r="321" spans="2:47" s="135" customFormat="1">
      <c r="B321" s="148"/>
      <c r="C321" s="114"/>
      <c r="D321" s="114"/>
      <c r="E321" s="115"/>
      <c r="F321" s="119" t="s">
        <v>50</v>
      </c>
      <c r="G321" s="118"/>
      <c r="H321" s="155">
        <v>9500.3664151501362</v>
      </c>
      <c r="I321" s="155">
        <v>9705.2039833939925</v>
      </c>
      <c r="J321" s="155">
        <v>10315.698084622383</v>
      </c>
      <c r="K321" s="155">
        <v>10813.439849863511</v>
      </c>
      <c r="L321" s="155">
        <v>11372.235884421441</v>
      </c>
      <c r="M321" s="155">
        <v>11824.022448930844</v>
      </c>
      <c r="N321" s="155">
        <v>12396.066800310889</v>
      </c>
      <c r="O321" s="155">
        <v>12589.081999734608</v>
      </c>
      <c r="P321" s="155">
        <v>12683.748616166211</v>
      </c>
      <c r="Q321" s="155">
        <v>12842.874694798302</v>
      </c>
      <c r="R321" s="155">
        <v>12926.332603503182</v>
      </c>
      <c r="S321" s="155">
        <v>13350.885890582347</v>
      </c>
      <c r="T321" s="155">
        <v>13781.07484076433</v>
      </c>
      <c r="U321" s="155">
        <v>13918.209309599635</v>
      </c>
      <c r="V321" s="155">
        <v>14053.465224067329</v>
      </c>
      <c r="W321" s="155">
        <v>14136.121616242037</v>
      </c>
      <c r="X321" s="155">
        <v>14218.778008416743</v>
      </c>
      <c r="Y321" s="155">
        <v>14301.434400591446</v>
      </c>
      <c r="Z321" s="155">
        <v>14385.969347133758</v>
      </c>
      <c r="AA321" s="155">
        <v>14466.747184940852</v>
      </c>
      <c r="AB321" s="155">
        <v>14504.318272292994</v>
      </c>
      <c r="AC321" s="155">
        <v>14543.767914012735</v>
      </c>
      <c r="AD321" s="155">
        <v>14583.217555732483</v>
      </c>
      <c r="AE321" s="155">
        <v>14620.788643084621</v>
      </c>
      <c r="AF321" s="155">
        <v>14660.238284804365</v>
      </c>
      <c r="AG321" s="155">
        <v>14662.116839171971</v>
      </c>
      <c r="AH321" s="155">
        <v>14667.752502274794</v>
      </c>
      <c r="AI321" s="155">
        <v>14671.509611010009</v>
      </c>
      <c r="AJ321" s="155">
        <v>14675.266719745221</v>
      </c>
      <c r="AK321" s="155">
        <v>10895.770264439087</v>
      </c>
      <c r="AL321" s="155">
        <v>10879.037573989475</v>
      </c>
      <c r="AM321" s="155">
        <v>10860.910492669062</v>
      </c>
      <c r="AN321" s="155">
        <v>10844.177802219448</v>
      </c>
      <c r="AO321" s="155">
        <v>10827.445111769837</v>
      </c>
      <c r="AP321" s="155">
        <v>10809.318030449422</v>
      </c>
      <c r="AQ321" s="149"/>
      <c r="AS321" s="134"/>
      <c r="AU321" s="135" t="s">
        <v>112</v>
      </c>
    </row>
    <row r="322" spans="2:47" s="21" customFormat="1">
      <c r="B322" s="5"/>
      <c r="C322" s="9"/>
      <c r="D322" s="9"/>
      <c r="E322" s="18"/>
      <c r="F322" s="66"/>
      <c r="G322" s="80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8"/>
      <c r="AS322" s="123"/>
      <c r="AT322" s="123"/>
      <c r="AU322" s="123"/>
    </row>
    <row r="323" spans="2:47" s="21" customFormat="1">
      <c r="B323" s="5"/>
      <c r="E323" s="34">
        <f>E316+1</f>
        <v>19</v>
      </c>
      <c r="F323" s="94" t="str">
        <f>LOOKUP(E323,CAPEX!$E$11:$E$29,CAPEX!$F$11:$F$29)</f>
        <v>Rio de Janeiro - AP 2.1</v>
      </c>
      <c r="G323" s="81"/>
      <c r="H323" s="154">
        <f t="shared" ref="H323:AP323" si="620">SUM(H324:H328)</f>
        <v>60822640.734375007</v>
      </c>
      <c r="I323" s="154">
        <f t="shared" si="620"/>
        <v>61188413.507812485</v>
      </c>
      <c r="J323" s="154">
        <f t="shared" si="620"/>
        <v>66894986.16093751</v>
      </c>
      <c r="K323" s="154">
        <f t="shared" si="620"/>
        <v>72657641.292187497</v>
      </c>
      <c r="L323" s="154">
        <f t="shared" si="620"/>
        <v>79377290.767499998</v>
      </c>
      <c r="M323" s="154">
        <f t="shared" si="620"/>
        <v>85109939.677624986</v>
      </c>
      <c r="N323" s="154">
        <f t="shared" si="620"/>
        <v>90876383.71875003</v>
      </c>
      <c r="O323" s="154">
        <f t="shared" si="620"/>
        <v>91203211.5625</v>
      </c>
      <c r="P323" s="154">
        <f t="shared" si="620"/>
        <v>91228460.437499985</v>
      </c>
      <c r="Q323" s="154">
        <f t="shared" si="620"/>
        <v>91012562.024999991</v>
      </c>
      <c r="R323" s="154">
        <f t="shared" si="620"/>
        <v>88841593.125</v>
      </c>
      <c r="S323" s="154">
        <f t="shared" si="620"/>
        <v>89034586.875000015</v>
      </c>
      <c r="T323" s="154">
        <f t="shared" si="620"/>
        <v>89227580.625</v>
      </c>
      <c r="U323" s="154">
        <f t="shared" si="620"/>
        <v>89420574.375</v>
      </c>
      <c r="V323" s="154">
        <f t="shared" si="620"/>
        <v>89613568.125</v>
      </c>
      <c r="W323" s="154">
        <f t="shared" si="620"/>
        <v>89650798.125</v>
      </c>
      <c r="X323" s="154">
        <f t="shared" si="620"/>
        <v>89688028.125</v>
      </c>
      <c r="Y323" s="154">
        <f t="shared" si="620"/>
        <v>89725395</v>
      </c>
      <c r="Z323" s="154">
        <f t="shared" si="620"/>
        <v>89762625</v>
      </c>
      <c r="AA323" s="154">
        <f t="shared" si="620"/>
        <v>89799855.000000015</v>
      </c>
      <c r="AB323" s="154">
        <f t="shared" si="620"/>
        <v>89696514.374999985</v>
      </c>
      <c r="AC323" s="154">
        <f t="shared" si="620"/>
        <v>89593036.875</v>
      </c>
      <c r="AD323" s="154">
        <f t="shared" si="620"/>
        <v>89489696.250000015</v>
      </c>
      <c r="AE323" s="154">
        <f t="shared" si="620"/>
        <v>89386218.75</v>
      </c>
      <c r="AF323" s="154">
        <f t="shared" si="620"/>
        <v>89282741.25</v>
      </c>
      <c r="AG323" s="154">
        <f t="shared" si="620"/>
        <v>89049095.625</v>
      </c>
      <c r="AH323" s="154">
        <f t="shared" si="620"/>
        <v>88815450</v>
      </c>
      <c r="AI323" s="154">
        <f t="shared" si="620"/>
        <v>88581667.5</v>
      </c>
      <c r="AJ323" s="154">
        <f t="shared" si="620"/>
        <v>88348021.875</v>
      </c>
      <c r="AK323" s="154">
        <f t="shared" si="620"/>
        <v>88114239.375</v>
      </c>
      <c r="AL323" s="154">
        <f t="shared" si="620"/>
        <v>87767124.375</v>
      </c>
      <c r="AM323" s="154">
        <f t="shared" si="620"/>
        <v>87420009.375000015</v>
      </c>
      <c r="AN323" s="154">
        <f t="shared" si="620"/>
        <v>87072757.5</v>
      </c>
      <c r="AO323" s="154">
        <f t="shared" si="620"/>
        <v>86725642.5</v>
      </c>
      <c r="AP323" s="154">
        <f t="shared" si="620"/>
        <v>86378390.624999985</v>
      </c>
      <c r="AQ323" s="8"/>
      <c r="AS323" s="123"/>
      <c r="AT323" s="123"/>
      <c r="AU323" s="123"/>
    </row>
    <row r="324" spans="2:47" s="21" customFormat="1">
      <c r="B324" s="5"/>
      <c r="C324" s="9"/>
      <c r="D324" s="9"/>
      <c r="E324" s="18"/>
      <c r="F324" s="97" t="s">
        <v>2</v>
      </c>
      <c r="G324" s="78"/>
      <c r="H324" s="155">
        <v>1078097.02926514</v>
      </c>
      <c r="I324" s="155">
        <v>1366700.4789622184</v>
      </c>
      <c r="J324" s="155">
        <v>1802593.3177361719</v>
      </c>
      <c r="K324" s="155">
        <v>2292878.2982162149</v>
      </c>
      <c r="L324" s="155">
        <v>2870915.3065097067</v>
      </c>
      <c r="M324" s="155">
        <v>3470668.0402407749</v>
      </c>
      <c r="N324" s="155">
        <v>4124817.5011401405</v>
      </c>
      <c r="O324" s="155">
        <v>4560160.578125</v>
      </c>
      <c r="P324" s="155">
        <v>4561423.0218750006</v>
      </c>
      <c r="Q324" s="155">
        <v>4550628.1012499994</v>
      </c>
      <c r="R324" s="155">
        <v>4442079.65625</v>
      </c>
      <c r="S324" s="155">
        <v>4451729.34375</v>
      </c>
      <c r="T324" s="155">
        <v>4461379.03125</v>
      </c>
      <c r="U324" s="155">
        <v>4471028.71875</v>
      </c>
      <c r="V324" s="155">
        <v>4480678.40625</v>
      </c>
      <c r="W324" s="155">
        <v>4482539.90625</v>
      </c>
      <c r="X324" s="155">
        <v>4484401.40625</v>
      </c>
      <c r="Y324" s="155">
        <v>4486269.75</v>
      </c>
      <c r="Z324" s="155">
        <v>4488131.25</v>
      </c>
      <c r="AA324" s="155">
        <v>4489992.75</v>
      </c>
      <c r="AB324" s="155">
        <v>4484825.71875</v>
      </c>
      <c r="AC324" s="155">
        <v>4479651.84375</v>
      </c>
      <c r="AD324" s="155">
        <v>4474484.8125</v>
      </c>
      <c r="AE324" s="155">
        <v>4469310.9375</v>
      </c>
      <c r="AF324" s="155">
        <v>4464137.0625</v>
      </c>
      <c r="AG324" s="155">
        <v>4452454.78125</v>
      </c>
      <c r="AH324" s="155">
        <v>4440772.5</v>
      </c>
      <c r="AI324" s="155">
        <v>4429083.375</v>
      </c>
      <c r="AJ324" s="155">
        <v>4417401.09375</v>
      </c>
      <c r="AK324" s="155">
        <v>4405711.96875</v>
      </c>
      <c r="AL324" s="155">
        <v>4388356.21875</v>
      </c>
      <c r="AM324" s="155">
        <v>4371000.46875</v>
      </c>
      <c r="AN324" s="155">
        <v>4353637.875</v>
      </c>
      <c r="AO324" s="155">
        <v>4336282.125</v>
      </c>
      <c r="AP324" s="155">
        <v>4318919.53125</v>
      </c>
      <c r="AQ324" s="8"/>
      <c r="AS324" s="122"/>
      <c r="AT324" s="123"/>
      <c r="AU324" s="123" t="s">
        <v>108</v>
      </c>
    </row>
    <row r="325" spans="2:47" s="21" customFormat="1">
      <c r="B325" s="5"/>
      <c r="C325" s="9"/>
      <c r="D325" s="9"/>
      <c r="E325" s="18"/>
      <c r="F325" s="97" t="s">
        <v>47</v>
      </c>
      <c r="G325" s="78"/>
      <c r="H325" s="155">
        <v>47580015.558234863</v>
      </c>
      <c r="I325" s="155">
        <v>47584030.327287771</v>
      </c>
      <c r="J325" s="155">
        <v>51713395.611013837</v>
      </c>
      <c r="K325" s="155">
        <v>55833234.735533781</v>
      </c>
      <c r="L325" s="155">
        <v>60630917.307490297</v>
      </c>
      <c r="M325" s="155">
        <v>64617283.701859228</v>
      </c>
      <c r="N325" s="155">
        <v>68576289.473859876</v>
      </c>
      <c r="O325" s="155">
        <v>68402408.671875</v>
      </c>
      <c r="P325" s="155">
        <v>68421345.328125</v>
      </c>
      <c r="Q325" s="155">
        <v>68259421.518749997</v>
      </c>
      <c r="R325" s="155">
        <v>66631194.84375</v>
      </c>
      <c r="S325" s="155">
        <v>66775940.15625</v>
      </c>
      <c r="T325" s="155">
        <v>66920685.46875</v>
      </c>
      <c r="U325" s="155">
        <v>67065430.78125</v>
      </c>
      <c r="V325" s="155">
        <v>67210176.09375</v>
      </c>
      <c r="W325" s="155">
        <v>67238098.59375</v>
      </c>
      <c r="X325" s="155">
        <v>67266021.09375</v>
      </c>
      <c r="Y325" s="155">
        <v>67294046.25</v>
      </c>
      <c r="Z325" s="155">
        <v>67321968.75</v>
      </c>
      <c r="AA325" s="155">
        <v>67349891.25</v>
      </c>
      <c r="AB325" s="155">
        <v>67272385.78125</v>
      </c>
      <c r="AC325" s="155">
        <v>67194777.65625</v>
      </c>
      <c r="AD325" s="155">
        <v>67117272.1875</v>
      </c>
      <c r="AE325" s="155">
        <v>67039664.0625</v>
      </c>
      <c r="AF325" s="155">
        <v>66962055.9375</v>
      </c>
      <c r="AG325" s="155">
        <v>66786821.71875</v>
      </c>
      <c r="AH325" s="155">
        <v>66611587.5</v>
      </c>
      <c r="AI325" s="155">
        <v>66436250.625</v>
      </c>
      <c r="AJ325" s="155">
        <v>66261016.40625</v>
      </c>
      <c r="AK325" s="155">
        <v>66085679.53125</v>
      </c>
      <c r="AL325" s="155">
        <v>65825343.28125</v>
      </c>
      <c r="AM325" s="155">
        <v>65565007.03125</v>
      </c>
      <c r="AN325" s="155">
        <v>65304568.125</v>
      </c>
      <c r="AO325" s="155">
        <v>65044231.875</v>
      </c>
      <c r="AP325" s="155">
        <v>64783792.96875</v>
      </c>
      <c r="AQ325" s="8"/>
      <c r="AS325" s="122"/>
      <c r="AT325" s="123"/>
      <c r="AU325" s="123" t="s">
        <v>109</v>
      </c>
    </row>
    <row r="326" spans="2:47" s="21" customFormat="1">
      <c r="B326" s="5"/>
      <c r="C326" s="9"/>
      <c r="D326" s="9"/>
      <c r="E326" s="18"/>
      <c r="F326" s="97" t="s">
        <v>48</v>
      </c>
      <c r="G326" s="78"/>
      <c r="H326" s="155">
        <v>8111846.8612689888</v>
      </c>
      <c r="I326" s="155">
        <v>8160629.5627157176</v>
      </c>
      <c r="J326" s="155">
        <v>8921708.7086708751</v>
      </c>
      <c r="K326" s="155">
        <v>9690267.5113567766</v>
      </c>
      <c r="L326" s="155">
        <v>10586459.568245469</v>
      </c>
      <c r="M326" s="155">
        <v>11351016.475128876</v>
      </c>
      <c r="N326" s="155">
        <v>12120080.600443097</v>
      </c>
      <c r="O326" s="155">
        <v>12163669.260627666</v>
      </c>
      <c r="P326" s="155">
        <v>12167036.674553571</v>
      </c>
      <c r="Q326" s="155">
        <v>12138242.547257463</v>
      </c>
      <c r="R326" s="155">
        <v>11848702.878398187</v>
      </c>
      <c r="S326" s="155">
        <v>11874442.236740407</v>
      </c>
      <c r="T326" s="155">
        <v>11900181.595082622</v>
      </c>
      <c r="U326" s="155">
        <v>11925920.953424839</v>
      </c>
      <c r="V326" s="155">
        <v>11951660.311767057</v>
      </c>
      <c r="W326" s="155">
        <v>11956625.634794775</v>
      </c>
      <c r="X326" s="155">
        <v>11961590.957822494</v>
      </c>
      <c r="Y326" s="155">
        <v>11966574.535714285</v>
      </c>
      <c r="Z326" s="155">
        <v>11971539.858742006</v>
      </c>
      <c r="AA326" s="155">
        <v>11976505.181769723</v>
      </c>
      <c r="AB326" s="155">
        <v>11962722.75939499</v>
      </c>
      <c r="AC326" s="155">
        <v>11948922.082156183</v>
      </c>
      <c r="AD326" s="155">
        <v>11935139.65978145</v>
      </c>
      <c r="AE326" s="155">
        <v>11921338.982542643</v>
      </c>
      <c r="AF326" s="155">
        <v>11907538.305303838</v>
      </c>
      <c r="AG326" s="155">
        <v>11876377.252332089</v>
      </c>
      <c r="AH326" s="155">
        <v>11845216.199360341</v>
      </c>
      <c r="AI326" s="155">
        <v>11814036.89152452</v>
      </c>
      <c r="AJ326" s="155">
        <v>11782875.838552771</v>
      </c>
      <c r="AK326" s="155">
        <v>11751696.53071695</v>
      </c>
      <c r="AL326" s="155">
        <v>11705402.195429103</v>
      </c>
      <c r="AM326" s="155">
        <v>11659107.860141257</v>
      </c>
      <c r="AN326" s="155">
        <v>11612795.26998934</v>
      </c>
      <c r="AO326" s="155">
        <v>11566500.934701493</v>
      </c>
      <c r="AP326" s="155">
        <v>11520188.344549572</v>
      </c>
      <c r="AQ326" s="8"/>
      <c r="AS326" s="122"/>
      <c r="AT326" s="123"/>
      <c r="AU326" s="123" t="s">
        <v>110</v>
      </c>
    </row>
    <row r="327" spans="2:47" s="21" customFormat="1">
      <c r="B327" s="5"/>
      <c r="C327" s="9"/>
      <c r="D327" s="9"/>
      <c r="E327" s="18"/>
      <c r="F327" s="97" t="s">
        <v>49</v>
      </c>
      <c r="G327" s="78"/>
      <c r="H327" s="155">
        <v>855926.2875199893</v>
      </c>
      <c r="I327" s="155">
        <v>861073.62292444019</v>
      </c>
      <c r="J327" s="155">
        <v>941379.33616671106</v>
      </c>
      <c r="K327" s="155">
        <v>1022474.269783449</v>
      </c>
      <c r="L327" s="155">
        <v>1117036.501205757</v>
      </c>
      <c r="M327" s="155">
        <v>1197709.1724356608</v>
      </c>
      <c r="N327" s="155">
        <v>1278857.4254664178</v>
      </c>
      <c r="O327" s="155">
        <v>1283456.7085554372</v>
      </c>
      <c r="P327" s="155">
        <v>1283812.0232142855</v>
      </c>
      <c r="Q327" s="155">
        <v>1280773.7939552239</v>
      </c>
      <c r="R327" s="155">
        <v>1250222.8456823027</v>
      </c>
      <c r="S327" s="155">
        <v>1252938.7492004265</v>
      </c>
      <c r="T327" s="155">
        <v>1255654.6527185501</v>
      </c>
      <c r="U327" s="155">
        <v>1258370.5562366736</v>
      </c>
      <c r="V327" s="155">
        <v>1261086.4597547974</v>
      </c>
      <c r="W327" s="155">
        <v>1261610.3787313434</v>
      </c>
      <c r="X327" s="155">
        <v>1262134.297707889</v>
      </c>
      <c r="Y327" s="155">
        <v>1262660.142857143</v>
      </c>
      <c r="Z327" s="155">
        <v>1263184.0618336888</v>
      </c>
      <c r="AA327" s="155">
        <v>1263707.9808102346</v>
      </c>
      <c r="AB327" s="155">
        <v>1262253.7204157782</v>
      </c>
      <c r="AC327" s="155">
        <v>1260797.533848614</v>
      </c>
      <c r="AD327" s="155">
        <v>1259343.2734541579</v>
      </c>
      <c r="AE327" s="155">
        <v>1257887.0868869936</v>
      </c>
      <c r="AF327" s="155">
        <v>1256430.9003198294</v>
      </c>
      <c r="AG327" s="155">
        <v>1253142.9235074627</v>
      </c>
      <c r="AH327" s="155">
        <v>1249854.9466950961</v>
      </c>
      <c r="AI327" s="155">
        <v>1246565.0437100213</v>
      </c>
      <c r="AJ327" s="155">
        <v>1243277.0668976544</v>
      </c>
      <c r="AK327" s="155">
        <v>1239987.1639125801</v>
      </c>
      <c r="AL327" s="155">
        <v>1235102.389925373</v>
      </c>
      <c r="AM327" s="155">
        <v>1230217.6159381664</v>
      </c>
      <c r="AN327" s="155">
        <v>1225330.9157782516</v>
      </c>
      <c r="AO327" s="155">
        <v>1220446.1417910447</v>
      </c>
      <c r="AP327" s="155">
        <v>1215559.4416311302</v>
      </c>
      <c r="AQ327" s="8"/>
      <c r="AS327" s="122"/>
      <c r="AT327" s="123"/>
      <c r="AU327" s="123" t="s">
        <v>111</v>
      </c>
    </row>
    <row r="328" spans="2:47" s="21" customFormat="1">
      <c r="B328" s="5"/>
      <c r="C328" s="9"/>
      <c r="D328" s="9"/>
      <c r="E328" s="18"/>
      <c r="F328" s="97" t="s">
        <v>50</v>
      </c>
      <c r="G328" s="78"/>
      <c r="H328" s="155">
        <v>3196754.9980860208</v>
      </c>
      <c r="I328" s="155">
        <v>3215979.515922341</v>
      </c>
      <c r="J328" s="155">
        <v>3515909.1873499141</v>
      </c>
      <c r="K328" s="155">
        <v>3818786.4772972758</v>
      </c>
      <c r="L328" s="155">
        <v>4171962.0840487741</v>
      </c>
      <c r="M328" s="155">
        <v>4473262.2879604613</v>
      </c>
      <c r="N328" s="155">
        <v>4776338.7178404853</v>
      </c>
      <c r="O328" s="155">
        <v>4793516.3433168977</v>
      </c>
      <c r="P328" s="155">
        <v>4794843.3897321438</v>
      </c>
      <c r="Q328" s="155">
        <v>4783496.0637873141</v>
      </c>
      <c r="R328" s="155">
        <v>4669392.9009195101</v>
      </c>
      <c r="S328" s="155">
        <v>4679536.3890591683</v>
      </c>
      <c r="T328" s="155">
        <v>4689679.8771988275</v>
      </c>
      <c r="U328" s="155">
        <v>4699823.3653384866</v>
      </c>
      <c r="V328" s="155">
        <v>4709966.8534781458</v>
      </c>
      <c r="W328" s="155">
        <v>4711923.6114738807</v>
      </c>
      <c r="X328" s="155">
        <v>4713880.3694696166</v>
      </c>
      <c r="Y328" s="155">
        <v>4715844.3214285718</v>
      </c>
      <c r="Z328" s="155">
        <v>4717801.0794243077</v>
      </c>
      <c r="AA328" s="155">
        <v>4719757.8374200426</v>
      </c>
      <c r="AB328" s="155">
        <v>4714326.3951892322</v>
      </c>
      <c r="AC328" s="155">
        <v>4708887.7589952033</v>
      </c>
      <c r="AD328" s="155">
        <v>4703456.3167643929</v>
      </c>
      <c r="AE328" s="155">
        <v>4698017.6805703631</v>
      </c>
      <c r="AF328" s="155">
        <v>4692579.0443763332</v>
      </c>
      <c r="AG328" s="155">
        <v>4680298.9491604483</v>
      </c>
      <c r="AH328" s="155">
        <v>4668018.8539445633</v>
      </c>
      <c r="AI328" s="155">
        <v>4655731.5647654589</v>
      </c>
      <c r="AJ328" s="155">
        <v>4643451.469549574</v>
      </c>
      <c r="AK328" s="155">
        <v>4631164.1803704696</v>
      </c>
      <c r="AL328" s="155">
        <v>4612920.2896455228</v>
      </c>
      <c r="AM328" s="155">
        <v>4594676.3989205761</v>
      </c>
      <c r="AN328" s="155">
        <v>4576425.3142324099</v>
      </c>
      <c r="AO328" s="155">
        <v>4558181.4235074632</v>
      </c>
      <c r="AP328" s="155">
        <v>4539930.3388192961</v>
      </c>
      <c r="AQ328" s="8"/>
      <c r="AS328" s="122"/>
      <c r="AT328" s="123"/>
      <c r="AU328" s="123" t="s">
        <v>112</v>
      </c>
    </row>
    <row r="329" spans="2:47" s="116" customFormat="1">
      <c r="B329" s="112"/>
      <c r="C329" s="114"/>
      <c r="D329" s="114"/>
      <c r="E329" s="115"/>
      <c r="F329" s="119"/>
      <c r="G329" s="118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13"/>
      <c r="AS329" s="117"/>
    </row>
    <row r="330" spans="2:47" s="21" customFormat="1">
      <c r="B330" s="5"/>
      <c r="E330" s="34"/>
      <c r="F330" s="94" t="s">
        <v>1</v>
      </c>
      <c r="G330" s="81"/>
      <c r="H330" s="72">
        <f>SUM(H331:H335)</f>
        <v>122591014.48654045</v>
      </c>
      <c r="I330" s="72">
        <f t="shared" ref="I330:AP330" si="621">SUM(I331:I335)</f>
        <v>123547027.99562602</v>
      </c>
      <c r="J330" s="72">
        <f t="shared" si="621"/>
        <v>144217543.97811592</v>
      </c>
      <c r="K330" s="72">
        <f t="shared" si="621"/>
        <v>165060443.60523778</v>
      </c>
      <c r="L330" s="72">
        <f t="shared" si="621"/>
        <v>187347493.81720632</v>
      </c>
      <c r="M330" s="72">
        <f t="shared" si="621"/>
        <v>207507265.26214212</v>
      </c>
      <c r="N330" s="72">
        <f t="shared" si="621"/>
        <v>226723663.7105681</v>
      </c>
      <c r="O330" s="72">
        <f t="shared" si="621"/>
        <v>225306702.84384522</v>
      </c>
      <c r="P330" s="72">
        <f t="shared" si="621"/>
        <v>222467895.31334245</v>
      </c>
      <c r="Q330" s="72">
        <f t="shared" si="621"/>
        <v>220129044.87432259</v>
      </c>
      <c r="R330" s="72">
        <f t="shared" si="621"/>
        <v>215349509.75016138</v>
      </c>
      <c r="S330" s="72">
        <f t="shared" si="621"/>
        <v>216910400.23496979</v>
      </c>
      <c r="T330" s="72">
        <f t="shared" si="621"/>
        <v>218501581.97817641</v>
      </c>
      <c r="U330" s="72">
        <f t="shared" si="621"/>
        <v>219364573.07947308</v>
      </c>
      <c r="V330" s="72">
        <f t="shared" si="621"/>
        <v>220777320.11861852</v>
      </c>
      <c r="W330" s="72">
        <f t="shared" si="621"/>
        <v>221048103.72292501</v>
      </c>
      <c r="X330" s="72">
        <f t="shared" si="621"/>
        <v>221318776.7184954</v>
      </c>
      <c r="Y330" s="72">
        <f t="shared" si="621"/>
        <v>221589999.76520142</v>
      </c>
      <c r="Z330" s="72">
        <f t="shared" si="621"/>
        <v>221860712.56679824</v>
      </c>
      <c r="AA330" s="72">
        <f t="shared" si="621"/>
        <v>222131327.2239157</v>
      </c>
      <c r="AB330" s="72">
        <f t="shared" si="621"/>
        <v>221991256.08350828</v>
      </c>
      <c r="AC330" s="72">
        <f t="shared" si="621"/>
        <v>221851289.03619546</v>
      </c>
      <c r="AD330" s="72">
        <f t="shared" si="621"/>
        <v>221711163.21008164</v>
      </c>
      <c r="AE330" s="72">
        <f t="shared" si="621"/>
        <v>221571182.64188102</v>
      </c>
      <c r="AF330" s="72">
        <f t="shared" si="621"/>
        <v>221430915.34055832</v>
      </c>
      <c r="AG330" s="72">
        <f t="shared" si="621"/>
        <v>220929738.00597081</v>
      </c>
      <c r="AH330" s="72">
        <f t="shared" si="621"/>
        <v>220427915.3431772</v>
      </c>
      <c r="AI330" s="72">
        <f t="shared" si="621"/>
        <v>219926359.33494151</v>
      </c>
      <c r="AJ330" s="72">
        <f t="shared" si="621"/>
        <v>219424710.409381</v>
      </c>
      <c r="AK330" s="72">
        <f t="shared" si="621"/>
        <v>218891429.59519494</v>
      </c>
      <c r="AL330" s="72">
        <f t="shared" si="621"/>
        <v>218069010.42873076</v>
      </c>
      <c r="AM330" s="72">
        <f t="shared" si="621"/>
        <v>217247001.14509264</v>
      </c>
      <c r="AN330" s="72">
        <f t="shared" si="621"/>
        <v>216424435.15401253</v>
      </c>
      <c r="AO330" s="72">
        <f t="shared" si="621"/>
        <v>215602132.84552088</v>
      </c>
      <c r="AP330" s="72">
        <f t="shared" si="621"/>
        <v>214780043.84438151</v>
      </c>
      <c r="AQ330" s="8"/>
      <c r="AS330" s="24"/>
    </row>
    <row r="331" spans="2:47" s="21" customFormat="1">
      <c r="B331" s="5"/>
      <c r="C331" s="9"/>
      <c r="D331" s="9"/>
      <c r="E331" s="18"/>
      <c r="F331" s="97" t="s">
        <v>2</v>
      </c>
      <c r="G331" s="78"/>
      <c r="H331" s="73">
        <f t="shared" ref="H331:Q335" si="622">SUMIF($F$197:$F$328,$F331,H$197:H$328)</f>
        <v>1178974.4473827004</v>
      </c>
      <c r="I331" s="73">
        <f t="shared" si="622"/>
        <v>1899208.6887522801</v>
      </c>
      <c r="J331" s="73">
        <f t="shared" si="622"/>
        <v>2990940.6304324409</v>
      </c>
      <c r="K331" s="73">
        <f t="shared" si="622"/>
        <v>4348557.8755051922</v>
      </c>
      <c r="L331" s="73">
        <f t="shared" si="622"/>
        <v>6019202.1877399553</v>
      </c>
      <c r="M331" s="73">
        <f t="shared" si="622"/>
        <v>7887990.815961211</v>
      </c>
      <c r="N331" s="73">
        <f t="shared" si="622"/>
        <v>9971407.0391931571</v>
      </c>
      <c r="O331" s="73">
        <f t="shared" si="622"/>
        <v>11265350.514959626</v>
      </c>
      <c r="P331" s="73">
        <f t="shared" si="622"/>
        <v>11123409.226636659</v>
      </c>
      <c r="Q331" s="73">
        <f t="shared" si="622"/>
        <v>11006467.115813632</v>
      </c>
      <c r="R331" s="73">
        <f t="shared" ref="R331:AA335" si="623">SUMIF($F$197:$F$328,$F331,R$197:R$328)</f>
        <v>10767490.739158459</v>
      </c>
      <c r="S331" s="73">
        <f t="shared" si="623"/>
        <v>10845535.326715915</v>
      </c>
      <c r="T331" s="73">
        <f t="shared" si="623"/>
        <v>10925094.47736622</v>
      </c>
      <c r="U331" s="73">
        <f t="shared" si="623"/>
        <v>10968244.100696586</v>
      </c>
      <c r="V331" s="73">
        <f t="shared" si="623"/>
        <v>11038881.520612989</v>
      </c>
      <c r="W331" s="73">
        <f t="shared" si="623"/>
        <v>11052420.73911163</v>
      </c>
      <c r="X331" s="73">
        <f t="shared" si="623"/>
        <v>11065954.427099228</v>
      </c>
      <c r="Y331" s="73">
        <f t="shared" si="623"/>
        <v>11079515.617366754</v>
      </c>
      <c r="Z331" s="73">
        <f t="shared" si="623"/>
        <v>11093051.295621041</v>
      </c>
      <c r="AA331" s="73">
        <f t="shared" si="623"/>
        <v>11106582.066720627</v>
      </c>
      <c r="AB331" s="73">
        <f t="shared" ref="AB331:AP335" si="624">SUMIF($F$197:$F$328,$F331,AB$197:AB$328)</f>
        <v>11099578.519402724</v>
      </c>
      <c r="AC331" s="73">
        <f t="shared" si="624"/>
        <v>11092580.177045949</v>
      </c>
      <c r="AD331" s="73">
        <f t="shared" si="624"/>
        <v>11085573.895279711</v>
      </c>
      <c r="AE331" s="73">
        <f t="shared" si="624"/>
        <v>11078574.876710571</v>
      </c>
      <c r="AF331" s="73">
        <f t="shared" si="624"/>
        <v>11071561.521450691</v>
      </c>
      <c r="AG331" s="73">
        <f t="shared" si="624"/>
        <v>11046502.637230359</v>
      </c>
      <c r="AH331" s="73">
        <f t="shared" si="624"/>
        <v>11021411.486604683</v>
      </c>
      <c r="AI331" s="73">
        <f t="shared" si="624"/>
        <v>10996333.668741543</v>
      </c>
      <c r="AJ331" s="73">
        <f t="shared" si="624"/>
        <v>10971251.204947971</v>
      </c>
      <c r="AK331" s="73">
        <f t="shared" si="624"/>
        <v>10944586.937831968</v>
      </c>
      <c r="AL331" s="73">
        <f t="shared" si="624"/>
        <v>10903465.937836062</v>
      </c>
      <c r="AM331" s="73">
        <f t="shared" si="624"/>
        <v>10862365.431553334</v>
      </c>
      <c r="AN331" s="73">
        <f t="shared" si="624"/>
        <v>10821237.089995645</v>
      </c>
      <c r="AO331" s="73">
        <f t="shared" si="624"/>
        <v>10780121.932962555</v>
      </c>
      <c r="AP331" s="73">
        <f t="shared" si="624"/>
        <v>10739017.44074058</v>
      </c>
      <c r="AQ331" s="8"/>
      <c r="AS331" s="24"/>
    </row>
    <row r="332" spans="2:47" s="21" customFormat="1">
      <c r="B332" s="5"/>
      <c r="C332" s="9"/>
      <c r="D332" s="9"/>
      <c r="E332" s="18"/>
      <c r="F332" s="97" t="s">
        <v>47</v>
      </c>
      <c r="G332" s="78"/>
      <c r="H332" s="73">
        <f t="shared" si="622"/>
        <v>105970811.00356731</v>
      </c>
      <c r="I332" s="73">
        <f t="shared" si="622"/>
        <v>106100674.81824771</v>
      </c>
      <c r="J332" s="73">
        <f t="shared" si="622"/>
        <v>123752756.38071755</v>
      </c>
      <c r="K332" s="73">
        <f t="shared" si="622"/>
        <v>141286299.59199479</v>
      </c>
      <c r="L332" s="73">
        <f t="shared" si="622"/>
        <v>159737875.65096006</v>
      </c>
      <c r="M332" s="73">
        <f t="shared" si="622"/>
        <v>176096233.02223882</v>
      </c>
      <c r="N332" s="73">
        <f t="shared" si="622"/>
        <v>191327415.35580686</v>
      </c>
      <c r="O332" s="73">
        <f t="shared" si="622"/>
        <v>188622902.37004036</v>
      </c>
      <c r="P332" s="73">
        <f t="shared" si="622"/>
        <v>186041001.59336334</v>
      </c>
      <c r="Q332" s="73">
        <f t="shared" si="622"/>
        <v>183948305.24418634</v>
      </c>
      <c r="R332" s="73">
        <f t="shared" si="623"/>
        <v>179943129.51084155</v>
      </c>
      <c r="S332" s="73">
        <f t="shared" si="623"/>
        <v>181331070.92328408</v>
      </c>
      <c r="T332" s="73">
        <f t="shared" si="623"/>
        <v>182746843.77263376</v>
      </c>
      <c r="U332" s="73">
        <f t="shared" si="623"/>
        <v>183493079.64930344</v>
      </c>
      <c r="V332" s="73">
        <f t="shared" si="623"/>
        <v>184750567.72938702</v>
      </c>
      <c r="W332" s="73">
        <f t="shared" si="623"/>
        <v>184984498.5108884</v>
      </c>
      <c r="X332" s="73">
        <f t="shared" si="623"/>
        <v>185218325.32290077</v>
      </c>
      <c r="Y332" s="73">
        <f t="shared" si="623"/>
        <v>185452617.38263327</v>
      </c>
      <c r="Z332" s="73">
        <f t="shared" si="623"/>
        <v>185686496.95437896</v>
      </c>
      <c r="AA332" s="73">
        <f t="shared" si="623"/>
        <v>185920271.93327937</v>
      </c>
      <c r="AB332" s="73">
        <f t="shared" si="624"/>
        <v>185806715.98059726</v>
      </c>
      <c r="AC332" s="73">
        <f t="shared" si="624"/>
        <v>185693264.32295406</v>
      </c>
      <c r="AD332" s="73">
        <f t="shared" si="624"/>
        <v>185579656.35472029</v>
      </c>
      <c r="AE332" s="73">
        <f t="shared" si="624"/>
        <v>185466205.37328944</v>
      </c>
      <c r="AF332" s="73">
        <f t="shared" si="624"/>
        <v>185352494.9785493</v>
      </c>
      <c r="AG332" s="73">
        <f t="shared" si="624"/>
        <v>184935064.3627696</v>
      </c>
      <c r="AH332" s="73">
        <f t="shared" si="624"/>
        <v>184517063.76339531</v>
      </c>
      <c r="AI332" s="73">
        <f t="shared" si="624"/>
        <v>184099323.58125845</v>
      </c>
      <c r="AJ332" s="73">
        <f t="shared" si="624"/>
        <v>183681478.54505199</v>
      </c>
      <c r="AK332" s="73">
        <f t="shared" si="624"/>
        <v>183238716.312168</v>
      </c>
      <c r="AL332" s="73">
        <f t="shared" si="624"/>
        <v>182550293.56216395</v>
      </c>
      <c r="AM332" s="73">
        <f t="shared" si="624"/>
        <v>181862233.56844667</v>
      </c>
      <c r="AN332" s="73">
        <f t="shared" si="624"/>
        <v>181173708.66000438</v>
      </c>
      <c r="AO332" s="73">
        <f t="shared" si="624"/>
        <v>180485389.56703746</v>
      </c>
      <c r="AP332" s="73">
        <f t="shared" si="624"/>
        <v>179797278.80925941</v>
      </c>
      <c r="AQ332" s="8"/>
      <c r="AS332" s="24"/>
    </row>
    <row r="333" spans="2:47" s="21" customFormat="1">
      <c r="B333" s="5"/>
      <c r="C333" s="9"/>
      <c r="D333" s="9"/>
      <c r="E333" s="18"/>
      <c r="F333" s="97" t="s">
        <v>48</v>
      </c>
      <c r="G333" s="78"/>
      <c r="H333" s="73">
        <f t="shared" si="622"/>
        <v>10114363.160859991</v>
      </c>
      <c r="I333" s="73">
        <f t="shared" si="622"/>
        <v>10183570.327663023</v>
      </c>
      <c r="J333" s="73">
        <f t="shared" si="622"/>
        <v>11387366.171279695</v>
      </c>
      <c r="K333" s="73">
        <f t="shared" si="622"/>
        <v>12602381.514871964</v>
      </c>
      <c r="L333" s="73">
        <f t="shared" si="622"/>
        <v>13957463.543901864</v>
      </c>
      <c r="M333" s="73">
        <f t="shared" si="622"/>
        <v>15149507.540966857</v>
      </c>
      <c r="N333" s="73">
        <f t="shared" si="622"/>
        <v>16322514.954992903</v>
      </c>
      <c r="O333" s="73">
        <f t="shared" si="622"/>
        <v>16310797.836456511</v>
      </c>
      <c r="P333" s="73">
        <f t="shared" si="622"/>
        <v>16227743.480183072</v>
      </c>
      <c r="Q333" s="73">
        <f t="shared" si="622"/>
        <v>16133883.652825609</v>
      </c>
      <c r="R333" s="73">
        <f t="shared" si="623"/>
        <v>15768199.788659982</v>
      </c>
      <c r="S333" s="73">
        <f t="shared" si="623"/>
        <v>15826697.733931098</v>
      </c>
      <c r="T333" s="73">
        <f t="shared" si="623"/>
        <v>15885519.233377589</v>
      </c>
      <c r="U333" s="73">
        <f t="shared" si="623"/>
        <v>15931471.107294424</v>
      </c>
      <c r="V333" s="73">
        <f t="shared" si="623"/>
        <v>15984204.241997028</v>
      </c>
      <c r="W333" s="73">
        <f t="shared" si="623"/>
        <v>15998351.767572703</v>
      </c>
      <c r="X333" s="73">
        <f t="shared" si="623"/>
        <v>16012494.296414115</v>
      </c>
      <c r="Y333" s="73">
        <f t="shared" si="623"/>
        <v>16026673.803522041</v>
      </c>
      <c r="Z333" s="73">
        <f t="shared" si="623"/>
        <v>16040808.762777273</v>
      </c>
      <c r="AA333" s="73">
        <f t="shared" si="623"/>
        <v>16054954.247040331</v>
      </c>
      <c r="AB333" s="73">
        <f t="shared" si="624"/>
        <v>16041964.064378882</v>
      </c>
      <c r="AC333" s="73">
        <f t="shared" si="624"/>
        <v>16028966.842577869</v>
      </c>
      <c r="AD333" s="73">
        <f t="shared" si="624"/>
        <v>16015973.081476038</v>
      </c>
      <c r="AE333" s="73">
        <f t="shared" si="624"/>
        <v>16002970.406665107</v>
      </c>
      <c r="AF333" s="73">
        <f t="shared" si="624"/>
        <v>15989958.461574387</v>
      </c>
      <c r="AG333" s="73">
        <f t="shared" si="624"/>
        <v>15952110.235914709</v>
      </c>
      <c r="AH333" s="73">
        <f t="shared" si="624"/>
        <v>15914238.669625489</v>
      </c>
      <c r="AI333" s="73">
        <f t="shared" si="624"/>
        <v>15876359.040318206</v>
      </c>
      <c r="AJ333" s="73">
        <f t="shared" si="624"/>
        <v>15838492.194015849</v>
      </c>
      <c r="AK333" s="73">
        <f t="shared" si="624"/>
        <v>15799480.393709842</v>
      </c>
      <c r="AL333" s="73">
        <f t="shared" si="624"/>
        <v>15739925.112370806</v>
      </c>
      <c r="AM333" s="73">
        <f t="shared" si="624"/>
        <v>15680386.03936892</v>
      </c>
      <c r="AN333" s="73">
        <f t="shared" si="624"/>
        <v>15620803.036786065</v>
      </c>
      <c r="AO333" s="73">
        <f t="shared" si="624"/>
        <v>15561253.156678269</v>
      </c>
      <c r="AP333" s="73">
        <f t="shared" si="624"/>
        <v>15501696.208748031</v>
      </c>
      <c r="AQ333" s="8"/>
      <c r="AS333" s="24"/>
    </row>
    <row r="334" spans="2:47" s="21" customFormat="1">
      <c r="B334" s="5"/>
      <c r="C334" s="9"/>
      <c r="D334" s="9"/>
      <c r="E334" s="18"/>
      <c r="F334" s="97" t="s">
        <v>49</v>
      </c>
      <c r="G334" s="78"/>
      <c r="H334" s="73">
        <f t="shared" si="622"/>
        <v>1210313.4923130102</v>
      </c>
      <c r="I334" s="73">
        <f t="shared" si="622"/>
        <v>1218744.4214222839</v>
      </c>
      <c r="J334" s="73">
        <f t="shared" si="622"/>
        <v>1440358.2746799232</v>
      </c>
      <c r="K334" s="73">
        <f t="shared" si="622"/>
        <v>1667285.7291805926</v>
      </c>
      <c r="L334" s="73">
        <f t="shared" si="622"/>
        <v>1913192.4054193059</v>
      </c>
      <c r="M334" s="73">
        <f t="shared" si="622"/>
        <v>2149092.0243909671</v>
      </c>
      <c r="N334" s="73">
        <f t="shared" si="622"/>
        <v>2379140.9385153828</v>
      </c>
      <c r="O334" s="73">
        <f t="shared" si="622"/>
        <v>2382317.8020680118</v>
      </c>
      <c r="P334" s="73">
        <f t="shared" si="622"/>
        <v>2383359.6668797713</v>
      </c>
      <c r="Q334" s="73">
        <f t="shared" si="622"/>
        <v>2375292.5118290526</v>
      </c>
      <c r="R334" s="73">
        <f t="shared" si="623"/>
        <v>2339893.8046586053</v>
      </c>
      <c r="S334" s="73">
        <f t="shared" si="623"/>
        <v>2347591.0500840801</v>
      </c>
      <c r="T334" s="73">
        <f t="shared" si="623"/>
        <v>2355469.2226688936</v>
      </c>
      <c r="U334" s="73">
        <f t="shared" si="623"/>
        <v>2362987.9385701669</v>
      </c>
      <c r="V334" s="73">
        <f t="shared" si="623"/>
        <v>2370628.8623248627</v>
      </c>
      <c r="W334" s="73">
        <f t="shared" si="623"/>
        <v>2373379.6017226395</v>
      </c>
      <c r="X334" s="73">
        <f t="shared" si="623"/>
        <v>2376132.7169359331</v>
      </c>
      <c r="Y334" s="73">
        <f t="shared" si="623"/>
        <v>2378887.9475447214</v>
      </c>
      <c r="Z334" s="73">
        <f t="shared" si="623"/>
        <v>2381636.5726027172</v>
      </c>
      <c r="AA334" s="73">
        <f t="shared" si="623"/>
        <v>2384389.7385589387</v>
      </c>
      <c r="AB334" s="73">
        <f t="shared" si="624"/>
        <v>2382823.0272788643</v>
      </c>
      <c r="AC334" s="73">
        <f t="shared" si="624"/>
        <v>2381255.5449797735</v>
      </c>
      <c r="AD334" s="73">
        <f t="shared" si="624"/>
        <v>2379690.8320380119</v>
      </c>
      <c r="AE334" s="73">
        <f t="shared" si="624"/>
        <v>2378123.3936125841</v>
      </c>
      <c r="AF334" s="73">
        <f t="shared" si="624"/>
        <v>2376554.5514628002</v>
      </c>
      <c r="AG334" s="73">
        <f t="shared" si="624"/>
        <v>2371018.5717642903</v>
      </c>
      <c r="AH334" s="73">
        <f t="shared" si="624"/>
        <v>2365476.1302906256</v>
      </c>
      <c r="AI334" s="73">
        <f t="shared" si="624"/>
        <v>2359933.9596365131</v>
      </c>
      <c r="AJ334" s="73">
        <f t="shared" si="624"/>
        <v>2354394.3920721607</v>
      </c>
      <c r="AK334" s="73">
        <f t="shared" si="624"/>
        <v>2348848.364471266</v>
      </c>
      <c r="AL334" s="73">
        <f t="shared" si="624"/>
        <v>2339862.801497133</v>
      </c>
      <c r="AM334" s="73">
        <f t="shared" si="624"/>
        <v>2330875.6071047829</v>
      </c>
      <c r="AN334" s="73">
        <f t="shared" si="624"/>
        <v>2321885.9055835148</v>
      </c>
      <c r="AO334" s="73">
        <f t="shared" si="624"/>
        <v>2312898.3020135034</v>
      </c>
      <c r="AP334" s="73">
        <f t="shared" si="624"/>
        <v>2303911.1394668836</v>
      </c>
      <c r="AQ334" s="8"/>
      <c r="AS334" s="24"/>
    </row>
    <row r="335" spans="2:47" s="21" customFormat="1">
      <c r="B335" s="5"/>
      <c r="C335" s="9"/>
      <c r="D335" s="9"/>
      <c r="E335" s="18"/>
      <c r="F335" s="97" t="s">
        <v>50</v>
      </c>
      <c r="G335" s="78"/>
      <c r="H335" s="73">
        <f t="shared" si="622"/>
        <v>4116552.382417446</v>
      </c>
      <c r="I335" s="73">
        <f t="shared" si="622"/>
        <v>4144829.7395407232</v>
      </c>
      <c r="J335" s="73">
        <f t="shared" si="622"/>
        <v>4646122.5210063057</v>
      </c>
      <c r="K335" s="73">
        <f t="shared" si="622"/>
        <v>5155918.8936852645</v>
      </c>
      <c r="L335" s="73">
        <f t="shared" si="622"/>
        <v>5719760.0291851023</v>
      </c>
      <c r="M335" s="73">
        <f t="shared" si="622"/>
        <v>6224441.8585842457</v>
      </c>
      <c r="N335" s="73">
        <f t="shared" si="622"/>
        <v>6723185.4220597902</v>
      </c>
      <c r="O335" s="73">
        <f t="shared" si="622"/>
        <v>6725334.3203206984</v>
      </c>
      <c r="P335" s="73">
        <f t="shared" si="622"/>
        <v>6692381.3462796342</v>
      </c>
      <c r="Q335" s="73">
        <f t="shared" si="622"/>
        <v>6665096.3496679384</v>
      </c>
      <c r="R335" s="73">
        <f t="shared" si="623"/>
        <v>6530795.9068428064</v>
      </c>
      <c r="S335" s="73">
        <f t="shared" si="623"/>
        <v>6559505.2009546058</v>
      </c>
      <c r="T335" s="73">
        <f t="shared" si="623"/>
        <v>6588655.2721299939</v>
      </c>
      <c r="U335" s="73">
        <f t="shared" si="623"/>
        <v>6608790.2836084776</v>
      </c>
      <c r="V335" s="73">
        <f t="shared" si="623"/>
        <v>6633037.7642966099</v>
      </c>
      <c r="W335" s="73">
        <f t="shared" si="623"/>
        <v>6639453.1036296543</v>
      </c>
      <c r="X335" s="73">
        <f t="shared" si="623"/>
        <v>6645869.9551453572</v>
      </c>
      <c r="Y335" s="73">
        <f t="shared" si="623"/>
        <v>6652305.0141346129</v>
      </c>
      <c r="Z335" s="73">
        <f t="shared" si="623"/>
        <v>6658718.9814182483</v>
      </c>
      <c r="AA335" s="73">
        <f t="shared" si="623"/>
        <v>6665129.2383164018</v>
      </c>
      <c r="AB335" s="73">
        <f t="shared" si="624"/>
        <v>6660174.4918505643</v>
      </c>
      <c r="AC335" s="73">
        <f t="shared" si="624"/>
        <v>6655222.148637793</v>
      </c>
      <c r="AD335" s="73">
        <f t="shared" si="624"/>
        <v>6650269.0465675928</v>
      </c>
      <c r="AE335" s="73">
        <f t="shared" si="624"/>
        <v>6645308.5916033033</v>
      </c>
      <c r="AF335" s="73">
        <f t="shared" si="624"/>
        <v>6640345.8275211444</v>
      </c>
      <c r="AG335" s="73">
        <f t="shared" si="624"/>
        <v>6625042.1982918326</v>
      </c>
      <c r="AH335" s="73">
        <f t="shared" si="624"/>
        <v>6609725.2932610819</v>
      </c>
      <c r="AI335" s="73">
        <f t="shared" si="624"/>
        <v>6594409.084986819</v>
      </c>
      <c r="AJ335" s="73">
        <f t="shared" si="624"/>
        <v>6579094.0732929995</v>
      </c>
      <c r="AK335" s="73">
        <f t="shared" si="624"/>
        <v>6559797.5870138742</v>
      </c>
      <c r="AL335" s="73">
        <f t="shared" si="624"/>
        <v>6535463.014862814</v>
      </c>
      <c r="AM335" s="73">
        <f t="shared" si="624"/>
        <v>6511140.4986189175</v>
      </c>
      <c r="AN335" s="73">
        <f t="shared" si="624"/>
        <v>6486800.4616429564</v>
      </c>
      <c r="AO335" s="73">
        <f t="shared" si="624"/>
        <v>6462469.8868290763</v>
      </c>
      <c r="AP335" s="73">
        <f t="shared" si="624"/>
        <v>6438140.2461665832</v>
      </c>
      <c r="AQ335" s="8"/>
      <c r="AS335" s="24"/>
    </row>
    <row r="336" spans="2:47">
      <c r="B336" s="5"/>
      <c r="F336" s="66"/>
      <c r="G336" s="50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8"/>
    </row>
    <row r="337" spans="2:46" ht="13.5" thickBot="1">
      <c r="B337" s="5"/>
      <c r="D337" s="19" t="s">
        <v>96</v>
      </c>
      <c r="E337" s="19"/>
      <c r="F337" s="95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8"/>
    </row>
    <row r="338" spans="2:46" ht="13.5" thickTop="1">
      <c r="B338" s="5"/>
      <c r="D338" s="20"/>
      <c r="E338" s="20"/>
      <c r="F338" s="46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8"/>
    </row>
    <row r="339" spans="2:46">
      <c r="B339" s="5"/>
      <c r="E339" s="18">
        <v>1</v>
      </c>
      <c r="F339" s="45" t="str">
        <f>F174</f>
        <v>Cachoeiras de Macacu</v>
      </c>
      <c r="G339" s="25"/>
      <c r="H339" s="25">
        <v>0.25</v>
      </c>
      <c r="I339" s="150">
        <v>0.25</v>
      </c>
      <c r="J339" s="150">
        <v>0.25</v>
      </c>
      <c r="K339" s="150">
        <v>0.25</v>
      </c>
      <c r="L339" s="150">
        <v>0.25</v>
      </c>
      <c r="M339" s="150">
        <v>0.25</v>
      </c>
      <c r="N339" s="150">
        <v>0.25</v>
      </c>
      <c r="O339" s="150">
        <v>0.25</v>
      </c>
      <c r="P339" s="150">
        <v>0.25</v>
      </c>
      <c r="Q339" s="150">
        <v>0.25</v>
      </c>
      <c r="R339" s="150">
        <v>0.25</v>
      </c>
      <c r="S339" s="150">
        <v>0.25</v>
      </c>
      <c r="T339" s="150">
        <v>0.25</v>
      </c>
      <c r="U339" s="150">
        <v>0.25</v>
      </c>
      <c r="V339" s="150">
        <v>0.25</v>
      </c>
      <c r="W339" s="150">
        <v>0.25</v>
      </c>
      <c r="X339" s="150">
        <v>0.25</v>
      </c>
      <c r="Y339" s="150">
        <v>0.25</v>
      </c>
      <c r="Z339" s="150">
        <v>0.25</v>
      </c>
      <c r="AA339" s="150">
        <v>0.25</v>
      </c>
      <c r="AB339" s="150">
        <v>0.25</v>
      </c>
      <c r="AC339" s="150">
        <v>0.25</v>
      </c>
      <c r="AD339" s="150">
        <v>0.25</v>
      </c>
      <c r="AE339" s="150">
        <v>0.25</v>
      </c>
      <c r="AF339" s="150">
        <v>0.25</v>
      </c>
      <c r="AG339" s="150">
        <v>0.25</v>
      </c>
      <c r="AH339" s="150">
        <v>0.25</v>
      </c>
      <c r="AI339" s="150">
        <v>0.25</v>
      </c>
      <c r="AJ339" s="150">
        <v>0.25</v>
      </c>
      <c r="AK339" s="150">
        <v>0.25</v>
      </c>
      <c r="AL339" s="150">
        <v>0.25</v>
      </c>
      <c r="AM339" s="150">
        <v>0.25</v>
      </c>
      <c r="AN339" s="150">
        <v>0.25</v>
      </c>
      <c r="AO339" s="150">
        <v>0.25</v>
      </c>
      <c r="AP339" s="150">
        <v>0.25</v>
      </c>
      <c r="AQ339" s="8"/>
    </row>
    <row r="340" spans="2:46">
      <c r="B340" s="5"/>
      <c r="E340" s="18">
        <v>2</v>
      </c>
      <c r="F340" s="45" t="str">
        <f>F175</f>
        <v>Itaborai</v>
      </c>
      <c r="G340" s="25"/>
      <c r="H340" s="150">
        <v>0.26</v>
      </c>
      <c r="I340" s="150">
        <v>0.26</v>
      </c>
      <c r="J340" s="150">
        <v>0.26</v>
      </c>
      <c r="K340" s="150">
        <v>0.26</v>
      </c>
      <c r="L340" s="150">
        <v>0.26</v>
      </c>
      <c r="M340" s="150">
        <v>0.26</v>
      </c>
      <c r="N340" s="150">
        <v>0.25</v>
      </c>
      <c r="O340" s="150">
        <v>0.25</v>
      </c>
      <c r="P340" s="150">
        <v>0.25</v>
      </c>
      <c r="Q340" s="150">
        <v>0.25</v>
      </c>
      <c r="R340" s="150">
        <v>0.25</v>
      </c>
      <c r="S340" s="150">
        <v>0.25</v>
      </c>
      <c r="T340" s="150">
        <v>0.25</v>
      </c>
      <c r="U340" s="150">
        <v>0.25</v>
      </c>
      <c r="V340" s="150">
        <v>0.25</v>
      </c>
      <c r="W340" s="150">
        <v>0.25</v>
      </c>
      <c r="X340" s="150">
        <v>0.25</v>
      </c>
      <c r="Y340" s="150">
        <v>0.25</v>
      </c>
      <c r="Z340" s="150">
        <v>0.25</v>
      </c>
      <c r="AA340" s="150">
        <v>0.25</v>
      </c>
      <c r="AB340" s="150">
        <v>0.25</v>
      </c>
      <c r="AC340" s="150">
        <v>0.25</v>
      </c>
      <c r="AD340" s="150">
        <v>0.25</v>
      </c>
      <c r="AE340" s="150">
        <v>0.25</v>
      </c>
      <c r="AF340" s="150">
        <v>0.25</v>
      </c>
      <c r="AG340" s="150">
        <v>0.25</v>
      </c>
      <c r="AH340" s="150">
        <v>0.25</v>
      </c>
      <c r="AI340" s="150">
        <v>0.25</v>
      </c>
      <c r="AJ340" s="150">
        <v>0.25</v>
      </c>
      <c r="AK340" s="150">
        <v>0.25</v>
      </c>
      <c r="AL340" s="150">
        <v>0.25</v>
      </c>
      <c r="AM340" s="150">
        <v>0.25</v>
      </c>
      <c r="AN340" s="150">
        <v>0.25</v>
      </c>
      <c r="AO340" s="150">
        <v>0.25</v>
      </c>
      <c r="AP340" s="150">
        <v>0.25</v>
      </c>
      <c r="AQ340" s="8"/>
      <c r="AS340" s="122"/>
      <c r="AT340" s="122"/>
    </row>
    <row r="341" spans="2:46">
      <c r="B341" s="5"/>
      <c r="E341" s="115">
        <v>3</v>
      </c>
      <c r="F341" s="45" t="str">
        <f t="shared" ref="F341:F357" si="625">F176</f>
        <v>Mage</v>
      </c>
      <c r="G341" s="150"/>
      <c r="H341" s="150">
        <v>0.4</v>
      </c>
      <c r="I341" s="150">
        <v>0.4</v>
      </c>
      <c r="J341" s="150">
        <v>0.38</v>
      </c>
      <c r="K341" s="150">
        <v>0.37</v>
      </c>
      <c r="L341" s="150">
        <v>0.35</v>
      </c>
      <c r="M341" s="150">
        <v>0.33</v>
      </c>
      <c r="N341" s="150">
        <v>0.32</v>
      </c>
      <c r="O341" s="150">
        <v>0.3</v>
      </c>
      <c r="P341" s="150">
        <v>0.28000000000000003</v>
      </c>
      <c r="Q341" s="150">
        <v>0.27</v>
      </c>
      <c r="R341" s="150">
        <v>0.25</v>
      </c>
      <c r="S341" s="150">
        <v>0.25</v>
      </c>
      <c r="T341" s="150">
        <v>0.25</v>
      </c>
      <c r="U341" s="150">
        <v>0.25</v>
      </c>
      <c r="V341" s="150">
        <v>0.25</v>
      </c>
      <c r="W341" s="150">
        <v>0.25</v>
      </c>
      <c r="X341" s="150">
        <v>0.25</v>
      </c>
      <c r="Y341" s="150">
        <v>0.25</v>
      </c>
      <c r="Z341" s="150">
        <v>0.25</v>
      </c>
      <c r="AA341" s="150">
        <v>0.25</v>
      </c>
      <c r="AB341" s="150">
        <v>0.25</v>
      </c>
      <c r="AC341" s="150">
        <v>0.25</v>
      </c>
      <c r="AD341" s="150">
        <v>0.25</v>
      </c>
      <c r="AE341" s="150">
        <v>0.25</v>
      </c>
      <c r="AF341" s="150">
        <v>0.25</v>
      </c>
      <c r="AG341" s="150">
        <v>0.25</v>
      </c>
      <c r="AH341" s="150">
        <v>0.25</v>
      </c>
      <c r="AI341" s="150">
        <v>0.25</v>
      </c>
      <c r="AJ341" s="150">
        <v>0.25</v>
      </c>
      <c r="AK341" s="150">
        <v>0.25</v>
      </c>
      <c r="AL341" s="150">
        <v>0.25</v>
      </c>
      <c r="AM341" s="150">
        <v>0.25</v>
      </c>
      <c r="AN341" s="150">
        <v>0.25</v>
      </c>
      <c r="AO341" s="150">
        <v>0.25</v>
      </c>
      <c r="AP341" s="150">
        <v>0.25</v>
      </c>
      <c r="AQ341" s="149"/>
      <c r="AR341" s="134"/>
      <c r="AS341" s="134"/>
      <c r="AT341" s="134"/>
    </row>
    <row r="342" spans="2:46">
      <c r="B342" s="5"/>
      <c r="E342" s="115">
        <v>4</v>
      </c>
      <c r="F342" s="45" t="str">
        <f t="shared" si="625"/>
        <v>Marica</v>
      </c>
      <c r="G342" s="150"/>
      <c r="H342" s="150">
        <v>0.27</v>
      </c>
      <c r="I342" s="150">
        <v>0.27</v>
      </c>
      <c r="J342" s="150">
        <v>0.27</v>
      </c>
      <c r="K342" s="150">
        <v>0.27</v>
      </c>
      <c r="L342" s="150">
        <v>0.26</v>
      </c>
      <c r="M342" s="150">
        <v>0.26</v>
      </c>
      <c r="N342" s="150">
        <v>0.26</v>
      </c>
      <c r="O342" s="150">
        <v>0.26</v>
      </c>
      <c r="P342" s="150">
        <v>0.25</v>
      </c>
      <c r="Q342" s="150">
        <v>0.25</v>
      </c>
      <c r="R342" s="150">
        <v>0.25</v>
      </c>
      <c r="S342" s="150">
        <v>0.25</v>
      </c>
      <c r="T342" s="150">
        <v>0.25</v>
      </c>
      <c r="U342" s="150">
        <v>0.25</v>
      </c>
      <c r="V342" s="150">
        <v>0.25</v>
      </c>
      <c r="W342" s="150">
        <v>0.25</v>
      </c>
      <c r="X342" s="150">
        <v>0.25</v>
      </c>
      <c r="Y342" s="150">
        <v>0.25</v>
      </c>
      <c r="Z342" s="150">
        <v>0.25</v>
      </c>
      <c r="AA342" s="150">
        <v>0.25</v>
      </c>
      <c r="AB342" s="150">
        <v>0.25</v>
      </c>
      <c r="AC342" s="150">
        <v>0.25</v>
      </c>
      <c r="AD342" s="150">
        <v>0.25</v>
      </c>
      <c r="AE342" s="150">
        <v>0.25</v>
      </c>
      <c r="AF342" s="150">
        <v>0.25</v>
      </c>
      <c r="AG342" s="150">
        <v>0.25</v>
      </c>
      <c r="AH342" s="150">
        <v>0.25</v>
      </c>
      <c r="AI342" s="150">
        <v>0.25</v>
      </c>
      <c r="AJ342" s="150">
        <v>0.25</v>
      </c>
      <c r="AK342" s="150">
        <v>0.25</v>
      </c>
      <c r="AL342" s="150">
        <v>0.25</v>
      </c>
      <c r="AM342" s="150">
        <v>0.25</v>
      </c>
      <c r="AN342" s="150">
        <v>0.25</v>
      </c>
      <c r="AO342" s="150">
        <v>0.25</v>
      </c>
      <c r="AP342" s="150">
        <v>0.25</v>
      </c>
      <c r="AQ342" s="149"/>
      <c r="AR342" s="134"/>
      <c r="AS342" s="134"/>
      <c r="AT342" s="134"/>
    </row>
    <row r="343" spans="2:46">
      <c r="B343" s="5"/>
      <c r="E343" s="115">
        <v>5</v>
      </c>
      <c r="F343" s="45" t="str">
        <f t="shared" si="625"/>
        <v>Rio Bonito</v>
      </c>
      <c r="G343" s="150"/>
      <c r="H343" s="150">
        <v>0.27</v>
      </c>
      <c r="I343" s="150">
        <v>0.27</v>
      </c>
      <c r="J343" s="150">
        <v>0.27</v>
      </c>
      <c r="K343" s="150">
        <v>0.27</v>
      </c>
      <c r="L343" s="150">
        <v>0.27</v>
      </c>
      <c r="M343" s="150">
        <v>0.26</v>
      </c>
      <c r="N343" s="150">
        <v>0.26</v>
      </c>
      <c r="O343" s="150">
        <v>0.26</v>
      </c>
      <c r="P343" s="150">
        <v>0.26</v>
      </c>
      <c r="Q343" s="150">
        <v>0.25</v>
      </c>
      <c r="R343" s="150">
        <v>0.25</v>
      </c>
      <c r="S343" s="150">
        <v>0.25</v>
      </c>
      <c r="T343" s="150">
        <v>0.25</v>
      </c>
      <c r="U343" s="150">
        <v>0.25</v>
      </c>
      <c r="V343" s="150">
        <v>0.25</v>
      </c>
      <c r="W343" s="150">
        <v>0.25</v>
      </c>
      <c r="X343" s="150">
        <v>0.25</v>
      </c>
      <c r="Y343" s="150">
        <v>0.25</v>
      </c>
      <c r="Z343" s="150">
        <v>0.25</v>
      </c>
      <c r="AA343" s="150">
        <v>0.25</v>
      </c>
      <c r="AB343" s="150">
        <v>0.25</v>
      </c>
      <c r="AC343" s="150">
        <v>0.25</v>
      </c>
      <c r="AD343" s="150">
        <v>0.25</v>
      </c>
      <c r="AE343" s="150">
        <v>0.25</v>
      </c>
      <c r="AF343" s="150">
        <v>0.25</v>
      </c>
      <c r="AG343" s="150">
        <v>0.25</v>
      </c>
      <c r="AH343" s="150">
        <v>0.25</v>
      </c>
      <c r="AI343" s="150">
        <v>0.25</v>
      </c>
      <c r="AJ343" s="150">
        <v>0.25</v>
      </c>
      <c r="AK343" s="150">
        <v>0.25</v>
      </c>
      <c r="AL343" s="150">
        <v>0.25</v>
      </c>
      <c r="AM343" s="150">
        <v>0.25</v>
      </c>
      <c r="AN343" s="150">
        <v>0.25</v>
      </c>
      <c r="AO343" s="150">
        <v>0.25</v>
      </c>
      <c r="AP343" s="150">
        <v>0.25</v>
      </c>
      <c r="AQ343" s="149"/>
      <c r="AR343" s="134"/>
      <c r="AS343" s="134"/>
      <c r="AT343" s="134"/>
    </row>
    <row r="344" spans="2:46" s="134" customFormat="1">
      <c r="B344" s="148"/>
      <c r="E344" s="115">
        <v>6</v>
      </c>
      <c r="F344" s="45" t="str">
        <f t="shared" si="625"/>
        <v>Sao Goncalo</v>
      </c>
      <c r="G344" s="150"/>
      <c r="H344" s="150">
        <v>0.4</v>
      </c>
      <c r="I344" s="150">
        <v>0.4</v>
      </c>
      <c r="J344" s="150">
        <v>0.38</v>
      </c>
      <c r="K344" s="150">
        <v>0.37</v>
      </c>
      <c r="L344" s="150">
        <v>0.35</v>
      </c>
      <c r="M344" s="150">
        <v>0.33</v>
      </c>
      <c r="N344" s="150">
        <v>0.32</v>
      </c>
      <c r="O344" s="150">
        <v>0.3</v>
      </c>
      <c r="P344" s="150">
        <v>0.28000000000000003</v>
      </c>
      <c r="Q344" s="150">
        <v>0.27</v>
      </c>
      <c r="R344" s="150">
        <v>0.25</v>
      </c>
      <c r="S344" s="150">
        <v>0.25</v>
      </c>
      <c r="T344" s="150">
        <v>0.25</v>
      </c>
      <c r="U344" s="150">
        <v>0.25</v>
      </c>
      <c r="V344" s="150">
        <v>0.25</v>
      </c>
      <c r="W344" s="150">
        <v>0.25</v>
      </c>
      <c r="X344" s="150">
        <v>0.25</v>
      </c>
      <c r="Y344" s="150">
        <v>0.25</v>
      </c>
      <c r="Z344" s="150">
        <v>0.25</v>
      </c>
      <c r="AA344" s="150">
        <v>0.25</v>
      </c>
      <c r="AB344" s="150">
        <v>0.25</v>
      </c>
      <c r="AC344" s="150">
        <v>0.25</v>
      </c>
      <c r="AD344" s="150">
        <v>0.25</v>
      </c>
      <c r="AE344" s="150">
        <v>0.25</v>
      </c>
      <c r="AF344" s="150">
        <v>0.25</v>
      </c>
      <c r="AG344" s="150">
        <v>0.25</v>
      </c>
      <c r="AH344" s="150">
        <v>0.25</v>
      </c>
      <c r="AI344" s="150">
        <v>0.25</v>
      </c>
      <c r="AJ344" s="150">
        <v>0.25</v>
      </c>
      <c r="AK344" s="150">
        <v>0.25</v>
      </c>
      <c r="AL344" s="150">
        <v>0.25</v>
      </c>
      <c r="AM344" s="150">
        <v>0.25</v>
      </c>
      <c r="AN344" s="150">
        <v>0.25</v>
      </c>
      <c r="AO344" s="150">
        <v>0.25</v>
      </c>
      <c r="AP344" s="150">
        <v>0.25</v>
      </c>
      <c r="AQ344" s="149"/>
    </row>
    <row r="345" spans="2:46">
      <c r="B345" s="5"/>
      <c r="E345" s="115">
        <v>7</v>
      </c>
      <c r="F345" s="45" t="str">
        <f t="shared" si="625"/>
        <v>Saquarema</v>
      </c>
      <c r="G345" s="150"/>
      <c r="H345" s="150">
        <v>0.3</v>
      </c>
      <c r="I345" s="150">
        <v>0.3</v>
      </c>
      <c r="J345" s="150">
        <v>0.28999999999999998</v>
      </c>
      <c r="K345" s="150">
        <v>0.28999999999999998</v>
      </c>
      <c r="L345" s="150">
        <v>0.28000000000000003</v>
      </c>
      <c r="M345" s="150">
        <v>0.28000000000000003</v>
      </c>
      <c r="N345" s="150">
        <v>0.27</v>
      </c>
      <c r="O345" s="150">
        <v>0.27</v>
      </c>
      <c r="P345" s="150">
        <v>0.26</v>
      </c>
      <c r="Q345" s="150">
        <v>0.26</v>
      </c>
      <c r="R345" s="150">
        <v>0.25</v>
      </c>
      <c r="S345" s="150">
        <v>0.25</v>
      </c>
      <c r="T345" s="150">
        <v>0.25</v>
      </c>
      <c r="U345" s="150">
        <v>0.25</v>
      </c>
      <c r="V345" s="150">
        <v>0.25</v>
      </c>
      <c r="W345" s="150">
        <v>0.25</v>
      </c>
      <c r="X345" s="150">
        <v>0.25</v>
      </c>
      <c r="Y345" s="150">
        <v>0.25</v>
      </c>
      <c r="Z345" s="150">
        <v>0.25</v>
      </c>
      <c r="AA345" s="150">
        <v>0.25</v>
      </c>
      <c r="AB345" s="150">
        <v>0.25</v>
      </c>
      <c r="AC345" s="150">
        <v>0.25</v>
      </c>
      <c r="AD345" s="150">
        <v>0.25</v>
      </c>
      <c r="AE345" s="150">
        <v>0.25</v>
      </c>
      <c r="AF345" s="150">
        <v>0.25</v>
      </c>
      <c r="AG345" s="150">
        <v>0.25</v>
      </c>
      <c r="AH345" s="150">
        <v>0.25</v>
      </c>
      <c r="AI345" s="150">
        <v>0.25</v>
      </c>
      <c r="AJ345" s="150">
        <v>0.25</v>
      </c>
      <c r="AK345" s="150">
        <v>0.25</v>
      </c>
      <c r="AL345" s="150">
        <v>0.25</v>
      </c>
      <c r="AM345" s="150">
        <v>0.25</v>
      </c>
      <c r="AN345" s="150">
        <v>0.25</v>
      </c>
      <c r="AO345" s="150">
        <v>0.25</v>
      </c>
      <c r="AP345" s="150">
        <v>0.25</v>
      </c>
      <c r="AQ345" s="149"/>
      <c r="AR345" s="134"/>
      <c r="AS345" s="134"/>
      <c r="AT345" s="134"/>
    </row>
    <row r="346" spans="2:46">
      <c r="B346" s="5"/>
      <c r="E346" s="115">
        <v>8</v>
      </c>
      <c r="F346" s="45" t="str">
        <f t="shared" si="625"/>
        <v>Tangua</v>
      </c>
      <c r="G346" s="150"/>
      <c r="H346" s="150">
        <v>0.28000000000000003</v>
      </c>
      <c r="I346" s="150">
        <v>0.28000000000000003</v>
      </c>
      <c r="J346" s="150">
        <v>0.27</v>
      </c>
      <c r="K346" s="150">
        <v>0.27</v>
      </c>
      <c r="L346" s="150">
        <v>0.27</v>
      </c>
      <c r="M346" s="150">
        <v>0.27</v>
      </c>
      <c r="N346" s="150">
        <v>0.26</v>
      </c>
      <c r="O346" s="150">
        <v>0.26</v>
      </c>
      <c r="P346" s="150">
        <v>0.26</v>
      </c>
      <c r="Q346" s="150">
        <v>0.25</v>
      </c>
      <c r="R346" s="150">
        <v>0.25</v>
      </c>
      <c r="S346" s="150">
        <v>0.25</v>
      </c>
      <c r="T346" s="150">
        <v>0.25</v>
      </c>
      <c r="U346" s="150">
        <v>0.25</v>
      </c>
      <c r="V346" s="150">
        <v>0.25</v>
      </c>
      <c r="W346" s="150">
        <v>0.25</v>
      </c>
      <c r="X346" s="150">
        <v>0.25</v>
      </c>
      <c r="Y346" s="150">
        <v>0.25</v>
      </c>
      <c r="Z346" s="150">
        <v>0.25</v>
      </c>
      <c r="AA346" s="150">
        <v>0.25</v>
      </c>
      <c r="AB346" s="150">
        <v>0.25</v>
      </c>
      <c r="AC346" s="150">
        <v>0.25</v>
      </c>
      <c r="AD346" s="150">
        <v>0.25</v>
      </c>
      <c r="AE346" s="150">
        <v>0.25</v>
      </c>
      <c r="AF346" s="150">
        <v>0.25</v>
      </c>
      <c r="AG346" s="150">
        <v>0.25</v>
      </c>
      <c r="AH346" s="150">
        <v>0.25</v>
      </c>
      <c r="AI346" s="150">
        <v>0.25</v>
      </c>
      <c r="AJ346" s="150">
        <v>0.25</v>
      </c>
      <c r="AK346" s="150">
        <v>0.25</v>
      </c>
      <c r="AL346" s="150">
        <v>0.25</v>
      </c>
      <c r="AM346" s="150">
        <v>0.25</v>
      </c>
      <c r="AN346" s="150">
        <v>0.25</v>
      </c>
      <c r="AO346" s="150">
        <v>0.25</v>
      </c>
      <c r="AP346" s="150">
        <v>0.25</v>
      </c>
      <c r="AQ346" s="149"/>
      <c r="AR346" s="134"/>
      <c r="AS346" s="134"/>
      <c r="AT346" s="134"/>
    </row>
    <row r="347" spans="2:46">
      <c r="B347" s="5"/>
      <c r="E347" s="115">
        <v>9</v>
      </c>
      <c r="F347" s="45" t="str">
        <f t="shared" si="625"/>
        <v>Casimiro de Abreu</v>
      </c>
      <c r="G347" s="150"/>
      <c r="H347" s="150">
        <v>0.38</v>
      </c>
      <c r="I347" s="150">
        <v>0.38</v>
      </c>
      <c r="J347" s="150">
        <v>0.37</v>
      </c>
      <c r="K347" s="150">
        <v>0.35</v>
      </c>
      <c r="L347" s="150">
        <v>0.34</v>
      </c>
      <c r="M347" s="150">
        <v>0.32</v>
      </c>
      <c r="N347" s="150">
        <v>0.31</v>
      </c>
      <c r="O347" s="150">
        <v>0.28999999999999998</v>
      </c>
      <c r="P347" s="150">
        <v>0.28000000000000003</v>
      </c>
      <c r="Q347" s="150">
        <v>0.26</v>
      </c>
      <c r="R347" s="150">
        <v>0.25</v>
      </c>
      <c r="S347" s="150">
        <v>0.25</v>
      </c>
      <c r="T347" s="150">
        <v>0.25</v>
      </c>
      <c r="U347" s="150">
        <v>0.25</v>
      </c>
      <c r="V347" s="150">
        <v>0.25</v>
      </c>
      <c r="W347" s="150">
        <v>0.25</v>
      </c>
      <c r="X347" s="150">
        <v>0.25</v>
      </c>
      <c r="Y347" s="150">
        <v>0.25</v>
      </c>
      <c r="Z347" s="150">
        <v>0.25</v>
      </c>
      <c r="AA347" s="150">
        <v>0.25</v>
      </c>
      <c r="AB347" s="150">
        <v>0.25</v>
      </c>
      <c r="AC347" s="150">
        <v>0.25</v>
      </c>
      <c r="AD347" s="150">
        <v>0.25</v>
      </c>
      <c r="AE347" s="150">
        <v>0.25</v>
      </c>
      <c r="AF347" s="150">
        <v>0.25</v>
      </c>
      <c r="AG347" s="150">
        <v>0.25</v>
      </c>
      <c r="AH347" s="150">
        <v>0.25</v>
      </c>
      <c r="AI347" s="150">
        <v>0.25</v>
      </c>
      <c r="AJ347" s="150">
        <v>0.25</v>
      </c>
      <c r="AK347" s="150">
        <v>0.25</v>
      </c>
      <c r="AL347" s="150">
        <v>0.25</v>
      </c>
      <c r="AM347" s="150">
        <v>0.25</v>
      </c>
      <c r="AN347" s="150">
        <v>0.25</v>
      </c>
      <c r="AO347" s="150">
        <v>0.25</v>
      </c>
      <c r="AP347" s="150">
        <v>0.25</v>
      </c>
      <c r="AQ347" s="149"/>
      <c r="AR347" s="134"/>
      <c r="AS347" s="134"/>
      <c r="AT347" s="134"/>
    </row>
    <row r="348" spans="2:46">
      <c r="B348" s="5"/>
      <c r="E348" s="115">
        <v>10</v>
      </c>
      <c r="F348" s="45" t="str">
        <f t="shared" si="625"/>
        <v>Aperibe</v>
      </c>
      <c r="G348" s="150"/>
      <c r="H348" s="150">
        <v>0.5</v>
      </c>
      <c r="I348" s="150">
        <v>0.5</v>
      </c>
      <c r="J348" s="150">
        <v>0.47</v>
      </c>
      <c r="K348" s="150">
        <v>0.44</v>
      </c>
      <c r="L348" s="150">
        <v>0.42</v>
      </c>
      <c r="M348" s="150">
        <v>0.39</v>
      </c>
      <c r="N348" s="150">
        <v>0.36</v>
      </c>
      <c r="O348" s="150">
        <v>0.33</v>
      </c>
      <c r="P348" s="150">
        <v>0.31</v>
      </c>
      <c r="Q348" s="150">
        <v>0.28000000000000003</v>
      </c>
      <c r="R348" s="150">
        <v>0.25</v>
      </c>
      <c r="S348" s="150">
        <v>0.25</v>
      </c>
      <c r="T348" s="150">
        <v>0.25</v>
      </c>
      <c r="U348" s="150">
        <v>0.25</v>
      </c>
      <c r="V348" s="150">
        <v>0.25</v>
      </c>
      <c r="W348" s="150">
        <v>0.25</v>
      </c>
      <c r="X348" s="150">
        <v>0.25</v>
      </c>
      <c r="Y348" s="150">
        <v>0.25</v>
      </c>
      <c r="Z348" s="150">
        <v>0.25</v>
      </c>
      <c r="AA348" s="150">
        <v>0.25</v>
      </c>
      <c r="AB348" s="150">
        <v>0.25</v>
      </c>
      <c r="AC348" s="150">
        <v>0.25</v>
      </c>
      <c r="AD348" s="150">
        <v>0.25</v>
      </c>
      <c r="AE348" s="150">
        <v>0.25</v>
      </c>
      <c r="AF348" s="150">
        <v>0.25</v>
      </c>
      <c r="AG348" s="150">
        <v>0.25</v>
      </c>
      <c r="AH348" s="150">
        <v>0.25</v>
      </c>
      <c r="AI348" s="150">
        <v>0.25</v>
      </c>
      <c r="AJ348" s="150">
        <v>0.25</v>
      </c>
      <c r="AK348" s="150">
        <v>0.25</v>
      </c>
      <c r="AL348" s="150">
        <v>0.25</v>
      </c>
      <c r="AM348" s="150">
        <v>0.25</v>
      </c>
      <c r="AN348" s="150">
        <v>0.25</v>
      </c>
      <c r="AO348" s="150">
        <v>0.25</v>
      </c>
      <c r="AP348" s="150">
        <v>0.25</v>
      </c>
      <c r="AQ348" s="149"/>
      <c r="AR348" s="134"/>
      <c r="AS348" s="134"/>
      <c r="AT348" s="134"/>
    </row>
    <row r="349" spans="2:46">
      <c r="B349" s="5"/>
      <c r="E349" s="115">
        <v>11</v>
      </c>
      <c r="F349" s="45" t="str">
        <f t="shared" si="625"/>
        <v>Cambuci</v>
      </c>
      <c r="G349" s="150"/>
      <c r="H349" s="150">
        <v>0.42</v>
      </c>
      <c r="I349" s="150">
        <v>0.42</v>
      </c>
      <c r="J349" s="150">
        <v>0.4</v>
      </c>
      <c r="K349" s="150">
        <v>0.38</v>
      </c>
      <c r="L349" s="150">
        <v>0.36</v>
      </c>
      <c r="M349" s="150">
        <v>0.34</v>
      </c>
      <c r="N349" s="150">
        <v>0.33</v>
      </c>
      <c r="O349" s="150">
        <v>0.31</v>
      </c>
      <c r="P349" s="150">
        <v>0.28999999999999998</v>
      </c>
      <c r="Q349" s="150">
        <v>0.27</v>
      </c>
      <c r="R349" s="150">
        <v>0.25</v>
      </c>
      <c r="S349" s="150">
        <v>0.25</v>
      </c>
      <c r="T349" s="150">
        <v>0.25</v>
      </c>
      <c r="U349" s="150">
        <v>0.25</v>
      </c>
      <c r="V349" s="150">
        <v>0.25</v>
      </c>
      <c r="W349" s="150">
        <v>0.25</v>
      </c>
      <c r="X349" s="150">
        <v>0.25</v>
      </c>
      <c r="Y349" s="150">
        <v>0.25</v>
      </c>
      <c r="Z349" s="150">
        <v>0.25</v>
      </c>
      <c r="AA349" s="150">
        <v>0.25</v>
      </c>
      <c r="AB349" s="150">
        <v>0.25</v>
      </c>
      <c r="AC349" s="150">
        <v>0.25</v>
      </c>
      <c r="AD349" s="150">
        <v>0.25</v>
      </c>
      <c r="AE349" s="150">
        <v>0.25</v>
      </c>
      <c r="AF349" s="150">
        <v>0.25</v>
      </c>
      <c r="AG349" s="150">
        <v>0.25</v>
      </c>
      <c r="AH349" s="150">
        <v>0.25</v>
      </c>
      <c r="AI349" s="150">
        <v>0.25</v>
      </c>
      <c r="AJ349" s="150">
        <v>0.25</v>
      </c>
      <c r="AK349" s="150">
        <v>0.25</v>
      </c>
      <c r="AL349" s="150">
        <v>0.25</v>
      </c>
      <c r="AM349" s="150">
        <v>0.25</v>
      </c>
      <c r="AN349" s="150">
        <v>0.25</v>
      </c>
      <c r="AO349" s="150">
        <v>0.25</v>
      </c>
      <c r="AP349" s="150">
        <v>0.25</v>
      </c>
      <c r="AQ349" s="149"/>
      <c r="AR349" s="134"/>
      <c r="AS349" s="134"/>
      <c r="AT349" s="134"/>
    </row>
    <row r="350" spans="2:46">
      <c r="B350" s="5"/>
      <c r="E350" s="115">
        <v>12</v>
      </c>
      <c r="F350" s="45" t="str">
        <f t="shared" si="625"/>
        <v>Itaocara</v>
      </c>
      <c r="G350" s="150"/>
      <c r="H350" s="150">
        <v>0.35</v>
      </c>
      <c r="I350" s="150">
        <v>0.35</v>
      </c>
      <c r="J350" s="150">
        <v>0.34</v>
      </c>
      <c r="K350" s="150">
        <v>0.33</v>
      </c>
      <c r="L350" s="150">
        <v>0.32</v>
      </c>
      <c r="M350" s="150">
        <v>0.31</v>
      </c>
      <c r="N350" s="150">
        <v>0.3</v>
      </c>
      <c r="O350" s="150">
        <v>0.28000000000000003</v>
      </c>
      <c r="P350" s="150">
        <v>0.27</v>
      </c>
      <c r="Q350" s="150">
        <v>0.26</v>
      </c>
      <c r="R350" s="150">
        <v>0.25</v>
      </c>
      <c r="S350" s="150">
        <v>0.25</v>
      </c>
      <c r="T350" s="150">
        <v>0.25</v>
      </c>
      <c r="U350" s="150">
        <v>0.25</v>
      </c>
      <c r="V350" s="150">
        <v>0.25</v>
      </c>
      <c r="W350" s="150">
        <v>0.25</v>
      </c>
      <c r="X350" s="150">
        <v>0.25</v>
      </c>
      <c r="Y350" s="150">
        <v>0.25</v>
      </c>
      <c r="Z350" s="150">
        <v>0.25</v>
      </c>
      <c r="AA350" s="150">
        <v>0.25</v>
      </c>
      <c r="AB350" s="150">
        <v>0.25</v>
      </c>
      <c r="AC350" s="150">
        <v>0.25</v>
      </c>
      <c r="AD350" s="150">
        <v>0.25</v>
      </c>
      <c r="AE350" s="150">
        <v>0.25</v>
      </c>
      <c r="AF350" s="150">
        <v>0.25</v>
      </c>
      <c r="AG350" s="150">
        <v>0.25</v>
      </c>
      <c r="AH350" s="150">
        <v>0.25</v>
      </c>
      <c r="AI350" s="150">
        <v>0.25</v>
      </c>
      <c r="AJ350" s="150">
        <v>0.25</v>
      </c>
      <c r="AK350" s="150">
        <v>0.25</v>
      </c>
      <c r="AL350" s="150">
        <v>0.25</v>
      </c>
      <c r="AM350" s="150">
        <v>0.25</v>
      </c>
      <c r="AN350" s="150">
        <v>0.25</v>
      </c>
      <c r="AO350" s="150">
        <v>0.25</v>
      </c>
      <c r="AP350" s="150">
        <v>0.25</v>
      </c>
      <c r="AQ350" s="149"/>
      <c r="AR350" s="134"/>
      <c r="AS350" s="134"/>
      <c r="AT350" s="134"/>
    </row>
    <row r="351" spans="2:46">
      <c r="B351" s="5"/>
      <c r="E351" s="115">
        <v>13</v>
      </c>
      <c r="F351" s="45" t="str">
        <f t="shared" si="625"/>
        <v>Miracema</v>
      </c>
      <c r="G351" s="150"/>
      <c r="H351" s="150">
        <v>0.43</v>
      </c>
      <c r="I351" s="150">
        <v>0.43</v>
      </c>
      <c r="J351" s="150">
        <v>0.41</v>
      </c>
      <c r="K351" s="150">
        <v>0.39</v>
      </c>
      <c r="L351" s="150">
        <v>0.37</v>
      </c>
      <c r="M351" s="150">
        <v>0.35</v>
      </c>
      <c r="N351" s="150">
        <v>0.33</v>
      </c>
      <c r="O351" s="150">
        <v>0.31</v>
      </c>
      <c r="P351" s="150">
        <v>0.28999999999999998</v>
      </c>
      <c r="Q351" s="150">
        <v>0.27</v>
      </c>
      <c r="R351" s="150">
        <v>0.25</v>
      </c>
      <c r="S351" s="150">
        <v>0.25</v>
      </c>
      <c r="T351" s="150">
        <v>0.25</v>
      </c>
      <c r="U351" s="150">
        <v>0.25</v>
      </c>
      <c r="V351" s="150">
        <v>0.25</v>
      </c>
      <c r="W351" s="150">
        <v>0.25</v>
      </c>
      <c r="X351" s="150">
        <v>0.25</v>
      </c>
      <c r="Y351" s="150">
        <v>0.25</v>
      </c>
      <c r="Z351" s="150">
        <v>0.25</v>
      </c>
      <c r="AA351" s="150">
        <v>0.25</v>
      </c>
      <c r="AB351" s="150">
        <v>0.25</v>
      </c>
      <c r="AC351" s="150">
        <v>0.25</v>
      </c>
      <c r="AD351" s="150">
        <v>0.25</v>
      </c>
      <c r="AE351" s="150">
        <v>0.25</v>
      </c>
      <c r="AF351" s="150">
        <v>0.25</v>
      </c>
      <c r="AG351" s="150">
        <v>0.25</v>
      </c>
      <c r="AH351" s="150">
        <v>0.25</v>
      </c>
      <c r="AI351" s="150">
        <v>0.25</v>
      </c>
      <c r="AJ351" s="150">
        <v>0.25</v>
      </c>
      <c r="AK351" s="150">
        <v>0.25</v>
      </c>
      <c r="AL351" s="150">
        <v>0.25</v>
      </c>
      <c r="AM351" s="150">
        <v>0.25</v>
      </c>
      <c r="AN351" s="150">
        <v>0.25</v>
      </c>
      <c r="AO351" s="150">
        <v>0.25</v>
      </c>
      <c r="AP351" s="150">
        <v>0.25</v>
      </c>
      <c r="AQ351" s="149"/>
      <c r="AR351" s="134"/>
      <c r="AS351" s="134"/>
      <c r="AT351" s="134"/>
    </row>
    <row r="352" spans="2:46">
      <c r="B352" s="5"/>
      <c r="E352" s="115">
        <v>14</v>
      </c>
      <c r="F352" s="45" t="str">
        <f t="shared" si="625"/>
        <v>Sao Francisco de Itabapoana</v>
      </c>
      <c r="G352" s="150"/>
      <c r="H352" s="150">
        <v>0.52</v>
      </c>
      <c r="I352" s="150">
        <v>0.52</v>
      </c>
      <c r="J352" s="150">
        <v>0.49</v>
      </c>
      <c r="K352" s="150">
        <v>0.46</v>
      </c>
      <c r="L352" s="150">
        <v>0.43</v>
      </c>
      <c r="M352" s="150">
        <v>0.4</v>
      </c>
      <c r="N352" s="150">
        <v>0.37</v>
      </c>
      <c r="O352" s="150">
        <v>0.34</v>
      </c>
      <c r="P352" s="150">
        <v>0.31</v>
      </c>
      <c r="Q352" s="150">
        <v>0.28000000000000003</v>
      </c>
      <c r="R352" s="150">
        <v>0.25</v>
      </c>
      <c r="S352" s="150">
        <v>0.25</v>
      </c>
      <c r="T352" s="150">
        <v>0.25</v>
      </c>
      <c r="U352" s="150">
        <v>0.25</v>
      </c>
      <c r="V352" s="150">
        <v>0.25</v>
      </c>
      <c r="W352" s="150">
        <v>0.25</v>
      </c>
      <c r="X352" s="150">
        <v>0.25</v>
      </c>
      <c r="Y352" s="150">
        <v>0.25</v>
      </c>
      <c r="Z352" s="150">
        <v>0.25</v>
      </c>
      <c r="AA352" s="150">
        <v>0.25</v>
      </c>
      <c r="AB352" s="150">
        <v>0.25</v>
      </c>
      <c r="AC352" s="150">
        <v>0.25</v>
      </c>
      <c r="AD352" s="150">
        <v>0.25</v>
      </c>
      <c r="AE352" s="150">
        <v>0.25</v>
      </c>
      <c r="AF352" s="150">
        <v>0.25</v>
      </c>
      <c r="AG352" s="150">
        <v>0.25</v>
      </c>
      <c r="AH352" s="150">
        <v>0.25</v>
      </c>
      <c r="AI352" s="150">
        <v>0.25</v>
      </c>
      <c r="AJ352" s="150">
        <v>0.25</v>
      </c>
      <c r="AK352" s="150">
        <v>0.25</v>
      </c>
      <c r="AL352" s="150">
        <v>0.25</v>
      </c>
      <c r="AM352" s="150">
        <v>0.25</v>
      </c>
      <c r="AN352" s="150">
        <v>0.25</v>
      </c>
      <c r="AO352" s="150">
        <v>0.25</v>
      </c>
      <c r="AP352" s="150">
        <v>0.25</v>
      </c>
      <c r="AQ352" s="149"/>
      <c r="AR352" s="134"/>
      <c r="AS352" s="134"/>
      <c r="AT352" s="134"/>
    </row>
    <row r="353" spans="2:46">
      <c r="B353" s="5"/>
      <c r="E353" s="115">
        <v>15</v>
      </c>
      <c r="F353" s="45" t="str">
        <f t="shared" si="625"/>
        <v>Cantagalo</v>
      </c>
      <c r="G353" s="150"/>
      <c r="H353" s="150">
        <v>0.4</v>
      </c>
      <c r="I353" s="150">
        <v>0.4</v>
      </c>
      <c r="J353" s="150">
        <v>0.38</v>
      </c>
      <c r="K353" s="150">
        <v>0.37</v>
      </c>
      <c r="L353" s="150">
        <v>0.35</v>
      </c>
      <c r="M353" s="150">
        <v>0.33</v>
      </c>
      <c r="N353" s="150">
        <v>0.32</v>
      </c>
      <c r="O353" s="150">
        <v>0.3</v>
      </c>
      <c r="P353" s="150">
        <v>0.28000000000000003</v>
      </c>
      <c r="Q353" s="150">
        <v>0.27</v>
      </c>
      <c r="R353" s="150">
        <v>0.25</v>
      </c>
      <c r="S353" s="150">
        <v>0.25</v>
      </c>
      <c r="T353" s="150">
        <v>0.25</v>
      </c>
      <c r="U353" s="150">
        <v>0.25</v>
      </c>
      <c r="V353" s="150">
        <v>0.25</v>
      </c>
      <c r="W353" s="150">
        <v>0.25</v>
      </c>
      <c r="X353" s="150">
        <v>0.25</v>
      </c>
      <c r="Y353" s="150">
        <v>0.25</v>
      </c>
      <c r="Z353" s="150">
        <v>0.25</v>
      </c>
      <c r="AA353" s="150">
        <v>0.25</v>
      </c>
      <c r="AB353" s="150">
        <v>0.25</v>
      </c>
      <c r="AC353" s="150">
        <v>0.25</v>
      </c>
      <c r="AD353" s="150">
        <v>0.25</v>
      </c>
      <c r="AE353" s="150">
        <v>0.25</v>
      </c>
      <c r="AF353" s="150">
        <v>0.25</v>
      </c>
      <c r="AG353" s="150">
        <v>0.25</v>
      </c>
      <c r="AH353" s="150">
        <v>0.25</v>
      </c>
      <c r="AI353" s="150">
        <v>0.25</v>
      </c>
      <c r="AJ353" s="150">
        <v>0.25</v>
      </c>
      <c r="AK353" s="150">
        <v>0.25</v>
      </c>
      <c r="AL353" s="150">
        <v>0.25</v>
      </c>
      <c r="AM353" s="150">
        <v>0.25</v>
      </c>
      <c r="AN353" s="150">
        <v>0.25</v>
      </c>
      <c r="AO353" s="150">
        <v>0.25</v>
      </c>
      <c r="AP353" s="150">
        <v>0.25</v>
      </c>
      <c r="AQ353" s="149"/>
      <c r="AR353" s="134"/>
      <c r="AS353" s="134"/>
      <c r="AT353" s="134"/>
    </row>
    <row r="354" spans="2:46">
      <c r="B354" s="5"/>
      <c r="E354" s="115">
        <v>16</v>
      </c>
      <c r="F354" s="45" t="str">
        <f t="shared" si="625"/>
        <v>Cordeiro</v>
      </c>
      <c r="G354" s="150"/>
      <c r="H354" s="150">
        <v>0.25</v>
      </c>
      <c r="I354" s="150">
        <v>0.25</v>
      </c>
      <c r="J354" s="150">
        <v>0.25</v>
      </c>
      <c r="K354" s="150">
        <v>0.25</v>
      </c>
      <c r="L354" s="150">
        <v>0.25</v>
      </c>
      <c r="M354" s="150">
        <v>0.25</v>
      </c>
      <c r="N354" s="150">
        <v>0.25</v>
      </c>
      <c r="O354" s="150">
        <v>0.25</v>
      </c>
      <c r="P354" s="150">
        <v>0.25</v>
      </c>
      <c r="Q354" s="150">
        <v>0.25</v>
      </c>
      <c r="R354" s="150">
        <v>0.25</v>
      </c>
      <c r="S354" s="150">
        <v>0.25</v>
      </c>
      <c r="T354" s="150">
        <v>0.25</v>
      </c>
      <c r="U354" s="150">
        <v>0.25</v>
      </c>
      <c r="V354" s="150">
        <v>0.25</v>
      </c>
      <c r="W354" s="150">
        <v>0.25</v>
      </c>
      <c r="X354" s="150">
        <v>0.25</v>
      </c>
      <c r="Y354" s="150">
        <v>0.25</v>
      </c>
      <c r="Z354" s="150">
        <v>0.25</v>
      </c>
      <c r="AA354" s="150">
        <v>0.25</v>
      </c>
      <c r="AB354" s="150">
        <v>0.25</v>
      </c>
      <c r="AC354" s="150">
        <v>0.25</v>
      </c>
      <c r="AD354" s="150">
        <v>0.25</v>
      </c>
      <c r="AE354" s="150">
        <v>0.25</v>
      </c>
      <c r="AF354" s="150">
        <v>0.25</v>
      </c>
      <c r="AG354" s="150">
        <v>0.25</v>
      </c>
      <c r="AH354" s="150">
        <v>0.25</v>
      </c>
      <c r="AI354" s="150">
        <v>0.25</v>
      </c>
      <c r="AJ354" s="150">
        <v>0.25</v>
      </c>
      <c r="AK354" s="150">
        <v>0.25</v>
      </c>
      <c r="AL354" s="150">
        <v>0.25</v>
      </c>
      <c r="AM354" s="150">
        <v>0.25</v>
      </c>
      <c r="AN354" s="150">
        <v>0.25</v>
      </c>
      <c r="AO354" s="150">
        <v>0.25</v>
      </c>
      <c r="AP354" s="150">
        <v>0.25</v>
      </c>
      <c r="AQ354" s="149"/>
      <c r="AR354" s="134"/>
      <c r="AS354" s="134"/>
      <c r="AT354" s="134"/>
    </row>
    <row r="355" spans="2:46">
      <c r="B355" s="5"/>
      <c r="E355" s="115">
        <v>17</v>
      </c>
      <c r="F355" s="45" t="str">
        <f t="shared" si="625"/>
        <v>Duas Barras</v>
      </c>
      <c r="G355" s="150"/>
      <c r="H355" s="150">
        <v>0.25</v>
      </c>
      <c r="I355" s="150">
        <v>0.25</v>
      </c>
      <c r="J355" s="150">
        <v>0.25</v>
      </c>
      <c r="K355" s="150">
        <v>0.25</v>
      </c>
      <c r="L355" s="150">
        <v>0.25</v>
      </c>
      <c r="M355" s="150">
        <v>0.25</v>
      </c>
      <c r="N355" s="150">
        <v>0.25</v>
      </c>
      <c r="O355" s="150">
        <v>0.25</v>
      </c>
      <c r="P355" s="150">
        <v>0.25</v>
      </c>
      <c r="Q355" s="150">
        <v>0.25</v>
      </c>
      <c r="R355" s="150">
        <v>0.25</v>
      </c>
      <c r="S355" s="150">
        <v>0.25</v>
      </c>
      <c r="T355" s="150">
        <v>0.25</v>
      </c>
      <c r="U355" s="150">
        <v>0.25</v>
      </c>
      <c r="V355" s="150">
        <v>0.25</v>
      </c>
      <c r="W355" s="150">
        <v>0.25</v>
      </c>
      <c r="X355" s="150">
        <v>0.25</v>
      </c>
      <c r="Y355" s="150">
        <v>0.25</v>
      </c>
      <c r="Z355" s="150">
        <v>0.25</v>
      </c>
      <c r="AA355" s="150">
        <v>0.25</v>
      </c>
      <c r="AB355" s="150">
        <v>0.25</v>
      </c>
      <c r="AC355" s="150">
        <v>0.25</v>
      </c>
      <c r="AD355" s="150">
        <v>0.25</v>
      </c>
      <c r="AE355" s="150">
        <v>0.25</v>
      </c>
      <c r="AF355" s="150">
        <v>0.25</v>
      </c>
      <c r="AG355" s="150">
        <v>0.25</v>
      </c>
      <c r="AH355" s="150">
        <v>0.25</v>
      </c>
      <c r="AI355" s="150">
        <v>0.25</v>
      </c>
      <c r="AJ355" s="150">
        <v>0.25</v>
      </c>
      <c r="AK355" s="150">
        <v>0.25</v>
      </c>
      <c r="AL355" s="150">
        <v>0.25</v>
      </c>
      <c r="AM355" s="150">
        <v>0.25</v>
      </c>
      <c r="AN355" s="150">
        <v>0.25</v>
      </c>
      <c r="AO355" s="150">
        <v>0.25</v>
      </c>
      <c r="AP355" s="150">
        <v>0.25</v>
      </c>
      <c r="AQ355" s="149"/>
      <c r="AR355" s="134"/>
      <c r="AS355" s="134"/>
      <c r="AT355" s="134"/>
    </row>
    <row r="356" spans="2:46">
      <c r="B356" s="5"/>
      <c r="E356" s="115">
        <v>18</v>
      </c>
      <c r="F356" s="45" t="str">
        <f t="shared" si="625"/>
        <v>Sao Sebastiao do Alto</v>
      </c>
      <c r="G356" s="150"/>
      <c r="H356" s="150">
        <v>0.49</v>
      </c>
      <c r="I356" s="150">
        <v>0.49</v>
      </c>
      <c r="J356" s="150">
        <v>0.46</v>
      </c>
      <c r="K356" s="150">
        <v>0.44</v>
      </c>
      <c r="L356" s="150">
        <v>0.41</v>
      </c>
      <c r="M356" s="150">
        <v>0.38</v>
      </c>
      <c r="N356" s="150">
        <v>0.36</v>
      </c>
      <c r="O356" s="150">
        <v>0.33</v>
      </c>
      <c r="P356" s="150">
        <v>0.3</v>
      </c>
      <c r="Q356" s="150">
        <v>0.28000000000000003</v>
      </c>
      <c r="R356" s="150">
        <v>0.25</v>
      </c>
      <c r="S356" s="150">
        <v>0.25</v>
      </c>
      <c r="T356" s="150">
        <v>0.25</v>
      </c>
      <c r="U356" s="150">
        <v>0.25</v>
      </c>
      <c r="V356" s="150">
        <v>0.25</v>
      </c>
      <c r="W356" s="150">
        <v>0.25</v>
      </c>
      <c r="X356" s="150">
        <v>0.25</v>
      </c>
      <c r="Y356" s="150">
        <v>0.25</v>
      </c>
      <c r="Z356" s="150">
        <v>0.25</v>
      </c>
      <c r="AA356" s="150">
        <v>0.25</v>
      </c>
      <c r="AB356" s="150">
        <v>0.25</v>
      </c>
      <c r="AC356" s="150">
        <v>0.25</v>
      </c>
      <c r="AD356" s="150">
        <v>0.25</v>
      </c>
      <c r="AE356" s="150">
        <v>0.25</v>
      </c>
      <c r="AF356" s="150">
        <v>0.25</v>
      </c>
      <c r="AG356" s="150">
        <v>0.25</v>
      </c>
      <c r="AH356" s="150">
        <v>0.25</v>
      </c>
      <c r="AI356" s="150">
        <v>0.25</v>
      </c>
      <c r="AJ356" s="150">
        <v>0.25</v>
      </c>
      <c r="AK356" s="150">
        <v>0.25</v>
      </c>
      <c r="AL356" s="150">
        <v>0.25</v>
      </c>
      <c r="AM356" s="150">
        <v>0.25</v>
      </c>
      <c r="AN356" s="150">
        <v>0.25</v>
      </c>
      <c r="AO356" s="150">
        <v>0.25</v>
      </c>
      <c r="AP356" s="150">
        <v>0.25</v>
      </c>
      <c r="AQ356" s="149"/>
      <c r="AR356" s="134"/>
      <c r="AS356" s="134"/>
      <c r="AT356" s="134"/>
    </row>
    <row r="357" spans="2:46">
      <c r="B357" s="5"/>
      <c r="E357" s="115">
        <v>19</v>
      </c>
      <c r="F357" s="45" t="str">
        <f t="shared" si="625"/>
        <v>Rio de Janeiro - AP 2.1</v>
      </c>
      <c r="G357" s="150"/>
      <c r="H357" s="150">
        <v>0.35</v>
      </c>
      <c r="I357" s="150">
        <v>0.35</v>
      </c>
      <c r="J357" s="150">
        <v>0.34</v>
      </c>
      <c r="K357" s="150">
        <v>0.33</v>
      </c>
      <c r="L357" s="150">
        <v>0.32</v>
      </c>
      <c r="M357" s="150">
        <v>0.31</v>
      </c>
      <c r="N357" s="150">
        <v>0.28999999999999998</v>
      </c>
      <c r="O357" s="150">
        <v>0.28000000000000003</v>
      </c>
      <c r="P357" s="150">
        <v>0.27</v>
      </c>
      <c r="Q357" s="150">
        <v>0.26</v>
      </c>
      <c r="R357" s="150">
        <v>0.25</v>
      </c>
      <c r="S357" s="150">
        <v>0.25</v>
      </c>
      <c r="T357" s="150">
        <v>0.25</v>
      </c>
      <c r="U357" s="150">
        <v>0.25</v>
      </c>
      <c r="V357" s="150">
        <v>0.25</v>
      </c>
      <c r="W357" s="150">
        <v>0.25</v>
      </c>
      <c r="X357" s="150">
        <v>0.25</v>
      </c>
      <c r="Y357" s="150">
        <v>0.25</v>
      </c>
      <c r="Z357" s="150">
        <v>0.25</v>
      </c>
      <c r="AA357" s="150">
        <v>0.25</v>
      </c>
      <c r="AB357" s="150">
        <v>0.25</v>
      </c>
      <c r="AC357" s="150">
        <v>0.25</v>
      </c>
      <c r="AD357" s="150">
        <v>0.25</v>
      </c>
      <c r="AE357" s="150">
        <v>0.25</v>
      </c>
      <c r="AF357" s="150">
        <v>0.25</v>
      </c>
      <c r="AG357" s="150">
        <v>0.25</v>
      </c>
      <c r="AH357" s="150">
        <v>0.25</v>
      </c>
      <c r="AI357" s="150">
        <v>0.25</v>
      </c>
      <c r="AJ357" s="150">
        <v>0.25</v>
      </c>
      <c r="AK357" s="150">
        <v>0.25</v>
      </c>
      <c r="AL357" s="150">
        <v>0.25</v>
      </c>
      <c r="AM357" s="150">
        <v>0.25</v>
      </c>
      <c r="AN357" s="150">
        <v>0.25</v>
      </c>
      <c r="AO357" s="150">
        <v>0.25</v>
      </c>
      <c r="AP357" s="150">
        <v>0.25</v>
      </c>
      <c r="AQ357" s="149"/>
      <c r="AR357" s="134"/>
      <c r="AS357" s="134"/>
      <c r="AT357" s="134"/>
    </row>
    <row r="358" spans="2:46">
      <c r="B358" s="5"/>
      <c r="F358" s="66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8"/>
    </row>
    <row r="359" spans="2:46" ht="13.5" thickBot="1">
      <c r="B359" s="5"/>
      <c r="D359" s="19" t="s">
        <v>97</v>
      </c>
      <c r="E359" s="19"/>
      <c r="F359" s="95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8"/>
    </row>
    <row r="360" spans="2:46" ht="13.5" thickTop="1">
      <c r="B360" s="5"/>
      <c r="D360" s="20"/>
      <c r="E360" s="20"/>
      <c r="F360" s="46"/>
      <c r="G360" s="52"/>
      <c r="H360" s="52"/>
      <c r="I360" s="53"/>
      <c r="J360" s="53"/>
      <c r="K360" s="53"/>
      <c r="L360" s="53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8"/>
    </row>
    <row r="361" spans="2:46">
      <c r="B361" s="5"/>
      <c r="E361" s="18">
        <v>1</v>
      </c>
      <c r="F361" s="45" t="str">
        <f>F339</f>
        <v>Cachoeiras de Macacu</v>
      </c>
      <c r="G361" s="23"/>
      <c r="H361" s="73">
        <v>281460.625</v>
      </c>
      <c r="I361" s="155">
        <v>284663.5</v>
      </c>
      <c r="J361" s="155">
        <v>295771.66666666669</v>
      </c>
      <c r="K361" s="155">
        <v>305086.55357142858</v>
      </c>
      <c r="L361" s="155">
        <v>316521.48214285716</v>
      </c>
      <c r="M361" s="155">
        <v>325680.80952380958</v>
      </c>
      <c r="N361" s="155">
        <v>334823.625</v>
      </c>
      <c r="O361" s="155">
        <v>346371.52976190479</v>
      </c>
      <c r="P361" s="155">
        <v>355679.46428571426</v>
      </c>
      <c r="Q361" s="155">
        <v>367476.78571428574</v>
      </c>
      <c r="R361" s="155">
        <v>391723.21428571426</v>
      </c>
      <c r="S361" s="155">
        <v>389311.60714285716</v>
      </c>
      <c r="T361" s="155">
        <v>400391.96428571426</v>
      </c>
      <c r="U361" s="155">
        <v>404758.92857142858</v>
      </c>
      <c r="V361" s="155">
        <v>409060.71428571426</v>
      </c>
      <c r="W361" s="155">
        <v>411993.75</v>
      </c>
      <c r="X361" s="155">
        <v>414926.78571428574</v>
      </c>
      <c r="Y361" s="155">
        <v>417859.82142857142</v>
      </c>
      <c r="Z361" s="155">
        <v>420858.03571428574</v>
      </c>
      <c r="AA361" s="155">
        <v>423791.07142857142</v>
      </c>
      <c r="AB361" s="155">
        <v>425420.53571428574</v>
      </c>
      <c r="AC361" s="155">
        <v>427115.17857142858</v>
      </c>
      <c r="AD361" s="155">
        <v>428744.64285714284</v>
      </c>
      <c r="AE361" s="155">
        <v>430439.28571428574</v>
      </c>
      <c r="AF361" s="155">
        <v>432068.75</v>
      </c>
      <c r="AG361" s="155">
        <v>432655.35714285716</v>
      </c>
      <c r="AH361" s="155">
        <v>433176.78571428574</v>
      </c>
      <c r="AI361" s="155">
        <v>433763.39285714284</v>
      </c>
      <c r="AJ361" s="155">
        <v>434284.82142857142</v>
      </c>
      <c r="AK361" s="155">
        <v>434871.42857142858</v>
      </c>
      <c r="AL361" s="155">
        <v>434480.35714285716</v>
      </c>
      <c r="AM361" s="155">
        <v>434089.28571428574</v>
      </c>
      <c r="AN361" s="155">
        <v>433763.39285714284</v>
      </c>
      <c r="AO361" s="155">
        <v>433372.32142857142</v>
      </c>
      <c r="AP361" s="155">
        <v>432981.25</v>
      </c>
      <c r="AQ361" s="8"/>
      <c r="AS361" s="122"/>
      <c r="AT361" s="124"/>
    </row>
    <row r="362" spans="2:46">
      <c r="B362" s="5"/>
      <c r="E362" s="18">
        <v>2</v>
      </c>
      <c r="F362" s="45" t="str">
        <f>F340</f>
        <v>Itaborai</v>
      </c>
      <c r="G362" s="23"/>
      <c r="H362" s="155">
        <v>15434085.574066898</v>
      </c>
      <c r="I362" s="155">
        <v>15592190.959576393</v>
      </c>
      <c r="J362" s="155">
        <v>16025990.843342371</v>
      </c>
      <c r="K362" s="155">
        <v>16544366.266305048</v>
      </c>
      <c r="L362" s="155">
        <v>16953298.256489731</v>
      </c>
      <c r="M362" s="155">
        <v>17413376.443239056</v>
      </c>
      <c r="N362" s="155">
        <v>17762599.036918137</v>
      </c>
      <c r="O362" s="155">
        <v>18087408.025682185</v>
      </c>
      <c r="P362" s="155">
        <v>18514100.642054576</v>
      </c>
      <c r="Q362" s="155">
        <v>18807773.431781702</v>
      </c>
      <c r="R362" s="155">
        <v>19161129.0529695</v>
      </c>
      <c r="S362" s="155">
        <v>19248518.138041735</v>
      </c>
      <c r="T362" s="155">
        <v>19335766.613162119</v>
      </c>
      <c r="U362" s="155">
        <v>19422874.478330653</v>
      </c>
      <c r="V362" s="155">
        <v>19510122.953451041</v>
      </c>
      <c r="W362" s="155">
        <v>19550478.009630822</v>
      </c>
      <c r="X362" s="155">
        <v>19590903.370786518</v>
      </c>
      <c r="Y362" s="155">
        <v>19631328.731942214</v>
      </c>
      <c r="Z362" s="155">
        <v>19671613.483146068</v>
      </c>
      <c r="AA362" s="155">
        <v>19712038.844301764</v>
      </c>
      <c r="AB362" s="155">
        <v>19709578.170144461</v>
      </c>
      <c r="AC362" s="155">
        <v>19707117.495987155</v>
      </c>
      <c r="AD362" s="155">
        <v>19704727.126805779</v>
      </c>
      <c r="AE362" s="155">
        <v>19702266.452648472</v>
      </c>
      <c r="AF362" s="155">
        <v>19699805.778491169</v>
      </c>
      <c r="AG362" s="155">
        <v>19658325.842696629</v>
      </c>
      <c r="AH362" s="155">
        <v>19616705.296950243</v>
      </c>
      <c r="AI362" s="155">
        <v>19575084.751203854</v>
      </c>
      <c r="AJ362" s="155">
        <v>19533534.510433383</v>
      </c>
      <c r="AK362" s="155">
        <v>19491984.26966292</v>
      </c>
      <c r="AL362" s="155">
        <v>19416828.250401285</v>
      </c>
      <c r="AM362" s="155">
        <v>19341601.926163726</v>
      </c>
      <c r="AN362" s="155">
        <v>19266375.601926167</v>
      </c>
      <c r="AO362" s="155">
        <v>19191149.277688604</v>
      </c>
      <c r="AP362" s="155">
        <v>19115993.258426968</v>
      </c>
      <c r="AQ362" s="8"/>
      <c r="AS362" s="122"/>
      <c r="AT362" s="124"/>
    </row>
    <row r="363" spans="2:46" s="134" customFormat="1">
      <c r="B363" s="148"/>
      <c r="E363" s="115">
        <v>3</v>
      </c>
      <c r="F363" s="45" t="str">
        <f t="shared" ref="F363:F379" si="626">F341</f>
        <v>Mage</v>
      </c>
      <c r="G363" s="141"/>
      <c r="H363" s="155">
        <v>17838057.578125</v>
      </c>
      <c r="I363" s="155">
        <v>18338209.283854168</v>
      </c>
      <c r="J363" s="155">
        <v>18174402.848508228</v>
      </c>
      <c r="K363" s="155">
        <v>18191552.415644173</v>
      </c>
      <c r="L363" s="155">
        <v>18073281.931818184</v>
      </c>
      <c r="M363" s="155">
        <v>17901530.638722558</v>
      </c>
      <c r="N363" s="155">
        <v>17813894.252232142</v>
      </c>
      <c r="O363" s="155">
        <v>17597756.629901964</v>
      </c>
      <c r="P363" s="155">
        <v>16390254.263565892</v>
      </c>
      <c r="Q363" s="155">
        <v>16651048.578998074</v>
      </c>
      <c r="R363" s="155">
        <v>16776442.857142856</v>
      </c>
      <c r="S363" s="155">
        <v>16844750</v>
      </c>
      <c r="T363" s="155">
        <v>16913057.142857142</v>
      </c>
      <c r="U363" s="155">
        <v>16981429.464285713</v>
      </c>
      <c r="V363" s="155">
        <v>17049736.607142858</v>
      </c>
      <c r="W363" s="155">
        <v>17085519.642857142</v>
      </c>
      <c r="X363" s="155">
        <v>17121367.857142858</v>
      </c>
      <c r="Y363" s="155">
        <v>17157216.071428571</v>
      </c>
      <c r="Z363" s="155">
        <v>17193064.285714287</v>
      </c>
      <c r="AA363" s="155">
        <v>17228912.5</v>
      </c>
      <c r="AB363" s="155">
        <v>17234126.785714287</v>
      </c>
      <c r="AC363" s="155">
        <v>17239406.25</v>
      </c>
      <c r="AD363" s="155">
        <v>17244490.178571429</v>
      </c>
      <c r="AE363" s="155">
        <v>17249704.464285713</v>
      </c>
      <c r="AF363" s="155">
        <v>17254918.75</v>
      </c>
      <c r="AG363" s="155">
        <v>17230867.857142858</v>
      </c>
      <c r="AH363" s="155">
        <v>17206751.785714287</v>
      </c>
      <c r="AI363" s="155">
        <v>17182635.714285713</v>
      </c>
      <c r="AJ363" s="155">
        <v>17158454.464285713</v>
      </c>
      <c r="AK363" s="155">
        <v>17134403.571428571</v>
      </c>
      <c r="AL363" s="155">
        <v>17083890.178571429</v>
      </c>
      <c r="AM363" s="155">
        <v>17033441.964285713</v>
      </c>
      <c r="AN363" s="155">
        <v>16982733.035714287</v>
      </c>
      <c r="AO363" s="155">
        <v>16932284.821428571</v>
      </c>
      <c r="AP363" s="155">
        <v>16881771.428571429</v>
      </c>
      <c r="AQ363" s="149"/>
    </row>
    <row r="364" spans="2:46">
      <c r="B364" s="5"/>
      <c r="E364" s="115">
        <v>4</v>
      </c>
      <c r="F364" s="45" t="str">
        <f t="shared" si="626"/>
        <v>Marica</v>
      </c>
      <c r="G364" s="141"/>
      <c r="H364" s="155">
        <v>5465957.8860445917</v>
      </c>
      <c r="I364" s="155">
        <v>5545528.4888521889</v>
      </c>
      <c r="J364" s="155">
        <v>6210123.8645747323</v>
      </c>
      <c r="K364" s="155">
        <v>6891253.391530022</v>
      </c>
      <c r="L364" s="155">
        <v>7545238.3884588322</v>
      </c>
      <c r="M364" s="155">
        <v>8387165.7283603093</v>
      </c>
      <c r="N364" s="155">
        <v>9026750.5277973264</v>
      </c>
      <c r="O364" s="155">
        <v>9510292.0478536263</v>
      </c>
      <c r="P364" s="155">
        <v>9814073.1778425667</v>
      </c>
      <c r="Q364" s="155">
        <v>10067551.311953353</v>
      </c>
      <c r="R364" s="155">
        <v>10230045.481049564</v>
      </c>
      <c r="S364" s="155">
        <v>10946296.793002916</v>
      </c>
      <c r="T364" s="155">
        <v>11679659.475218657</v>
      </c>
      <c r="U364" s="155">
        <v>11855178.717201168</v>
      </c>
      <c r="V364" s="155">
        <v>12658838.483965015</v>
      </c>
      <c r="W364" s="155">
        <v>12623721.865889212</v>
      </c>
      <c r="X364" s="155">
        <v>12588541.399416909</v>
      </c>
      <c r="Y364" s="155">
        <v>12553297.084548105</v>
      </c>
      <c r="Z364" s="155">
        <v>12518116.618075801</v>
      </c>
      <c r="AA364" s="155">
        <v>12482936.151603499</v>
      </c>
      <c r="AB364" s="155">
        <v>12421513.994169096</v>
      </c>
      <c r="AC364" s="155">
        <v>12360219.533527698</v>
      </c>
      <c r="AD364" s="155">
        <v>12298733.527696792</v>
      </c>
      <c r="AE364" s="155">
        <v>12237502.915451895</v>
      </c>
      <c r="AF364" s="155">
        <v>12176080.758017493</v>
      </c>
      <c r="AG364" s="155">
        <v>12103421.282798836</v>
      </c>
      <c r="AH364" s="155">
        <v>12030697.959183674</v>
      </c>
      <c r="AI364" s="155">
        <v>11958102.332361516</v>
      </c>
      <c r="AJ364" s="155">
        <v>11885379.008746356</v>
      </c>
      <c r="AK364" s="155">
        <v>11781561.516034987</v>
      </c>
      <c r="AL364" s="155">
        <v>11691024.48979592</v>
      </c>
      <c r="AM364" s="155">
        <v>11600487.463556852</v>
      </c>
      <c r="AN364" s="155">
        <v>11509886.588921282</v>
      </c>
      <c r="AO364" s="155">
        <v>11419349.562682215</v>
      </c>
      <c r="AP364" s="155">
        <v>11328812.536443148</v>
      </c>
      <c r="AQ364" s="149"/>
      <c r="AR364" s="134"/>
      <c r="AS364" s="134"/>
      <c r="AT364" s="134"/>
    </row>
    <row r="365" spans="2:46">
      <c r="B365" s="5"/>
      <c r="E365" s="115">
        <v>5</v>
      </c>
      <c r="F365" s="45" t="str">
        <f t="shared" si="626"/>
        <v>Rio Bonito</v>
      </c>
      <c r="G365" s="141"/>
      <c r="H365" s="155">
        <v>4933834.3863422507</v>
      </c>
      <c r="I365" s="155">
        <v>5017363.8929963708</v>
      </c>
      <c r="J365" s="155">
        <v>5019972.2274499265</v>
      </c>
      <c r="K365" s="155">
        <v>4991242.2771877935</v>
      </c>
      <c r="L365" s="155">
        <v>4985675.2789353412</v>
      </c>
      <c r="M365" s="155">
        <v>4905096.5517241377</v>
      </c>
      <c r="N365" s="155">
        <v>4877816.6800320782</v>
      </c>
      <c r="O365" s="155">
        <v>4817250.1937984498</v>
      </c>
      <c r="P365" s="155">
        <v>4782341.5196471531</v>
      </c>
      <c r="Q365" s="155">
        <v>4686233.3023255821</v>
      </c>
      <c r="R365" s="155">
        <v>4630431.229235881</v>
      </c>
      <c r="S365" s="155">
        <v>4696713.289036545</v>
      </c>
      <c r="T365" s="155">
        <v>4763577.4086378748</v>
      </c>
      <c r="U365" s="155">
        <v>4806722.5913621262</v>
      </c>
      <c r="V365" s="155">
        <v>4849795.0166112958</v>
      </c>
      <c r="W365" s="155">
        <v>4879116.2790697673</v>
      </c>
      <c r="X365" s="155">
        <v>4908437.5415282398</v>
      </c>
      <c r="Y365" s="155">
        <v>4937831.5614617942</v>
      </c>
      <c r="Z365" s="155">
        <v>4967152.8239202658</v>
      </c>
      <c r="AA365" s="155">
        <v>4996474.0863787383</v>
      </c>
      <c r="AB365" s="155">
        <v>5012917.2757475087</v>
      </c>
      <c r="AC365" s="155">
        <v>5029360.4651162792</v>
      </c>
      <c r="AD365" s="155">
        <v>5045730.8970099678</v>
      </c>
      <c r="AE365" s="155">
        <v>5062246.843853821</v>
      </c>
      <c r="AF365" s="155">
        <v>5078617.2757475087</v>
      </c>
      <c r="AG365" s="155">
        <v>5083419.2691029897</v>
      </c>
      <c r="AH365" s="155">
        <v>5088221.2624584716</v>
      </c>
      <c r="AI365" s="155">
        <v>5093096.0132890362</v>
      </c>
      <c r="AJ365" s="155">
        <v>5097898.0066445181</v>
      </c>
      <c r="AK365" s="155">
        <v>5102772.7574750837</v>
      </c>
      <c r="AL365" s="155">
        <v>5097534.2192691034</v>
      </c>
      <c r="AM365" s="155">
        <v>5092295.681063123</v>
      </c>
      <c r="AN365" s="155">
        <v>5086984.385382059</v>
      </c>
      <c r="AO365" s="155">
        <v>5081745.8471760806</v>
      </c>
      <c r="AP365" s="155">
        <v>5076434.5514950166</v>
      </c>
      <c r="AQ365" s="149"/>
      <c r="AR365" s="134"/>
      <c r="AS365" s="134"/>
      <c r="AT365" s="134"/>
    </row>
    <row r="366" spans="2:46">
      <c r="B366" s="5"/>
      <c r="E366" s="115">
        <v>6</v>
      </c>
      <c r="F366" s="45" t="str">
        <f t="shared" si="626"/>
        <v>Sao Goncalo</v>
      </c>
      <c r="G366" s="141"/>
      <c r="H366" s="155">
        <v>109432156.57552083</v>
      </c>
      <c r="I366" s="155">
        <v>110349409.1796875</v>
      </c>
      <c r="J366" s="155">
        <v>107599144.68235597</v>
      </c>
      <c r="K366" s="155">
        <v>105287659.27914111</v>
      </c>
      <c r="L366" s="155">
        <v>102105445.64393941</v>
      </c>
      <c r="M366" s="155">
        <v>98529291.167664677</v>
      </c>
      <c r="N366" s="155">
        <v>94846236.731150806</v>
      </c>
      <c r="O366" s="155">
        <v>90871159.52205883</v>
      </c>
      <c r="P366" s="155">
        <v>86717916.666666687</v>
      </c>
      <c r="Q366" s="155">
        <v>82865443.641618505</v>
      </c>
      <c r="R366" s="155">
        <v>78157124.107142851</v>
      </c>
      <c r="S366" s="155">
        <v>78445930.357142851</v>
      </c>
      <c r="T366" s="155">
        <v>78734671.428571433</v>
      </c>
      <c r="U366" s="155">
        <v>79023412.5</v>
      </c>
      <c r="V366" s="155">
        <v>79312153.571428567</v>
      </c>
      <c r="W366" s="155">
        <v>79438534.821428567</v>
      </c>
      <c r="X366" s="155">
        <v>79564916.071428567</v>
      </c>
      <c r="Y366" s="155">
        <v>79691232.142857149</v>
      </c>
      <c r="Z366" s="155">
        <v>79817548.214285716</v>
      </c>
      <c r="AA366" s="155">
        <v>79943929.464285716</v>
      </c>
      <c r="AB366" s="155">
        <v>79919357.142857149</v>
      </c>
      <c r="AC366" s="155">
        <v>79894784.821428567</v>
      </c>
      <c r="AD366" s="155">
        <v>79870147.321428567</v>
      </c>
      <c r="AE366" s="155">
        <v>79845575</v>
      </c>
      <c r="AF366" s="155">
        <v>79821002.678571433</v>
      </c>
      <c r="AG366" s="155">
        <v>79656817.857142851</v>
      </c>
      <c r="AH366" s="155">
        <v>79492567.857142851</v>
      </c>
      <c r="AI366" s="155">
        <v>79328513.392857149</v>
      </c>
      <c r="AJ366" s="155">
        <v>79164328.571428567</v>
      </c>
      <c r="AK366" s="155">
        <v>79000143.75</v>
      </c>
      <c r="AL366" s="155">
        <v>78713944.642857149</v>
      </c>
      <c r="AM366" s="155">
        <v>78427875.892857149</v>
      </c>
      <c r="AN366" s="155">
        <v>78141611.607142851</v>
      </c>
      <c r="AO366" s="155">
        <v>77855477.678571433</v>
      </c>
      <c r="AP366" s="155">
        <v>77569343.75</v>
      </c>
      <c r="AQ366" s="149"/>
      <c r="AR366" s="134"/>
      <c r="AS366" s="134"/>
      <c r="AT366" s="134"/>
    </row>
    <row r="367" spans="2:46">
      <c r="B367" s="5"/>
      <c r="E367" s="115">
        <v>7</v>
      </c>
      <c r="F367" s="45" t="str">
        <f t="shared" si="626"/>
        <v>Saquarema</v>
      </c>
      <c r="G367" s="141"/>
      <c r="H367" s="155">
        <v>439905.29999999993</v>
      </c>
      <c r="I367" s="155">
        <v>447383.505882353</v>
      </c>
      <c r="J367" s="155">
        <v>492353.83625730994</v>
      </c>
      <c r="K367" s="155">
        <v>541096.49122807023</v>
      </c>
      <c r="L367" s="155">
        <v>583734.31395348837</v>
      </c>
      <c r="M367" s="155">
        <v>632412.15697674418</v>
      </c>
      <c r="N367" s="155">
        <v>678010.49710982654</v>
      </c>
      <c r="O367" s="155">
        <v>728091.45086705196</v>
      </c>
      <c r="P367" s="155">
        <v>774429.31034482759</v>
      </c>
      <c r="Q367" s="155">
        <v>831256.03448275861</v>
      </c>
      <c r="R367" s="155">
        <v>879504</v>
      </c>
      <c r="S367" s="155">
        <v>933503.14285714284</v>
      </c>
      <c r="T367" s="155">
        <v>988440.85714285728</v>
      </c>
      <c r="U367" s="155">
        <v>999453.42857142841</v>
      </c>
      <c r="V367" s="155">
        <v>1010403.4285714284</v>
      </c>
      <c r="W367" s="155">
        <v>1019601.4285714285</v>
      </c>
      <c r="X367" s="155">
        <v>1028736.8571428572</v>
      </c>
      <c r="Y367" s="155">
        <v>1037872.2857142858</v>
      </c>
      <c r="Z367" s="155">
        <v>1047070.2857142857</v>
      </c>
      <c r="AA367" s="155">
        <v>1056205.7142857143</v>
      </c>
      <c r="AB367" s="155">
        <v>1060022.5714285714</v>
      </c>
      <c r="AC367" s="155">
        <v>1063776.857142857</v>
      </c>
      <c r="AD367" s="155">
        <v>1067593.7142857143</v>
      </c>
      <c r="AE367" s="155">
        <v>1071410.5714285714</v>
      </c>
      <c r="AF367" s="155">
        <v>1075164.857142857</v>
      </c>
      <c r="AG367" s="155">
        <v>1075728.0000000002</v>
      </c>
      <c r="AH367" s="155">
        <v>1076291.142857143</v>
      </c>
      <c r="AI367" s="155">
        <v>1076791.7142857143</v>
      </c>
      <c r="AJ367" s="155">
        <v>1077354.857142857</v>
      </c>
      <c r="AK367" s="155">
        <v>1077918.0000000002</v>
      </c>
      <c r="AL367" s="155">
        <v>1075978.2857142857</v>
      </c>
      <c r="AM367" s="155">
        <v>1073976</v>
      </c>
      <c r="AN367" s="155">
        <v>1072036.2857142857</v>
      </c>
      <c r="AO367" s="155">
        <v>1070096.5714285716</v>
      </c>
      <c r="AP367" s="155">
        <v>1068094.2857142857</v>
      </c>
      <c r="AQ367" s="149"/>
      <c r="AR367" s="134"/>
      <c r="AS367" s="134"/>
      <c r="AT367" s="134"/>
    </row>
    <row r="368" spans="2:46">
      <c r="B368" s="5"/>
      <c r="E368" s="115">
        <v>8</v>
      </c>
      <c r="F368" s="45" t="str">
        <f t="shared" si="626"/>
        <v>Tangua</v>
      </c>
      <c r="G368" s="141"/>
      <c r="H368" s="155">
        <v>1456801.8004501124</v>
      </c>
      <c r="I368" s="155">
        <v>1475621.7991998</v>
      </c>
      <c r="J368" s="155">
        <v>1571875.2563863508</v>
      </c>
      <c r="K368" s="155">
        <v>1667243.955497545</v>
      </c>
      <c r="L368" s="155">
        <v>1773261.6073093417</v>
      </c>
      <c r="M368" s="155">
        <v>1861798.098079433</v>
      </c>
      <c r="N368" s="155">
        <v>1950428.9951798292</v>
      </c>
      <c r="O368" s="155">
        <v>2036787.5169941906</v>
      </c>
      <c r="P368" s="155">
        <v>2135789.9888765295</v>
      </c>
      <c r="Q368" s="155">
        <v>2207444.6451612902</v>
      </c>
      <c r="R368" s="155">
        <v>2297986.1751152077</v>
      </c>
      <c r="S368" s="155">
        <v>2404088.4792626724</v>
      </c>
      <c r="T368" s="155">
        <v>2511132.718894009</v>
      </c>
      <c r="U368" s="155">
        <v>2523916.1290322584</v>
      </c>
      <c r="V368" s="155">
        <v>2536632.2580645159</v>
      </c>
      <c r="W368" s="155">
        <v>2542418.4331797236</v>
      </c>
      <c r="X368" s="155">
        <v>2548271.8894009218</v>
      </c>
      <c r="Y368" s="155">
        <v>2554125.3456221195</v>
      </c>
      <c r="Z368" s="155">
        <v>2559911.5207373272</v>
      </c>
      <c r="AA368" s="155">
        <v>2565697.6958525344</v>
      </c>
      <c r="AB368" s="155">
        <v>2565428.5714285714</v>
      </c>
      <c r="AC368" s="155">
        <v>2565159.4470046079</v>
      </c>
      <c r="AD368" s="155">
        <v>2564890.3225806453</v>
      </c>
      <c r="AE368" s="155">
        <v>2564688.4792626724</v>
      </c>
      <c r="AF368" s="155">
        <v>2564419.3548387093</v>
      </c>
      <c r="AG368" s="155">
        <v>2558767.7419354841</v>
      </c>
      <c r="AH368" s="155">
        <v>2553116.1290322584</v>
      </c>
      <c r="AI368" s="155">
        <v>2547464.5161290318</v>
      </c>
      <c r="AJ368" s="155">
        <v>2541812.9032258061</v>
      </c>
      <c r="AK368" s="155">
        <v>2536161.2903225804</v>
      </c>
      <c r="AL368" s="155">
        <v>2526001.843317973</v>
      </c>
      <c r="AM368" s="155">
        <v>2515775.1152073732</v>
      </c>
      <c r="AN368" s="155">
        <v>2505615.6682027653</v>
      </c>
      <c r="AO368" s="155">
        <v>2495456.2211981565</v>
      </c>
      <c r="AP368" s="155">
        <v>2485296.7741935481</v>
      </c>
      <c r="AQ368" s="149"/>
      <c r="AR368" s="134"/>
      <c r="AS368" s="134"/>
      <c r="AT368" s="134"/>
    </row>
    <row r="369" spans="2:46">
      <c r="B369" s="5"/>
      <c r="E369" s="115">
        <v>9</v>
      </c>
      <c r="F369" s="45" t="str">
        <f t="shared" si="626"/>
        <v>Casimiro de Abreu</v>
      </c>
      <c r="G369" s="141"/>
      <c r="H369" s="155">
        <v>636722.22222222213</v>
      </c>
      <c r="I369" s="155">
        <v>647672.22222222213</v>
      </c>
      <c r="J369" s="155">
        <v>685483.43558282219</v>
      </c>
      <c r="K369" s="155">
        <v>719448.18181818188</v>
      </c>
      <c r="L369" s="155">
        <v>758122.59036144579</v>
      </c>
      <c r="M369" s="155">
        <v>789768.75</v>
      </c>
      <c r="N369" s="155">
        <v>826239.05325443787</v>
      </c>
      <c r="O369" s="155">
        <v>858070.17543859652</v>
      </c>
      <c r="P369" s="155">
        <v>895035.1744186047</v>
      </c>
      <c r="Q369" s="155">
        <v>926974.13793103443</v>
      </c>
      <c r="R369" s="155">
        <v>957968.57142857148</v>
      </c>
      <c r="S369" s="155">
        <v>994510.28571428568</v>
      </c>
      <c r="T369" s="155">
        <v>1031427.4285714285</v>
      </c>
      <c r="U369" s="155">
        <v>1036433.1428571428</v>
      </c>
      <c r="V369" s="155">
        <v>1041501.4285714285</v>
      </c>
      <c r="W369" s="155">
        <v>1053202.2857142859</v>
      </c>
      <c r="X369" s="155">
        <v>1064903.142857143</v>
      </c>
      <c r="Y369" s="155">
        <v>1076604</v>
      </c>
      <c r="Z369" s="155">
        <v>1088367.4285714286</v>
      </c>
      <c r="AA369" s="155">
        <v>1100068.2857142857</v>
      </c>
      <c r="AB369" s="155">
        <v>1105386.857142857</v>
      </c>
      <c r="AC369" s="155">
        <v>1110642.857142857</v>
      </c>
      <c r="AD369" s="155">
        <v>1115961.4285714286</v>
      </c>
      <c r="AE369" s="155">
        <v>1121280</v>
      </c>
      <c r="AF369" s="155">
        <v>1126598.5714285714</v>
      </c>
      <c r="AG369" s="155">
        <v>1130102.5714285714</v>
      </c>
      <c r="AH369" s="155">
        <v>1133544</v>
      </c>
      <c r="AI369" s="155">
        <v>1137048.0000000002</v>
      </c>
      <c r="AJ369" s="155">
        <v>1140551.9999999998</v>
      </c>
      <c r="AK369" s="155">
        <v>1143993.4285714284</v>
      </c>
      <c r="AL369" s="155">
        <v>1145808.0000000002</v>
      </c>
      <c r="AM369" s="155">
        <v>1147622.5714285714</v>
      </c>
      <c r="AN369" s="155">
        <v>1149499.7142857143</v>
      </c>
      <c r="AO369" s="155">
        <v>1151314.2857142857</v>
      </c>
      <c r="AP369" s="155">
        <v>1153128.857142857</v>
      </c>
      <c r="AQ369" s="149"/>
      <c r="AR369" s="134"/>
      <c r="AS369" s="134"/>
      <c r="AT369" s="134"/>
    </row>
    <row r="370" spans="2:46">
      <c r="B370" s="5"/>
      <c r="E370" s="115">
        <v>10</v>
      </c>
      <c r="F370" s="45" t="str">
        <f t="shared" si="626"/>
        <v>Aperibe</v>
      </c>
      <c r="G370" s="141"/>
      <c r="H370" s="155">
        <v>989406.9390681003</v>
      </c>
      <c r="I370" s="155">
        <v>994984.76702508971</v>
      </c>
      <c r="J370" s="155">
        <v>981427.51423149894</v>
      </c>
      <c r="K370" s="155">
        <v>973309.18114143913</v>
      </c>
      <c r="L370" s="155">
        <v>964995.01837484678</v>
      </c>
      <c r="M370" s="155">
        <v>953788.17204301083</v>
      </c>
      <c r="N370" s="155">
        <v>936372.41673223174</v>
      </c>
      <c r="O370" s="155">
        <v>924636.58489472663</v>
      </c>
      <c r="P370" s="155">
        <v>912047.1464019852</v>
      </c>
      <c r="Q370" s="155">
        <v>917976.36909227294</v>
      </c>
      <c r="R370" s="155">
        <v>920136.40552995389</v>
      </c>
      <c r="S370" s="155">
        <v>938100.46082949324</v>
      </c>
      <c r="T370" s="155">
        <v>956266.35944700439</v>
      </c>
      <c r="U370" s="155">
        <v>968107.83410138253</v>
      </c>
      <c r="V370" s="155">
        <v>979949.30875576031</v>
      </c>
      <c r="W370" s="155">
        <v>987417.5115207372</v>
      </c>
      <c r="X370" s="155">
        <v>994885.71428571432</v>
      </c>
      <c r="Y370" s="155">
        <v>1002353.9170506911</v>
      </c>
      <c r="Z370" s="155">
        <v>1009754.8387096773</v>
      </c>
      <c r="AA370" s="155">
        <v>1017223.0414746542</v>
      </c>
      <c r="AB370" s="155">
        <v>1020721.6589861752</v>
      </c>
      <c r="AC370" s="155">
        <v>1024152.9953917051</v>
      </c>
      <c r="AD370" s="155">
        <v>1027718.8940092166</v>
      </c>
      <c r="AE370" s="155">
        <v>1031150.2304147466</v>
      </c>
      <c r="AF370" s="155">
        <v>1034648.8479262672</v>
      </c>
      <c r="AG370" s="155">
        <v>1034850.6912442397</v>
      </c>
      <c r="AH370" s="155">
        <v>1034985.2534562211</v>
      </c>
      <c r="AI370" s="155">
        <v>1035187.0967741935</v>
      </c>
      <c r="AJ370" s="155">
        <v>1035321.6589861752</v>
      </c>
      <c r="AK370" s="155">
        <v>1035523.5023041472</v>
      </c>
      <c r="AL370" s="155">
        <v>1033034.1013824885</v>
      </c>
      <c r="AM370" s="155">
        <v>1030544.7004608294</v>
      </c>
      <c r="AN370" s="155">
        <v>1028122.5806451614</v>
      </c>
      <c r="AO370" s="155">
        <v>1025633.1797235023</v>
      </c>
      <c r="AP370" s="155">
        <v>1023143.7788018434</v>
      </c>
      <c r="AQ370" s="149"/>
      <c r="AR370" s="134"/>
      <c r="AS370" s="134"/>
      <c r="AT370" s="134"/>
    </row>
    <row r="371" spans="2:46">
      <c r="B371" s="5"/>
      <c r="E371" s="115">
        <v>11</v>
      </c>
      <c r="F371" s="45" t="str">
        <f t="shared" si="626"/>
        <v>Cambuci</v>
      </c>
      <c r="G371" s="141"/>
      <c r="H371" s="155">
        <v>1236304.667721519</v>
      </c>
      <c r="I371" s="155">
        <v>1247528.032700422</v>
      </c>
      <c r="J371" s="155">
        <v>1216003.6783854167</v>
      </c>
      <c r="K371" s="155">
        <v>1183681.4814814816</v>
      </c>
      <c r="L371" s="155">
        <v>1150580.8943089431</v>
      </c>
      <c r="M371" s="155">
        <v>1120247.2075803215</v>
      </c>
      <c r="N371" s="155">
        <v>1089641.5668662675</v>
      </c>
      <c r="O371" s="155">
        <v>1052175.9430473372</v>
      </c>
      <c r="P371" s="155">
        <v>1014002.7290448344</v>
      </c>
      <c r="Q371" s="155">
        <v>975509.97109826573</v>
      </c>
      <c r="R371" s="155">
        <v>934204.46428571432</v>
      </c>
      <c r="S371" s="155">
        <v>947109.82142857148</v>
      </c>
      <c r="T371" s="155">
        <v>960080.35714285716</v>
      </c>
      <c r="U371" s="155">
        <v>963208.92857142852</v>
      </c>
      <c r="V371" s="155">
        <v>966402.67857142852</v>
      </c>
      <c r="W371" s="155">
        <v>967119.64285714284</v>
      </c>
      <c r="X371" s="155">
        <v>967901.78571428568</v>
      </c>
      <c r="Y371" s="155">
        <v>968814.28571428568</v>
      </c>
      <c r="Z371" s="155">
        <v>969661.60714285716</v>
      </c>
      <c r="AA371" s="155">
        <v>970378.57142857148</v>
      </c>
      <c r="AB371" s="155">
        <v>969205.35714285716</v>
      </c>
      <c r="AC371" s="155">
        <v>967966.96428571432</v>
      </c>
      <c r="AD371" s="155">
        <v>966858.92857142852</v>
      </c>
      <c r="AE371" s="155">
        <v>965620.53571428568</v>
      </c>
      <c r="AF371" s="155">
        <v>964447.32142857148</v>
      </c>
      <c r="AG371" s="155">
        <v>961579.46428571432</v>
      </c>
      <c r="AH371" s="155">
        <v>958776.78571428568</v>
      </c>
      <c r="AI371" s="155">
        <v>955908.92857142852</v>
      </c>
      <c r="AJ371" s="155">
        <v>953041.07142857148</v>
      </c>
      <c r="AK371" s="155">
        <v>950173.21428571432</v>
      </c>
      <c r="AL371" s="155">
        <v>945936.60714285716</v>
      </c>
      <c r="AM371" s="155">
        <v>941895.53571428568</v>
      </c>
      <c r="AN371" s="155">
        <v>937724.10714285716</v>
      </c>
      <c r="AO371" s="155">
        <v>933487.5</v>
      </c>
      <c r="AP371" s="155">
        <v>929446.42857142852</v>
      </c>
      <c r="AQ371" s="149"/>
      <c r="AR371" s="134"/>
      <c r="AS371" s="134"/>
      <c r="AT371" s="134"/>
    </row>
    <row r="372" spans="2:46">
      <c r="B372" s="5"/>
      <c r="E372" s="115">
        <v>12</v>
      </c>
      <c r="F372" s="45" t="str">
        <f t="shared" si="626"/>
        <v>Itaocara</v>
      </c>
      <c r="G372" s="141"/>
      <c r="H372" s="155">
        <v>1805210.9284332693</v>
      </c>
      <c r="I372" s="155">
        <v>1812002.6112185691</v>
      </c>
      <c r="J372" s="155">
        <v>1762549.5385798514</v>
      </c>
      <c r="K372" s="155">
        <v>1713460.8548859728</v>
      </c>
      <c r="L372" s="155">
        <v>1664383.3586626141</v>
      </c>
      <c r="M372" s="155">
        <v>1610827.3007679719</v>
      </c>
      <c r="N372" s="155">
        <v>1557851.0638297875</v>
      </c>
      <c r="O372" s="155">
        <v>1496536.1207323109</v>
      </c>
      <c r="P372" s="155">
        <v>1444881.0724388147</v>
      </c>
      <c r="Q372" s="155">
        <v>1393551.9686965027</v>
      </c>
      <c r="R372" s="155">
        <v>1341691.1854103343</v>
      </c>
      <c r="S372" s="155">
        <v>1342423.4042553194</v>
      </c>
      <c r="T372" s="155">
        <v>1343089.0577507599</v>
      </c>
      <c r="U372" s="155">
        <v>1343022.4924012159</v>
      </c>
      <c r="V372" s="155">
        <v>1342889.3617021276</v>
      </c>
      <c r="W372" s="155">
        <v>1342489.9696048633</v>
      </c>
      <c r="X372" s="155">
        <v>1341957.4468085109</v>
      </c>
      <c r="Y372" s="155">
        <v>1341691.1854103343</v>
      </c>
      <c r="Z372" s="155">
        <v>1341158.6626139819</v>
      </c>
      <c r="AA372" s="155">
        <v>1340692.7051671732</v>
      </c>
      <c r="AB372" s="155">
        <v>1340226.7477203649</v>
      </c>
      <c r="AC372" s="155">
        <v>1339694.2249240123</v>
      </c>
      <c r="AD372" s="155">
        <v>1339161.7021276597</v>
      </c>
      <c r="AE372" s="155">
        <v>1338629.1793313068</v>
      </c>
      <c r="AF372" s="155">
        <v>1338163.2218844986</v>
      </c>
      <c r="AG372" s="155">
        <v>1337697.2644376899</v>
      </c>
      <c r="AH372" s="155">
        <v>1337164.7416413375</v>
      </c>
      <c r="AI372" s="155">
        <v>1336499.0881458968</v>
      </c>
      <c r="AJ372" s="155">
        <v>1336166.2613981764</v>
      </c>
      <c r="AK372" s="155">
        <v>1335633.7386018238</v>
      </c>
      <c r="AL372" s="155">
        <v>1335034.6504559272</v>
      </c>
      <c r="AM372" s="155">
        <v>1334502.1276595744</v>
      </c>
      <c r="AN372" s="155">
        <v>1334102.7355623101</v>
      </c>
      <c r="AO372" s="155">
        <v>1333503.6474164133</v>
      </c>
      <c r="AP372" s="155">
        <v>1333037.6899696051</v>
      </c>
      <c r="AQ372" s="149"/>
      <c r="AR372" s="134"/>
      <c r="AS372" s="134"/>
      <c r="AT372" s="134"/>
    </row>
    <row r="373" spans="2:46">
      <c r="B373" s="5"/>
      <c r="E373" s="115">
        <v>13</v>
      </c>
      <c r="F373" s="45" t="str">
        <f t="shared" si="626"/>
        <v>Miracema</v>
      </c>
      <c r="G373" s="141"/>
      <c r="H373" s="155">
        <v>2447947.4232773595</v>
      </c>
      <c r="I373" s="155">
        <v>2453332.599884192</v>
      </c>
      <c r="J373" s="155">
        <v>2390200.1000571754</v>
      </c>
      <c r="K373" s="155">
        <v>2315333.4980237153</v>
      </c>
      <c r="L373" s="155">
        <v>2254897.9364194088</v>
      </c>
      <c r="M373" s="155">
        <v>2179309.4214876033</v>
      </c>
      <c r="N373" s="155">
        <v>2105445.9716929779</v>
      </c>
      <c r="O373" s="155">
        <v>2046027.2323830018</v>
      </c>
      <c r="P373" s="155">
        <v>1975057.4960127596</v>
      </c>
      <c r="Q373" s="155">
        <v>1918169.9421965319</v>
      </c>
      <c r="R373" s="155">
        <v>1848559.0909090906</v>
      </c>
      <c r="S373" s="155">
        <v>1850265.5844155846</v>
      </c>
      <c r="T373" s="155">
        <v>1851829.8701298703</v>
      </c>
      <c r="U373" s="155">
        <v>1851616.5584415584</v>
      </c>
      <c r="V373" s="155">
        <v>1851403.2467532468</v>
      </c>
      <c r="W373" s="155">
        <v>1850550</v>
      </c>
      <c r="X373" s="155">
        <v>1849767.857142857</v>
      </c>
      <c r="Y373" s="155">
        <v>1848914.6103896105</v>
      </c>
      <c r="Z373" s="155">
        <v>1848132.4675324676</v>
      </c>
      <c r="AA373" s="155">
        <v>1847208.1168831172</v>
      </c>
      <c r="AB373" s="155">
        <v>1846141.5584415584</v>
      </c>
      <c r="AC373" s="155">
        <v>1845217.2077922078</v>
      </c>
      <c r="AD373" s="155">
        <v>1844150.6493506492</v>
      </c>
      <c r="AE373" s="155">
        <v>1843084.0909090906</v>
      </c>
      <c r="AF373" s="155">
        <v>1842017.5324675324</v>
      </c>
      <c r="AG373" s="155">
        <v>1840879.8701298703</v>
      </c>
      <c r="AH373" s="155">
        <v>1839742.2077922078</v>
      </c>
      <c r="AI373" s="155">
        <v>1838675.6493506492</v>
      </c>
      <c r="AJ373" s="155">
        <v>1837537.9870129868</v>
      </c>
      <c r="AK373" s="155">
        <v>1836471.4285714286</v>
      </c>
      <c r="AL373" s="155">
        <v>1835333.7662337665</v>
      </c>
      <c r="AM373" s="155">
        <v>1834267.2077922078</v>
      </c>
      <c r="AN373" s="155">
        <v>1833129.5454545456</v>
      </c>
      <c r="AO373" s="155">
        <v>1832062.9870129868</v>
      </c>
      <c r="AP373" s="155">
        <v>1830925.3246753248</v>
      </c>
      <c r="AQ373" s="149"/>
      <c r="AR373" s="134"/>
      <c r="AS373" s="134"/>
      <c r="AT373" s="134"/>
    </row>
    <row r="374" spans="2:46">
      <c r="B374" s="5"/>
      <c r="E374" s="115">
        <v>14</v>
      </c>
      <c r="F374" s="45" t="str">
        <f t="shared" si="626"/>
        <v>Sao Francisco de Itabapoana</v>
      </c>
      <c r="G374" s="141"/>
      <c r="H374" s="155">
        <v>1936104.8577524894</v>
      </c>
      <c r="I374" s="155">
        <v>1967269.5234708395</v>
      </c>
      <c r="J374" s="155">
        <v>1950713.175322412</v>
      </c>
      <c r="K374" s="155">
        <v>1944324.8120300754</v>
      </c>
      <c r="L374" s="155">
        <v>1925618.1293999332</v>
      </c>
      <c r="M374" s="155">
        <v>1903582.5789473683</v>
      </c>
      <c r="N374" s="155">
        <v>1891730.0613496935</v>
      </c>
      <c r="O374" s="155">
        <v>1867735.7831325305</v>
      </c>
      <c r="P374" s="155">
        <v>1842683.2326378075</v>
      </c>
      <c r="Q374" s="155">
        <v>1828304.2105263157</v>
      </c>
      <c r="R374" s="155">
        <v>1795404.8120300751</v>
      </c>
      <c r="S374" s="155">
        <v>1840851.4285714286</v>
      </c>
      <c r="T374" s="155">
        <v>1887022.5563909779</v>
      </c>
      <c r="U374" s="155">
        <v>1904806.0150375941</v>
      </c>
      <c r="V374" s="155">
        <v>1922523.6090225561</v>
      </c>
      <c r="W374" s="155">
        <v>1933193.6842105263</v>
      </c>
      <c r="X374" s="155">
        <v>1943666.165413534</v>
      </c>
      <c r="Y374" s="155">
        <v>1954336.2406015038</v>
      </c>
      <c r="Z374" s="155">
        <v>1964940.4511278197</v>
      </c>
      <c r="AA374" s="155">
        <v>1975544.6616541352</v>
      </c>
      <c r="AB374" s="155">
        <v>1979364.8120300751</v>
      </c>
      <c r="AC374" s="155">
        <v>1983316.6917293235</v>
      </c>
      <c r="AD374" s="155">
        <v>1987202.7067669171</v>
      </c>
      <c r="AE374" s="155">
        <v>1991154.5864661655</v>
      </c>
      <c r="AF374" s="155">
        <v>1994974.7368421054</v>
      </c>
      <c r="AG374" s="155">
        <v>1993328.1203007519</v>
      </c>
      <c r="AH374" s="155">
        <v>1991483.9097744361</v>
      </c>
      <c r="AI374" s="155">
        <v>1989837.2932330829</v>
      </c>
      <c r="AJ374" s="155">
        <v>1988058.9473684209</v>
      </c>
      <c r="AK374" s="155">
        <v>1986412.3308270678</v>
      </c>
      <c r="AL374" s="155">
        <v>1980155.1879699249</v>
      </c>
      <c r="AM374" s="155">
        <v>1973963.9097744361</v>
      </c>
      <c r="AN374" s="155">
        <v>1967772.6315789472</v>
      </c>
      <c r="AO374" s="155">
        <v>1961515.4887218045</v>
      </c>
      <c r="AP374" s="155">
        <v>1955390.0751879702</v>
      </c>
      <c r="AQ374" s="149"/>
      <c r="AR374" s="134"/>
      <c r="AS374" s="134"/>
      <c r="AT374" s="134"/>
    </row>
    <row r="375" spans="2:46">
      <c r="B375" s="5"/>
      <c r="E375" s="115">
        <v>15</v>
      </c>
      <c r="F375" s="45" t="str">
        <f t="shared" si="626"/>
        <v>Cantagalo</v>
      </c>
      <c r="G375" s="141"/>
      <c r="H375" s="155">
        <v>1631436.1938202246</v>
      </c>
      <c r="I375" s="155">
        <v>1654994.0730337079</v>
      </c>
      <c r="J375" s="155">
        <v>1601463.4484671939</v>
      </c>
      <c r="K375" s="155">
        <v>1565561.4117322671</v>
      </c>
      <c r="L375" s="155">
        <v>1519312.6864147091</v>
      </c>
      <c r="M375" s="155">
        <v>1464960.149364193</v>
      </c>
      <c r="N375" s="155">
        <v>1426934.6910112358</v>
      </c>
      <c r="O375" s="155">
        <v>1379901.1962987443</v>
      </c>
      <c r="P375" s="155">
        <v>1317883.4302325582</v>
      </c>
      <c r="Q375" s="155">
        <v>1270233.7572254338</v>
      </c>
      <c r="R375" s="155">
        <v>1219030.4761904762</v>
      </c>
      <c r="S375" s="155">
        <v>1230710.4761904762</v>
      </c>
      <c r="T375" s="155">
        <v>1242390.4761904762</v>
      </c>
      <c r="U375" s="155">
        <v>1253653.3333333335</v>
      </c>
      <c r="V375" s="155">
        <v>1265263.8095238095</v>
      </c>
      <c r="W375" s="155">
        <v>1271381.9047619049</v>
      </c>
      <c r="X375" s="155">
        <v>1277430.4761904762</v>
      </c>
      <c r="Y375" s="155">
        <v>1283479.0476190478</v>
      </c>
      <c r="Z375" s="155">
        <v>1289527.6190476192</v>
      </c>
      <c r="AA375" s="155">
        <v>1295645.7142857143</v>
      </c>
      <c r="AB375" s="155">
        <v>1296758.0952380951</v>
      </c>
      <c r="AC375" s="155">
        <v>1297800.9523809522</v>
      </c>
      <c r="AD375" s="155">
        <v>1298843.8095238095</v>
      </c>
      <c r="AE375" s="155">
        <v>1299886.6666666665</v>
      </c>
      <c r="AF375" s="155">
        <v>1300929.5238095238</v>
      </c>
      <c r="AG375" s="155">
        <v>1298218.0952380951</v>
      </c>
      <c r="AH375" s="155">
        <v>1295367.6190476192</v>
      </c>
      <c r="AI375" s="155">
        <v>1292378.0952380951</v>
      </c>
      <c r="AJ375" s="155">
        <v>1289458.0952380951</v>
      </c>
      <c r="AK375" s="155">
        <v>1286607.6190476192</v>
      </c>
      <c r="AL375" s="155">
        <v>1280976.1904761905</v>
      </c>
      <c r="AM375" s="155">
        <v>1275344.7619047619</v>
      </c>
      <c r="AN375" s="155">
        <v>1269643.8095238095</v>
      </c>
      <c r="AO375" s="155">
        <v>1263942.857142857</v>
      </c>
      <c r="AP375" s="155">
        <v>1258380.9523809522</v>
      </c>
      <c r="AQ375" s="149"/>
      <c r="AR375" s="134"/>
      <c r="AS375" s="134"/>
      <c r="AT375" s="134"/>
    </row>
    <row r="376" spans="2:46">
      <c r="B376" s="5"/>
      <c r="E376" s="115">
        <v>16</v>
      </c>
      <c r="F376" s="45" t="str">
        <f t="shared" si="626"/>
        <v>Cordeiro</v>
      </c>
      <c r="G376" s="141"/>
      <c r="H376" s="155">
        <v>2153895.5665024631</v>
      </c>
      <c r="I376" s="155">
        <v>2183718.883415435</v>
      </c>
      <c r="J376" s="155">
        <v>2149368.367816092</v>
      </c>
      <c r="K376" s="155">
        <v>2124330.2068965519</v>
      </c>
      <c r="L376" s="155">
        <v>2086285.3399014776</v>
      </c>
      <c r="M376" s="155">
        <v>2055825.7602627261</v>
      </c>
      <c r="N376" s="155">
        <v>2012176.3152709359</v>
      </c>
      <c r="O376" s="155">
        <v>1978585.2873563222</v>
      </c>
      <c r="P376" s="155">
        <v>1931583.3563218392</v>
      </c>
      <c r="Q376" s="155">
        <v>1895008.0788177338</v>
      </c>
      <c r="R376" s="155">
        <v>1839959.6059113299</v>
      </c>
      <c r="S376" s="155">
        <v>1857867.9802955664</v>
      </c>
      <c r="T376" s="155">
        <v>1875848.2758620686</v>
      </c>
      <c r="U376" s="155">
        <v>1891886.699507389</v>
      </c>
      <c r="V376" s="155">
        <v>1907925.1231527091</v>
      </c>
      <c r="W376" s="155">
        <v>1918785.2216748765</v>
      </c>
      <c r="X376" s="155">
        <v>1929573.3990147784</v>
      </c>
      <c r="Y376" s="155">
        <v>1940433.4975369461</v>
      </c>
      <c r="Z376" s="155">
        <v>1951221.6748768471</v>
      </c>
      <c r="AA376" s="155">
        <v>1962081.7733990152</v>
      </c>
      <c r="AB376" s="155">
        <v>1967979.3103448278</v>
      </c>
      <c r="AC376" s="155">
        <v>1973948.7684729064</v>
      </c>
      <c r="AD376" s="155">
        <v>1979918.2266009848</v>
      </c>
      <c r="AE376" s="155">
        <v>1985815.7635467981</v>
      </c>
      <c r="AF376" s="155">
        <v>1991785.2216748765</v>
      </c>
      <c r="AG376" s="155">
        <v>1993367.4876847293</v>
      </c>
      <c r="AH376" s="155">
        <v>1994949.7536945813</v>
      </c>
      <c r="AI376" s="155">
        <v>1996532.0197044336</v>
      </c>
      <c r="AJ376" s="155">
        <v>1998114.2857142857</v>
      </c>
      <c r="AK376" s="155">
        <v>1999696.5517241377</v>
      </c>
      <c r="AL376" s="155">
        <v>1997466.9950738917</v>
      </c>
      <c r="AM376" s="155">
        <v>1995309.359605911</v>
      </c>
      <c r="AN376" s="155">
        <v>1993079.8029556649</v>
      </c>
      <c r="AO376" s="155">
        <v>1990922.1674876849</v>
      </c>
      <c r="AP376" s="155">
        <v>1988764.5320197043</v>
      </c>
      <c r="AQ376" s="149"/>
      <c r="AR376" s="134"/>
      <c r="AS376" s="134"/>
      <c r="AT376" s="134"/>
    </row>
    <row r="377" spans="2:46">
      <c r="B377" s="5"/>
      <c r="E377" s="115">
        <v>17</v>
      </c>
      <c r="F377" s="45" t="str">
        <f t="shared" si="626"/>
        <v>Duas Barras</v>
      </c>
      <c r="G377" s="141"/>
      <c r="H377" s="155">
        <v>726033.14893617027</v>
      </c>
      <c r="I377" s="155">
        <v>735283.06990881462</v>
      </c>
      <c r="J377" s="155">
        <v>745289.61702127662</v>
      </c>
      <c r="K377" s="155">
        <v>750477.27659574489</v>
      </c>
      <c r="L377" s="155">
        <v>754708.6139817629</v>
      </c>
      <c r="M377" s="155">
        <v>756174.38297872338</v>
      </c>
      <c r="N377" s="155">
        <v>756644.33434650465</v>
      </c>
      <c r="O377" s="155">
        <v>756091.84194528882</v>
      </c>
      <c r="P377" s="155">
        <v>759164.49848024326</v>
      </c>
      <c r="Q377" s="155">
        <v>756488.57142857148</v>
      </c>
      <c r="R377" s="155">
        <v>750990.27355623117</v>
      </c>
      <c r="S377" s="155">
        <v>769961.39817629184</v>
      </c>
      <c r="T377" s="155">
        <v>789265.34954407287</v>
      </c>
      <c r="U377" s="155">
        <v>794390.88145896664</v>
      </c>
      <c r="V377" s="155">
        <v>799582.97872340423</v>
      </c>
      <c r="W377" s="155">
        <v>802711.55015197571</v>
      </c>
      <c r="X377" s="155">
        <v>805973.25227963529</v>
      </c>
      <c r="Y377" s="155">
        <v>809168.38905775081</v>
      </c>
      <c r="Z377" s="155">
        <v>812363.52583586622</v>
      </c>
      <c r="AA377" s="155">
        <v>815558.66261398175</v>
      </c>
      <c r="AB377" s="155">
        <v>816956.53495440725</v>
      </c>
      <c r="AC377" s="155">
        <v>818354.40729483287</v>
      </c>
      <c r="AD377" s="155">
        <v>819752.27963525837</v>
      </c>
      <c r="AE377" s="155">
        <v>821150.15197568398</v>
      </c>
      <c r="AF377" s="155">
        <v>822548.02431610948</v>
      </c>
      <c r="AG377" s="155">
        <v>822348.32826747734</v>
      </c>
      <c r="AH377" s="155">
        <v>822148.63221884496</v>
      </c>
      <c r="AI377" s="155">
        <v>822015.50151975697</v>
      </c>
      <c r="AJ377" s="155">
        <v>821815.80547112471</v>
      </c>
      <c r="AK377" s="155">
        <v>821616.10942249245</v>
      </c>
      <c r="AL377" s="155">
        <v>820085.10638297873</v>
      </c>
      <c r="AM377" s="155">
        <v>818620.66869300907</v>
      </c>
      <c r="AN377" s="155">
        <v>817089.66565349547</v>
      </c>
      <c r="AO377" s="155">
        <v>815558.66261398175</v>
      </c>
      <c r="AP377" s="155">
        <v>814094.2249240122</v>
      </c>
      <c r="AQ377" s="149"/>
      <c r="AR377" s="134"/>
      <c r="AS377" s="134"/>
      <c r="AT377" s="134"/>
    </row>
    <row r="378" spans="2:46">
      <c r="B378" s="5"/>
      <c r="E378" s="115">
        <v>18</v>
      </c>
      <c r="F378" s="45" t="str">
        <f t="shared" si="626"/>
        <v>Sao Sebastiao do Alto</v>
      </c>
      <c r="G378" s="141"/>
      <c r="H378" s="155">
        <v>439099.83443708607</v>
      </c>
      <c r="I378" s="155">
        <v>448567.27373068436</v>
      </c>
      <c r="J378" s="155">
        <v>451912.6623376623</v>
      </c>
      <c r="K378" s="155">
        <v>457478.36538461538</v>
      </c>
      <c r="L378" s="155">
        <v>457134.76153039833</v>
      </c>
      <c r="M378" s="155">
        <v>456875.23148148146</v>
      </c>
      <c r="N378" s="155">
        <v>458943.45147357724</v>
      </c>
      <c r="O378" s="155">
        <v>457716.64795409184</v>
      </c>
      <c r="P378" s="155">
        <v>453020.46568627458</v>
      </c>
      <c r="Q378" s="155">
        <v>453370.14292635664</v>
      </c>
      <c r="R378" s="155">
        <v>448493.75</v>
      </c>
      <c r="S378" s="155">
        <v>463224.10714285716</v>
      </c>
      <c r="T378" s="155">
        <v>478150</v>
      </c>
      <c r="U378" s="155">
        <v>482908.03571428574</v>
      </c>
      <c r="V378" s="155">
        <v>487600.89285714284</v>
      </c>
      <c r="W378" s="155">
        <v>490468.75</v>
      </c>
      <c r="X378" s="155">
        <v>493336.60714285716</v>
      </c>
      <c r="Y378" s="155">
        <v>496204.46428571426</v>
      </c>
      <c r="Z378" s="155">
        <v>499137.5</v>
      </c>
      <c r="AA378" s="155">
        <v>501940.17857142858</v>
      </c>
      <c r="AB378" s="155">
        <v>503243.75</v>
      </c>
      <c r="AC378" s="155">
        <v>504612.5</v>
      </c>
      <c r="AD378" s="155">
        <v>505981.25</v>
      </c>
      <c r="AE378" s="155">
        <v>507284.82142857142</v>
      </c>
      <c r="AF378" s="155">
        <v>508653.57142857142</v>
      </c>
      <c r="AG378" s="155">
        <v>508718.75</v>
      </c>
      <c r="AH378" s="155">
        <v>508914.28571428574</v>
      </c>
      <c r="AI378" s="155">
        <v>509044.64285714284</v>
      </c>
      <c r="AJ378" s="155">
        <v>509175</v>
      </c>
      <c r="AK378" s="155">
        <v>504054.78645066271</v>
      </c>
      <c r="AL378" s="155">
        <v>503280.7069219441</v>
      </c>
      <c r="AM378" s="155">
        <v>502442.12076583214</v>
      </c>
      <c r="AN378" s="155">
        <v>501668.04123711336</v>
      </c>
      <c r="AO378" s="155">
        <v>500893.96170839469</v>
      </c>
      <c r="AP378" s="155">
        <v>500055.37555228279</v>
      </c>
      <c r="AQ378" s="149"/>
      <c r="AR378" s="134"/>
      <c r="AS378" s="134"/>
      <c r="AT378" s="134"/>
    </row>
    <row r="379" spans="2:46">
      <c r="B379" s="5"/>
      <c r="E379" s="115">
        <v>19</v>
      </c>
      <c r="F379" s="45" t="str">
        <f t="shared" si="626"/>
        <v>Rio de Janeiro - AP 2.1</v>
      </c>
      <c r="G379" s="141"/>
      <c r="H379" s="155">
        <v>124652101.58996801</v>
      </c>
      <c r="I379" s="155">
        <v>125056919.24126232</v>
      </c>
      <c r="J379" s="155">
        <v>124898412.86544959</v>
      </c>
      <c r="K379" s="155">
        <v>124624540.78242913</v>
      </c>
      <c r="L379" s="155">
        <v>124445569.92635265</v>
      </c>
      <c r="M379" s="155">
        <v>123946676.56656805</v>
      </c>
      <c r="N379" s="155">
        <v>122916283.29210527</v>
      </c>
      <c r="O379" s="155">
        <v>122412688.39825581</v>
      </c>
      <c r="P379" s="155">
        <v>121557657.06069364</v>
      </c>
      <c r="Q379" s="155">
        <v>120342872.71576354</v>
      </c>
      <c r="R379" s="155">
        <v>117298254.2</v>
      </c>
      <c r="S379" s="155">
        <v>117553090.94285715</v>
      </c>
      <c r="T379" s="155">
        <v>117807819.22857141</v>
      </c>
      <c r="U379" s="155">
        <v>118062655.97142857</v>
      </c>
      <c r="V379" s="155">
        <v>118317492.71428572</v>
      </c>
      <c r="W379" s="155">
        <v>118366657.17142858</v>
      </c>
      <c r="X379" s="155">
        <v>118415821.62857142</v>
      </c>
      <c r="Y379" s="155">
        <v>118465142.51428571</v>
      </c>
      <c r="Z379" s="155">
        <v>118514306.97142857</v>
      </c>
      <c r="AA379" s="155">
        <v>118563471.42857143</v>
      </c>
      <c r="AB379" s="155">
        <v>118426930.14285715</v>
      </c>
      <c r="AC379" s="155">
        <v>118290340.88571429</v>
      </c>
      <c r="AD379" s="155">
        <v>118153908.05714285</v>
      </c>
      <c r="AE379" s="155">
        <v>118017318.8</v>
      </c>
      <c r="AF379" s="155">
        <v>117880729.54285714</v>
      </c>
      <c r="AG379" s="155">
        <v>117572166.88571429</v>
      </c>
      <c r="AH379" s="155">
        <v>117263712.68571429</v>
      </c>
      <c r="AI379" s="155">
        <v>116955102.05714287</v>
      </c>
      <c r="AJ379" s="155">
        <v>116646539.39999999</v>
      </c>
      <c r="AK379" s="155">
        <v>116337928.77142857</v>
      </c>
      <c r="AL379" s="155">
        <v>115879622.25714286</v>
      </c>
      <c r="AM379" s="155">
        <v>115421315.74285714</v>
      </c>
      <c r="AN379" s="155">
        <v>114962852.8</v>
      </c>
      <c r="AO379" s="155">
        <v>114504546.28571428</v>
      </c>
      <c r="AP379" s="155">
        <v>114046083.34285714</v>
      </c>
      <c r="AQ379" s="149"/>
      <c r="AR379" s="134"/>
      <c r="AS379" s="134"/>
      <c r="AT379" s="134"/>
    </row>
    <row r="380" spans="2:46">
      <c r="B380" s="5"/>
      <c r="E380" s="22"/>
      <c r="F380" s="96" t="s">
        <v>1</v>
      </c>
      <c r="G380" s="27"/>
      <c r="H380" s="72">
        <f t="shared" ref="H380:AP380" si="627">SUM(H361:H379)</f>
        <v>293936523.09768862</v>
      </c>
      <c r="I380" s="72">
        <f t="shared" si="627"/>
        <v>296252642.90792108</v>
      </c>
      <c r="J380" s="72">
        <f t="shared" si="627"/>
        <v>294222459.62879252</v>
      </c>
      <c r="K380" s="72">
        <f t="shared" si="627"/>
        <v>292791446.68252432</v>
      </c>
      <c r="L380" s="72">
        <f t="shared" si="627"/>
        <v>290318066.15875536</v>
      </c>
      <c r="M380" s="72">
        <f t="shared" si="627"/>
        <v>287194387.11577219</v>
      </c>
      <c r="N380" s="72">
        <f t="shared" si="627"/>
        <v>283268822.56335306</v>
      </c>
      <c r="O380" s="72">
        <f t="shared" si="627"/>
        <v>279225282.12835693</v>
      </c>
      <c r="P380" s="72">
        <f t="shared" si="627"/>
        <v>273587600.6956532</v>
      </c>
      <c r="Q380" s="72">
        <f t="shared" si="627"/>
        <v>269162687.59773815</v>
      </c>
      <c r="R380" s="72">
        <f t="shared" si="627"/>
        <v>261879078.95219338</v>
      </c>
      <c r="S380" s="72">
        <f t="shared" si="627"/>
        <v>263697227.69636378</v>
      </c>
      <c r="T380" s="72">
        <f t="shared" si="627"/>
        <v>265549886.56837076</v>
      </c>
      <c r="U380" s="72">
        <f t="shared" si="627"/>
        <v>266570436.13020766</v>
      </c>
      <c r="V380" s="72">
        <f t="shared" si="627"/>
        <v>268219278.18543977</v>
      </c>
      <c r="W380" s="72">
        <f t="shared" si="627"/>
        <v>268535361.92255157</v>
      </c>
      <c r="X380" s="72">
        <f t="shared" si="627"/>
        <v>268851319.24798238</v>
      </c>
      <c r="Y380" s="72">
        <f t="shared" si="627"/>
        <v>269167905.19695443</v>
      </c>
      <c r="Z380" s="72">
        <f t="shared" si="627"/>
        <v>269483908.0141952</v>
      </c>
      <c r="AA380" s="72">
        <f t="shared" si="627"/>
        <v>269799798.66790009</v>
      </c>
      <c r="AB380" s="72">
        <f t="shared" si="627"/>
        <v>269621279.87206227</v>
      </c>
      <c r="AC380" s="72">
        <f t="shared" si="627"/>
        <v>269442988.50390744</v>
      </c>
      <c r="AD380" s="72">
        <f t="shared" si="627"/>
        <v>269264515.66353619</v>
      </c>
      <c r="AE380" s="72">
        <f t="shared" si="627"/>
        <v>269086208.83909875</v>
      </c>
      <c r="AF380" s="72">
        <f t="shared" si="627"/>
        <v>268907574.31887293</v>
      </c>
      <c r="AG380" s="72">
        <f t="shared" si="627"/>
        <v>268293260.73669392</v>
      </c>
      <c r="AH380" s="72">
        <f t="shared" si="627"/>
        <v>267678318.09382135</v>
      </c>
      <c r="AI380" s="72">
        <f t="shared" si="627"/>
        <v>267063680.19980669</v>
      </c>
      <c r="AJ380" s="72">
        <f t="shared" si="627"/>
        <v>266448827.65595359</v>
      </c>
      <c r="AK380" s="72">
        <f t="shared" si="627"/>
        <v>265797928.06473064</v>
      </c>
      <c r="AL380" s="72">
        <f t="shared" si="627"/>
        <v>264796415.83625281</v>
      </c>
      <c r="AM380" s="72">
        <f t="shared" si="627"/>
        <v>263795372.03550482</v>
      </c>
      <c r="AN380" s="72">
        <f t="shared" si="627"/>
        <v>262793691.99990046</v>
      </c>
      <c r="AO380" s="72">
        <f t="shared" si="627"/>
        <v>261792313.32485843</v>
      </c>
      <c r="AP380" s="72">
        <f t="shared" si="627"/>
        <v>260791178.41692752</v>
      </c>
      <c r="AQ380" s="13"/>
    </row>
    <row r="381" spans="2:46">
      <c r="B381" s="11"/>
      <c r="F381" s="66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12"/>
    </row>
    <row r="382" spans="2:46" ht="13.5" thickBot="1">
      <c r="B382" s="11"/>
      <c r="D382" s="19" t="s">
        <v>98</v>
      </c>
      <c r="E382" s="19"/>
      <c r="F382" s="95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12"/>
    </row>
    <row r="383" spans="2:46" ht="13.5" thickTop="1">
      <c r="B383" s="11"/>
      <c r="D383" s="20"/>
      <c r="E383" s="20"/>
      <c r="F383" s="46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12"/>
    </row>
    <row r="384" spans="2:46">
      <c r="B384" s="5"/>
      <c r="E384" s="18">
        <v>1</v>
      </c>
      <c r="F384" s="45" t="str">
        <f>F361</f>
        <v>Cachoeiras de Macacu</v>
      </c>
      <c r="G384" s="91">
        <v>0.40038307626503061</v>
      </c>
      <c r="H384" s="159">
        <v>0.40038212577540705</v>
      </c>
      <c r="I384" s="159">
        <v>0.44580328523608581</v>
      </c>
      <c r="J384" s="159">
        <v>0.49120473104521167</v>
      </c>
      <c r="K384" s="159">
        <v>0.53662679523724055</v>
      </c>
      <c r="L384" s="159">
        <v>0.58205516957511716</v>
      </c>
      <c r="M384" s="159">
        <v>0.62749345498566445</v>
      </c>
      <c r="N384" s="159">
        <v>0.67290337781146825</v>
      </c>
      <c r="O384" s="159">
        <v>0.71832343480353167</v>
      </c>
      <c r="P384" s="159">
        <v>0.76375323399390616</v>
      </c>
      <c r="Q384" s="159">
        <v>0.80916414394754044</v>
      </c>
      <c r="R384" s="159">
        <v>0.85456838542594094</v>
      </c>
      <c r="S384" s="159">
        <v>0.90000199604372344</v>
      </c>
      <c r="T384" s="159">
        <v>0.90001425718185968</v>
      </c>
      <c r="U384" s="159">
        <v>0.89999111349231775</v>
      </c>
      <c r="V384" s="159">
        <v>0.89999184514364305</v>
      </c>
      <c r="W384" s="159">
        <v>0.8999925679259233</v>
      </c>
      <c r="X384" s="159">
        <v>0.8999932819994525</v>
      </c>
      <c r="Y384" s="159">
        <v>0.89999398752068449</v>
      </c>
      <c r="Z384" s="159">
        <v>0.89999468464234822</v>
      </c>
      <c r="AA384" s="159">
        <v>0.89999837804360105</v>
      </c>
      <c r="AB384" s="159">
        <v>0.90000204837111919</v>
      </c>
      <c r="AC384" s="159">
        <v>0.90000569584045187</v>
      </c>
      <c r="AD384" s="159">
        <v>0.90000932066447148</v>
      </c>
      <c r="AE384" s="159">
        <v>0.90001292305341563</v>
      </c>
      <c r="AF384" s="159">
        <v>0.90001178231953516</v>
      </c>
      <c r="AG384" s="159">
        <v>0.90001064328947755</v>
      </c>
      <c r="AH384" s="159">
        <v>0.90000950595942841</v>
      </c>
      <c r="AI384" s="159">
        <v>0.90000837032558467</v>
      </c>
      <c r="AJ384" s="159">
        <v>0.9000072363841547</v>
      </c>
      <c r="AK384" s="159">
        <v>0.89998926247474664</v>
      </c>
      <c r="AL384" s="159">
        <v>0.9000048010296221</v>
      </c>
      <c r="AM384" s="159">
        <v>0.89998678060565651</v>
      </c>
      <c r="AN384" s="159">
        <v>0.90000235385565175</v>
      </c>
      <c r="AO384" s="159">
        <v>0.89998428667674846</v>
      </c>
      <c r="AP384" s="159">
        <v>0.89999989477598985</v>
      </c>
      <c r="AQ384" s="8"/>
    </row>
    <row r="385" spans="2:43">
      <c r="B385" s="5"/>
      <c r="E385" s="18">
        <v>2</v>
      </c>
      <c r="F385" s="45" t="str">
        <f>F362</f>
        <v>Itaborai</v>
      </c>
      <c r="G385" s="159">
        <v>0.35199821782801727</v>
      </c>
      <c r="H385" s="159">
        <v>0.35199912955836538</v>
      </c>
      <c r="I385" s="159">
        <v>0.35200002840013683</v>
      </c>
      <c r="J385" s="159">
        <v>0.35200091462471039</v>
      </c>
      <c r="K385" s="159">
        <v>0.35200178849589919</v>
      </c>
      <c r="L385" s="159">
        <v>0.35200052286863653</v>
      </c>
      <c r="M385" s="159">
        <v>0.43028175361808252</v>
      </c>
      <c r="N385" s="159">
        <v>0.50857343579391934</v>
      </c>
      <c r="O385" s="159">
        <v>0.58685934277288732</v>
      </c>
      <c r="P385" s="159">
        <v>0.6651395696996909</v>
      </c>
      <c r="Q385" s="159">
        <v>0.74343005076302704</v>
      </c>
      <c r="R385" s="159">
        <v>0.82171120419520383</v>
      </c>
      <c r="S385" s="159">
        <v>0.8999989218590031</v>
      </c>
      <c r="T385" s="159">
        <v>0.90000199502375056</v>
      </c>
      <c r="U385" s="159">
        <v>0.89999720918993953</v>
      </c>
      <c r="V385" s="159">
        <v>0.90000179144556347</v>
      </c>
      <c r="W385" s="159">
        <v>0.89999854954335556</v>
      </c>
      <c r="X385" s="159">
        <v>0.90000311193433358</v>
      </c>
      <c r="Y385" s="159">
        <v>0.89999987977750084</v>
      </c>
      <c r="Z385" s="159">
        <v>0.89999665979859567</v>
      </c>
      <c r="AA385" s="159">
        <v>0.90000364273752842</v>
      </c>
      <c r="AB385" s="159">
        <v>0.90000286325929968</v>
      </c>
      <c r="AC385" s="159">
        <v>0.9000020840377736</v>
      </c>
      <c r="AD385" s="159">
        <v>0.90000130507282294</v>
      </c>
      <c r="AE385" s="159">
        <v>0.90000052636432137</v>
      </c>
      <c r="AF385" s="159">
        <v>0.89999731242672354</v>
      </c>
      <c r="AG385" s="159">
        <v>0.90000186872049359</v>
      </c>
      <c r="AH385" s="159">
        <v>0.89999864696384113</v>
      </c>
      <c r="AI385" s="159">
        <v>0.9000032193449421</v>
      </c>
      <c r="AJ385" s="159">
        <v>0.89999998973375062</v>
      </c>
      <c r="AK385" s="159">
        <v>0.89999875851673028</v>
      </c>
      <c r="AL385" s="159">
        <v>0.89999751959932894</v>
      </c>
      <c r="AM385" s="159">
        <v>0.89999627290907969</v>
      </c>
      <c r="AN385" s="159">
        <v>0.90000293285194499</v>
      </c>
      <c r="AO385" s="159">
        <v>0.90000169537902208</v>
      </c>
      <c r="AP385" s="159">
        <v>0.90000045006855567</v>
      </c>
      <c r="AQ385" s="8"/>
    </row>
    <row r="386" spans="2:43">
      <c r="B386" s="5"/>
      <c r="E386" s="115">
        <v>3</v>
      </c>
      <c r="F386" s="45" t="str">
        <f t="shared" ref="F386:F402" si="628">F363</f>
        <v>Mage</v>
      </c>
      <c r="G386" s="159">
        <v>0.3969928673194994</v>
      </c>
      <c r="H386" s="159">
        <v>0.39700393475456797</v>
      </c>
      <c r="I386" s="159">
        <v>0.44272827040848417</v>
      </c>
      <c r="J386" s="159">
        <v>0.4884609580179603</v>
      </c>
      <c r="K386" s="159">
        <v>0.53418492079957103</v>
      </c>
      <c r="L386" s="159">
        <v>0.57991614759203802</v>
      </c>
      <c r="M386" s="159">
        <v>0.62563484368848776</v>
      </c>
      <c r="N386" s="159">
        <v>0.67135797071153291</v>
      </c>
      <c r="O386" s="159">
        <v>0.71708549991999793</v>
      </c>
      <c r="P386" s="159">
        <v>0.76281740282074373</v>
      </c>
      <c r="Q386" s="159">
        <v>0.80854133527895122</v>
      </c>
      <c r="R386" s="159">
        <v>0.85427415664500927</v>
      </c>
      <c r="S386" s="159">
        <v>0.89999907905982579</v>
      </c>
      <c r="T386" s="159">
        <v>0.89999916628886822</v>
      </c>
      <c r="U386" s="159">
        <v>0.89999925337516307</v>
      </c>
      <c r="V386" s="159">
        <v>0.90000606366771363</v>
      </c>
      <c r="W386" s="159">
        <v>0.89999612044895938</v>
      </c>
      <c r="X386" s="159">
        <v>0.90000293864077585</v>
      </c>
      <c r="Y386" s="159">
        <v>0.89999297807680723</v>
      </c>
      <c r="Z386" s="159">
        <v>0.89999980418459902</v>
      </c>
      <c r="AA386" s="159">
        <v>0.89999407470284076</v>
      </c>
      <c r="AB386" s="159">
        <v>0.90000518744069213</v>
      </c>
      <c r="AC386" s="159">
        <v>0.89999944682100264</v>
      </c>
      <c r="AD386" s="159">
        <v>0.8999936851153556</v>
      </c>
      <c r="AE386" s="159">
        <v>0.9000048584765955</v>
      </c>
      <c r="AF386" s="159">
        <v>0.89999262436334271</v>
      </c>
      <c r="AG386" s="159">
        <v>0.89999737521178413</v>
      </c>
      <c r="AH386" s="159">
        <v>0.90000215501499026</v>
      </c>
      <c r="AI386" s="159">
        <v>0.90000696403847391</v>
      </c>
      <c r="AJ386" s="159">
        <v>0.89999458634115015</v>
      </c>
      <c r="AK386" s="159">
        <v>0.90000243550260328</v>
      </c>
      <c r="AL386" s="159">
        <v>0.89999298987166243</v>
      </c>
      <c r="AM386" s="159">
        <v>0.90000089843428988</v>
      </c>
      <c r="AN386" s="159">
        <v>0.89999136638918265</v>
      </c>
      <c r="AO386" s="159">
        <v>0.89999933524759579</v>
      </c>
      <c r="AP386" s="159">
        <v>0.90000737209961013</v>
      </c>
      <c r="AQ386" s="8"/>
    </row>
    <row r="387" spans="2:43">
      <c r="B387" s="5"/>
      <c r="E387" s="115">
        <v>4</v>
      </c>
      <c r="F387" s="45" t="str">
        <f t="shared" si="628"/>
        <v>Marica</v>
      </c>
      <c r="G387" s="159">
        <v>0</v>
      </c>
      <c r="H387" s="159">
        <v>0</v>
      </c>
      <c r="I387" s="159">
        <v>0</v>
      </c>
      <c r="J387" s="159">
        <v>0</v>
      </c>
      <c r="K387" s="159">
        <v>0</v>
      </c>
      <c r="L387" s="159">
        <v>0</v>
      </c>
      <c r="M387" s="159">
        <v>0</v>
      </c>
      <c r="N387" s="159">
        <v>0</v>
      </c>
      <c r="O387" s="159">
        <v>0</v>
      </c>
      <c r="P387" s="159">
        <v>0</v>
      </c>
      <c r="Q387" s="159">
        <v>0</v>
      </c>
      <c r="R387" s="159">
        <v>0</v>
      </c>
      <c r="S387" s="159">
        <v>0</v>
      </c>
      <c r="T387" s="159">
        <v>0</v>
      </c>
      <c r="U387" s="159">
        <v>0</v>
      </c>
      <c r="V387" s="159">
        <v>0</v>
      </c>
      <c r="W387" s="159">
        <v>0</v>
      </c>
      <c r="X387" s="159">
        <v>0</v>
      </c>
      <c r="Y387" s="159">
        <v>0</v>
      </c>
      <c r="Z387" s="159">
        <v>0</v>
      </c>
      <c r="AA387" s="159">
        <v>0</v>
      </c>
      <c r="AB387" s="159">
        <v>0</v>
      </c>
      <c r="AC387" s="159">
        <v>0</v>
      </c>
      <c r="AD387" s="159">
        <v>0</v>
      </c>
      <c r="AE387" s="159">
        <v>0</v>
      </c>
      <c r="AF387" s="159">
        <v>0</v>
      </c>
      <c r="AG387" s="159">
        <v>0</v>
      </c>
      <c r="AH387" s="159">
        <v>0</v>
      </c>
      <c r="AI387" s="159">
        <v>0</v>
      </c>
      <c r="AJ387" s="159">
        <v>0</v>
      </c>
      <c r="AK387" s="159">
        <v>0</v>
      </c>
      <c r="AL387" s="159">
        <v>0</v>
      </c>
      <c r="AM387" s="159">
        <v>0</v>
      </c>
      <c r="AN387" s="159">
        <v>0</v>
      </c>
      <c r="AO387" s="159">
        <v>0</v>
      </c>
      <c r="AP387" s="159">
        <v>0</v>
      </c>
      <c r="AQ387" s="8"/>
    </row>
    <row r="388" spans="2:43" s="134" customFormat="1">
      <c r="B388" s="148"/>
      <c r="E388" s="115">
        <v>5</v>
      </c>
      <c r="F388" s="45" t="str">
        <f t="shared" si="628"/>
        <v>Rio Bonito</v>
      </c>
      <c r="G388" s="159">
        <v>0.4804749949070023</v>
      </c>
      <c r="H388" s="159">
        <v>0.48047445487699891</v>
      </c>
      <c r="I388" s="159">
        <v>0.51860778760718984</v>
      </c>
      <c r="J388" s="159">
        <v>0.55673872347968179</v>
      </c>
      <c r="K388" s="159">
        <v>0.59488774924539345</v>
      </c>
      <c r="L388" s="159">
        <v>0.63303588758579865</v>
      </c>
      <c r="M388" s="159">
        <v>0.6711681815110746</v>
      </c>
      <c r="N388" s="159">
        <v>0.70930482684444041</v>
      </c>
      <c r="O388" s="159">
        <v>0.74744565879265634</v>
      </c>
      <c r="P388" s="159">
        <v>0.78559052077998126</v>
      </c>
      <c r="Q388" s="159">
        <v>0.82372907945408891</v>
      </c>
      <c r="R388" s="159">
        <v>0.86185962029161667</v>
      </c>
      <c r="S388" s="159">
        <v>0.90000093995833197</v>
      </c>
      <c r="T388" s="159">
        <v>0.90000807424727913</v>
      </c>
      <c r="U388" s="159">
        <v>0.89999683601723734</v>
      </c>
      <c r="V388" s="159">
        <v>0.90000102367609636</v>
      </c>
      <c r="W388" s="159">
        <v>0.90000516221030324</v>
      </c>
      <c r="X388" s="159">
        <v>0.89999132686473249</v>
      </c>
      <c r="Y388" s="159">
        <v>0.89999547362975629</v>
      </c>
      <c r="Z388" s="159">
        <v>0.89999957259101182</v>
      </c>
      <c r="AA388" s="159">
        <v>0.89999624641111242</v>
      </c>
      <c r="AB388" s="159">
        <v>0.89999294043278122</v>
      </c>
      <c r="AC388" s="159">
        <v>0.90000721250551396</v>
      </c>
      <c r="AD388" s="159">
        <v>0.9000038933845671</v>
      </c>
      <c r="AE388" s="159">
        <v>0.9000005942403233</v>
      </c>
      <c r="AF388" s="159">
        <v>0.89999392367550812</v>
      </c>
      <c r="AG388" s="159">
        <v>0.90000469194387356</v>
      </c>
      <c r="AH388" s="159">
        <v>0.89999802717250066</v>
      </c>
      <c r="AI388" s="159">
        <v>0.8999913707503655</v>
      </c>
      <c r="AJ388" s="159">
        <v>0.90000212039468419</v>
      </c>
      <c r="AK388" s="159">
        <v>0.90000514931417452</v>
      </c>
      <c r="AL388" s="159">
        <v>0.90000818694460194</v>
      </c>
      <c r="AM388" s="159">
        <v>0.89999376043083545</v>
      </c>
      <c r="AN388" s="159">
        <v>0.8999967903984426</v>
      </c>
      <c r="AO388" s="159">
        <v>0.89999982911775478</v>
      </c>
      <c r="AP388" s="159">
        <v>0.90000287662674439</v>
      </c>
      <c r="AQ388" s="149"/>
    </row>
    <row r="389" spans="2:43">
      <c r="B389" s="5"/>
      <c r="E389" s="115">
        <v>6</v>
      </c>
      <c r="F389" s="45" t="str">
        <f t="shared" si="628"/>
        <v>Sao Goncalo</v>
      </c>
      <c r="G389" s="159">
        <v>0.33499972423938834</v>
      </c>
      <c r="H389" s="159">
        <v>0.33500121213678835</v>
      </c>
      <c r="I389" s="159">
        <v>0.33499995249975356</v>
      </c>
      <c r="J389" s="159">
        <v>0.33499870445474234</v>
      </c>
      <c r="K389" s="159">
        <v>0.3350001765781519</v>
      </c>
      <c r="L389" s="159">
        <v>0.33499894646819106</v>
      </c>
      <c r="M389" s="159">
        <v>0.41571449133125343</v>
      </c>
      <c r="N389" s="159">
        <v>0.4964292048742916</v>
      </c>
      <c r="O389" s="159">
        <v>0.57714309524630514</v>
      </c>
      <c r="P389" s="159">
        <v>0.65785617049013323</v>
      </c>
      <c r="Q389" s="159">
        <v>0.73857087385700104</v>
      </c>
      <c r="R389" s="159">
        <v>0.81928475909596932</v>
      </c>
      <c r="S389" s="159">
        <v>0.90000048125381715</v>
      </c>
      <c r="T389" s="159">
        <v>0.90000018161210804</v>
      </c>
      <c r="U389" s="159">
        <v>0.89999988300313516</v>
      </c>
      <c r="V389" s="159">
        <v>0.90000062394466007</v>
      </c>
      <c r="W389" s="159">
        <v>0.89999872444326956</v>
      </c>
      <c r="X389" s="159">
        <v>0.89999946528076957</v>
      </c>
      <c r="Y389" s="159">
        <v>0.90000020564171479</v>
      </c>
      <c r="Z389" s="159">
        <v>0.90000094552656484</v>
      </c>
      <c r="AA389" s="159">
        <v>0.90000017006479194</v>
      </c>
      <c r="AB389" s="159">
        <v>0.89999939306512566</v>
      </c>
      <c r="AC389" s="159">
        <v>0.90000125979606582</v>
      </c>
      <c r="AD389" s="159">
        <v>0.90000048233511731</v>
      </c>
      <c r="AE389" s="159">
        <v>0.89999970332771029</v>
      </c>
      <c r="AF389" s="159">
        <v>0.9000012680468763</v>
      </c>
      <c r="AG389" s="159">
        <v>0.90000017725459269</v>
      </c>
      <c r="AH389" s="159">
        <v>0.89999908145139595</v>
      </c>
      <c r="AI389" s="159">
        <v>0.90000065554577746</v>
      </c>
      <c r="AJ389" s="159">
        <v>0.89999955578908064</v>
      </c>
      <c r="AK389" s="159">
        <v>0.89999951284115076</v>
      </c>
      <c r="AL389" s="159">
        <v>0.89999946959069965</v>
      </c>
      <c r="AM389" s="159">
        <v>0.89999942603451932</v>
      </c>
      <c r="AN389" s="159">
        <v>0.89999938216935682</v>
      </c>
      <c r="AO389" s="159">
        <v>0.89999933799191245</v>
      </c>
      <c r="AP389" s="159">
        <v>0.89999929349883956</v>
      </c>
      <c r="AQ389" s="8"/>
    </row>
    <row r="390" spans="2:43">
      <c r="B390" s="5"/>
      <c r="E390" s="115">
        <v>7</v>
      </c>
      <c r="F390" s="45" t="str">
        <f t="shared" si="628"/>
        <v>Saquarema</v>
      </c>
      <c r="G390" s="159">
        <v>0</v>
      </c>
      <c r="H390" s="159">
        <v>0</v>
      </c>
      <c r="I390" s="159">
        <v>8.1835347887353374E-2</v>
      </c>
      <c r="J390" s="159">
        <v>0.16364224801206889</v>
      </c>
      <c r="K390" s="159">
        <v>0.24542252772557974</v>
      </c>
      <c r="L390" s="159">
        <v>0.32729296802478847</v>
      </c>
      <c r="M390" s="159">
        <v>0.40912364130500256</v>
      </c>
      <c r="N390" s="159">
        <v>0.49091667973618125</v>
      </c>
      <c r="O390" s="159">
        <v>0.57274003441331456</v>
      </c>
      <c r="P390" s="159">
        <v>0.65452730562072381</v>
      </c>
      <c r="Q390" s="159">
        <v>0.73637239874572602</v>
      </c>
      <c r="R390" s="159">
        <v>0.81815283266719807</v>
      </c>
      <c r="S390" s="159">
        <v>0.89999610149841935</v>
      </c>
      <c r="T390" s="159">
        <v>0.90002347202707134</v>
      </c>
      <c r="U390" s="159">
        <v>0.89998894042584432</v>
      </c>
      <c r="V390" s="159">
        <v>0.89998540906966773</v>
      </c>
      <c r="W390" s="159">
        <v>0.89998194058944048</v>
      </c>
      <c r="X390" s="159">
        <v>0.89997853332071687</v>
      </c>
      <c r="Y390" s="159">
        <v>0.89997518565728563</v>
      </c>
      <c r="Z390" s="159">
        <v>0.89997189604864447</v>
      </c>
      <c r="AA390" s="159">
        <v>0.90002187039294423</v>
      </c>
      <c r="AB390" s="159">
        <v>0.90001325744647886</v>
      </c>
      <c r="AC390" s="159">
        <v>0.90000470574389801</v>
      </c>
      <c r="AD390" s="159">
        <v>0.89999621463428725</v>
      </c>
      <c r="AE390" s="159">
        <v>0.89998778347592434</v>
      </c>
      <c r="AF390" s="159">
        <v>0.89999354219195671</v>
      </c>
      <c r="AG390" s="159">
        <v>0.89999929508917298</v>
      </c>
      <c r="AH390" s="159">
        <v>0.90000504217638766</v>
      </c>
      <c r="AI390" s="159">
        <v>0.90001078346239816</v>
      </c>
      <c r="AJ390" s="159">
        <v>0.90001651895598334</v>
      </c>
      <c r="AK390" s="159">
        <v>0.89998324036915667</v>
      </c>
      <c r="AL390" s="159">
        <v>0.9000075185530938</v>
      </c>
      <c r="AM390" s="159">
        <v>0.8999741020918206</v>
      </c>
      <c r="AN390" s="159">
        <v>0.89999845233580666</v>
      </c>
      <c r="AO390" s="159">
        <v>0.90002289177200612</v>
      </c>
      <c r="AP390" s="159">
        <v>0.89998931957958272</v>
      </c>
      <c r="AQ390" s="8"/>
    </row>
    <row r="391" spans="2:43">
      <c r="B391" s="5"/>
      <c r="E391" s="115">
        <v>8</v>
      </c>
      <c r="F391" s="45" t="str">
        <f t="shared" si="628"/>
        <v>Tangua</v>
      </c>
      <c r="G391" s="159">
        <v>0.29999408703878905</v>
      </c>
      <c r="H391" s="159">
        <v>0.3</v>
      </c>
      <c r="I391" s="159">
        <v>0.35453654599953888</v>
      </c>
      <c r="J391" s="159">
        <v>0.40909737838376364</v>
      </c>
      <c r="K391" s="159">
        <v>0.46363201844406332</v>
      </c>
      <c r="L391" s="159">
        <v>0.51818612558878452</v>
      </c>
      <c r="M391" s="159">
        <v>0.57272727272727275</v>
      </c>
      <c r="N391" s="159">
        <v>0.62728069694811239</v>
      </c>
      <c r="O391" s="159">
        <v>0.68180583473678491</v>
      </c>
      <c r="P391" s="159">
        <v>0.73637710437710435</v>
      </c>
      <c r="Q391" s="159">
        <v>0.79089958999919607</v>
      </c>
      <c r="R391" s="159">
        <v>0.84545042523127778</v>
      </c>
      <c r="S391" s="159">
        <v>0.9</v>
      </c>
      <c r="T391" s="159">
        <v>0.90000527815897813</v>
      </c>
      <c r="U391" s="159">
        <v>0.9000078775306567</v>
      </c>
      <c r="V391" s="159">
        <v>0.9</v>
      </c>
      <c r="W391" s="159">
        <v>0.89999477233519787</v>
      </c>
      <c r="X391" s="159">
        <v>0.90001303950971445</v>
      </c>
      <c r="Y391" s="159">
        <v>0.90000520399666939</v>
      </c>
      <c r="Z391" s="159">
        <v>0.89999740387860538</v>
      </c>
      <c r="AA391" s="159">
        <v>0.90001298195508239</v>
      </c>
      <c r="AB391" s="159">
        <v>0.90000259666069438</v>
      </c>
      <c r="AC391" s="159">
        <v>0.89999220920871525</v>
      </c>
      <c r="AD391" s="159">
        <v>0.90001038853106174</v>
      </c>
      <c r="AE391" s="159">
        <v>0.9</v>
      </c>
      <c r="AF391" s="159">
        <v>0.90001301574905634</v>
      </c>
      <c r="AG391" s="159">
        <v>0.9</v>
      </c>
      <c r="AH391" s="159">
        <v>0.90001307360439275</v>
      </c>
      <c r="AI391" s="159">
        <v>0.90000262047640256</v>
      </c>
      <c r="AJ391" s="159">
        <v>0.89998949469482092</v>
      </c>
      <c r="AK391" s="159">
        <v>0.90000791076655329</v>
      </c>
      <c r="AL391" s="159">
        <v>0.9</v>
      </c>
      <c r="AM391" s="159">
        <v>0.89999202488236707</v>
      </c>
      <c r="AN391" s="159">
        <v>0.9000133457894034</v>
      </c>
      <c r="AO391" s="159">
        <v>0.8999867313048463</v>
      </c>
      <c r="AP391" s="159">
        <v>0.90000172514899723</v>
      </c>
      <c r="AQ391" s="8"/>
    </row>
    <row r="392" spans="2:43">
      <c r="B392" s="5"/>
      <c r="E392" s="115">
        <v>9</v>
      </c>
      <c r="F392" s="45" t="str">
        <f t="shared" si="628"/>
        <v>Casimiro de Abreu</v>
      </c>
      <c r="G392" s="159">
        <v>0.59200140697016901</v>
      </c>
      <c r="H392" s="159">
        <v>0.5919676445642994</v>
      </c>
      <c r="I392" s="159">
        <v>0.61996945656821645</v>
      </c>
      <c r="J392" s="159">
        <v>0.64797434768270101</v>
      </c>
      <c r="K392" s="159">
        <v>0.675982168889535</v>
      </c>
      <c r="L392" s="159">
        <v>0.7039873644553809</v>
      </c>
      <c r="M392" s="159">
        <v>0.73200650929313005</v>
      </c>
      <c r="N392" s="159">
        <v>0.75997668477269986</v>
      </c>
      <c r="O392" s="159">
        <v>0.78802298483700794</v>
      </c>
      <c r="P392" s="159">
        <v>0.81602082730888326</v>
      </c>
      <c r="Q392" s="159">
        <v>0.84402278051633284</v>
      </c>
      <c r="R392" s="159">
        <v>0.87199147724785098</v>
      </c>
      <c r="S392" s="159">
        <v>0.89998746365871229</v>
      </c>
      <c r="T392" s="159">
        <v>0.89997937345729084</v>
      </c>
      <c r="U392" s="159">
        <v>0.89997136146209711</v>
      </c>
      <c r="V392" s="159">
        <v>0.90001810209725819</v>
      </c>
      <c r="W392" s="159">
        <v>0.90000564435728281</v>
      </c>
      <c r="X392" s="159">
        <v>0.89999345773681827</v>
      </c>
      <c r="Y392" s="159">
        <v>0.8999815334805199</v>
      </c>
      <c r="Z392" s="159">
        <v>0.90002617467286339</v>
      </c>
      <c r="AA392" s="159">
        <v>0.9000198605322437</v>
      </c>
      <c r="AB392" s="159">
        <v>0.90001360673660069</v>
      </c>
      <c r="AC392" s="159">
        <v>0.90000741242496207</v>
      </c>
      <c r="AD392" s="159">
        <v>0.90000127675265762</v>
      </c>
      <c r="AE392" s="159">
        <v>0.89999519889093327</v>
      </c>
      <c r="AF392" s="159">
        <v>0.90001640821970397</v>
      </c>
      <c r="AG392" s="159">
        <v>0.89998284010300444</v>
      </c>
      <c r="AH392" s="159">
        <v>0.9000039573350842</v>
      </c>
      <c r="AI392" s="159">
        <v>0.90002494556548085</v>
      </c>
      <c r="AJ392" s="159">
        <v>0.89999165810803428</v>
      </c>
      <c r="AK392" s="159">
        <v>0.90002152524527301</v>
      </c>
      <c r="AL392" s="159">
        <v>0.89999732154432344</v>
      </c>
      <c r="AM392" s="159">
        <v>0.89997319450387159</v>
      </c>
      <c r="AN392" s="159">
        <v>0.90000294916167956</v>
      </c>
      <c r="AO392" s="159">
        <v>0.89997888941359339</v>
      </c>
      <c r="AP392" s="159">
        <v>0.90000854129884178</v>
      </c>
      <c r="AQ392" s="8"/>
    </row>
    <row r="393" spans="2:43">
      <c r="B393" s="5"/>
      <c r="E393" s="115">
        <v>10</v>
      </c>
      <c r="F393" s="45" t="str">
        <f t="shared" si="628"/>
        <v>Aperibe</v>
      </c>
      <c r="G393" s="159">
        <v>0.80079406179872259</v>
      </c>
      <c r="H393" s="159">
        <v>0.8008438818565401</v>
      </c>
      <c r="I393" s="159">
        <v>0.80980683506686479</v>
      </c>
      <c r="J393" s="159">
        <v>0.81888682446078032</v>
      </c>
      <c r="K393" s="159">
        <v>0.82788895040734001</v>
      </c>
      <c r="L393" s="159">
        <v>0.836866216321143</v>
      </c>
      <c r="M393" s="159">
        <v>0.84591338822811835</v>
      </c>
      <c r="N393" s="159">
        <v>0.85492810065907732</v>
      </c>
      <c r="O393" s="159">
        <v>0.86392405063291144</v>
      </c>
      <c r="P393" s="159">
        <v>0.87297453703703709</v>
      </c>
      <c r="Q393" s="159">
        <v>0.88194543636623335</v>
      </c>
      <c r="R393" s="159">
        <v>0.89096551237745958</v>
      </c>
      <c r="S393" s="159">
        <v>0.89997910426969419</v>
      </c>
      <c r="T393" s="159">
        <v>0.90002752167331779</v>
      </c>
      <c r="U393" s="159">
        <v>0.90001359434475259</v>
      </c>
      <c r="V393" s="159">
        <v>0.90002698327037234</v>
      </c>
      <c r="W393" s="159">
        <v>0.89997321906802352</v>
      </c>
      <c r="X393" s="159">
        <v>0.89998670919723556</v>
      </c>
      <c r="Y393" s="159">
        <v>0.9</v>
      </c>
      <c r="Z393" s="159">
        <v>0.90001309586170775</v>
      </c>
      <c r="AA393" s="159">
        <v>0.90002610284521012</v>
      </c>
      <c r="AB393" s="159">
        <v>0.89997398543184182</v>
      </c>
      <c r="AC393" s="159">
        <v>0.89999351869855471</v>
      </c>
      <c r="AD393" s="159">
        <v>0.90000645953103808</v>
      </c>
      <c r="AE393" s="159">
        <v>0.90001931371917854</v>
      </c>
      <c r="AF393" s="159">
        <v>0.89997425334706493</v>
      </c>
      <c r="AG393" s="159">
        <v>0.89998712833054451</v>
      </c>
      <c r="AH393" s="159">
        <v>0.90000643459236862</v>
      </c>
      <c r="AI393" s="159">
        <v>0.90001930129318664</v>
      </c>
      <c r="AJ393" s="159">
        <v>0.89997426990865814</v>
      </c>
      <c r="AK393" s="159">
        <v>0.89999355213102072</v>
      </c>
      <c r="AL393" s="159">
        <v>0.90001292657704235</v>
      </c>
      <c r="AM393" s="159">
        <v>0.90003239390994494</v>
      </c>
      <c r="AN393" s="159">
        <v>0.89998701130016889</v>
      </c>
      <c r="AO393" s="159">
        <v>0.90002170851069485</v>
      </c>
      <c r="AP393" s="159">
        <v>0.89997833786974035</v>
      </c>
      <c r="AQ393" s="8"/>
    </row>
    <row r="394" spans="2:43">
      <c r="B394" s="5"/>
      <c r="E394" s="115">
        <v>11</v>
      </c>
      <c r="F394" s="45" t="str">
        <f t="shared" si="628"/>
        <v>Cambuci</v>
      </c>
      <c r="G394" s="159">
        <v>0.62998625155798194</v>
      </c>
      <c r="H394" s="159">
        <v>0.62998509090243171</v>
      </c>
      <c r="I394" s="159">
        <v>0.6545774961999884</v>
      </c>
      <c r="J394" s="159">
        <v>0.67912257924285369</v>
      </c>
      <c r="K394" s="159">
        <v>0.70362126736019104</v>
      </c>
      <c r="L394" s="159">
        <v>0.72824072810657059</v>
      </c>
      <c r="M394" s="159">
        <v>0.75269928412386811</v>
      </c>
      <c r="N394" s="159">
        <v>0.77727009054583474</v>
      </c>
      <c r="O394" s="159">
        <v>0.80181670351248691</v>
      </c>
      <c r="P394" s="159">
        <v>0.8263393579019408</v>
      </c>
      <c r="Q394" s="159">
        <v>0.85097641555314085</v>
      </c>
      <c r="R394" s="159">
        <v>0.87545229070931807</v>
      </c>
      <c r="S394" s="159">
        <v>0.9000366338389828</v>
      </c>
      <c r="T394" s="159">
        <v>0.8999585346558292</v>
      </c>
      <c r="U394" s="159">
        <v>0.90001507058519781</v>
      </c>
      <c r="V394" s="159">
        <v>0.89997815185996488</v>
      </c>
      <c r="W394" s="159">
        <v>0.89994111435273416</v>
      </c>
      <c r="X394" s="159">
        <v>0.90003915940601953</v>
      </c>
      <c r="Y394" s="159">
        <v>0.90000210080935406</v>
      </c>
      <c r="Z394" s="159">
        <v>0.89996492240245485</v>
      </c>
      <c r="AA394" s="159">
        <v>0.89994251120175595</v>
      </c>
      <c r="AB394" s="159">
        <v>0.90005648921196291</v>
      </c>
      <c r="AC394" s="159">
        <v>0.90003423337771371</v>
      </c>
      <c r="AD394" s="159">
        <v>0.90001182910469735</v>
      </c>
      <c r="AE394" s="159">
        <v>0.8999892749028916</v>
      </c>
      <c r="AF394" s="159">
        <v>0.89998227404942688</v>
      </c>
      <c r="AG394" s="159">
        <v>0.89997520615717486</v>
      </c>
      <c r="AH394" s="159">
        <v>0.89996807025857772</v>
      </c>
      <c r="AI394" s="159">
        <v>0.8999608653673683</v>
      </c>
      <c r="AJ394" s="159">
        <v>0.89995359047811541</v>
      </c>
      <c r="AK394" s="159">
        <v>0.90002581565928985</v>
      </c>
      <c r="AL394" s="159">
        <v>0.89995593829853415</v>
      </c>
      <c r="AM394" s="159">
        <v>0.90002906715767184</v>
      </c>
      <c r="AN394" s="159">
        <v>0.8999583442890281</v>
      </c>
      <c r="AO394" s="159">
        <v>0.90003239971793902</v>
      </c>
      <c r="AP394" s="159">
        <v>0.89996081063856459</v>
      </c>
      <c r="AQ394" s="8"/>
    </row>
    <row r="395" spans="2:43">
      <c r="B395" s="5"/>
      <c r="E395" s="115">
        <v>12</v>
      </c>
      <c r="F395" s="45" t="str">
        <f t="shared" si="628"/>
        <v>Itaocara</v>
      </c>
      <c r="G395" s="159">
        <v>0.79111637533853318</v>
      </c>
      <c r="H395" s="159">
        <v>0.79108211526345218</v>
      </c>
      <c r="I395" s="159">
        <v>0.80098246978747256</v>
      </c>
      <c r="J395" s="159">
        <v>0.81094506612482975</v>
      </c>
      <c r="K395" s="159">
        <v>0.82082530466513559</v>
      </c>
      <c r="L395" s="159">
        <v>0.83073327368358341</v>
      </c>
      <c r="M395" s="159">
        <v>0.84059646034941493</v>
      </c>
      <c r="N395" s="159">
        <v>0.85048659503670765</v>
      </c>
      <c r="O395" s="159">
        <v>0.86040349586673914</v>
      </c>
      <c r="P395" s="159">
        <v>0.87027587581421484</v>
      </c>
      <c r="Q395" s="159">
        <v>0.88018873612729065</v>
      </c>
      <c r="R395" s="159">
        <v>0.8900814697143925</v>
      </c>
      <c r="S395" s="159">
        <v>0.90002502825041808</v>
      </c>
      <c r="T395" s="159">
        <v>0.90003383194608755</v>
      </c>
      <c r="U395" s="159">
        <v>0.89997187087760777</v>
      </c>
      <c r="V395" s="159">
        <v>0.89997125564792346</v>
      </c>
      <c r="W395" s="159">
        <v>0.89997064080574307</v>
      </c>
      <c r="X395" s="159">
        <v>0.89997002635070011</v>
      </c>
      <c r="Y395" s="159">
        <v>0.89996941228242955</v>
      </c>
      <c r="Z395" s="159">
        <v>0.89996879860056589</v>
      </c>
      <c r="AA395" s="159">
        <v>0.90002407250653393</v>
      </c>
      <c r="AB395" s="159">
        <v>0.90000870887684037</v>
      </c>
      <c r="AC395" s="159">
        <v>0.89999334335972114</v>
      </c>
      <c r="AD395" s="159">
        <v>0.89997797595482831</v>
      </c>
      <c r="AE395" s="159">
        <v>0.90003326400708072</v>
      </c>
      <c r="AF395" s="159">
        <v>0.90003509842484886</v>
      </c>
      <c r="AG395" s="159">
        <v>0.89996624278355852</v>
      </c>
      <c r="AH395" s="159">
        <v>0.89996806214101466</v>
      </c>
      <c r="AI395" s="159">
        <v>0.89996988236368236</v>
      </c>
      <c r="AJ395" s="159">
        <v>0.89997170345217881</v>
      </c>
      <c r="AK395" s="159">
        <v>0.90003255346552868</v>
      </c>
      <c r="AL395" s="159">
        <v>0.90002265454648422</v>
      </c>
      <c r="AM395" s="159">
        <v>0.90001274805592146</v>
      </c>
      <c r="AN395" s="159">
        <v>0.90000283398514991</v>
      </c>
      <c r="AO395" s="159">
        <v>0.89999291232546597</v>
      </c>
      <c r="AP395" s="159">
        <v>0.89998298306815283</v>
      </c>
      <c r="AQ395" s="8"/>
    </row>
    <row r="396" spans="2:43">
      <c r="B396" s="5"/>
      <c r="E396" s="115">
        <v>13</v>
      </c>
      <c r="F396" s="45" t="str">
        <f t="shared" si="628"/>
        <v>Miracema</v>
      </c>
      <c r="G396" s="159">
        <v>0.34010010108297156</v>
      </c>
      <c r="H396" s="159">
        <v>0.34012151670145846</v>
      </c>
      <c r="I396" s="159">
        <v>0.39100692442196688</v>
      </c>
      <c r="J396" s="159">
        <v>0.44191142435031194</v>
      </c>
      <c r="K396" s="159">
        <v>0.49279362261931181</v>
      </c>
      <c r="L396" s="159">
        <v>0.54371510431410897</v>
      </c>
      <c r="M396" s="159">
        <v>0.5945869538286046</v>
      </c>
      <c r="N396" s="159">
        <v>0.64549183270498556</v>
      </c>
      <c r="O396" s="159">
        <v>0.69638841153288999</v>
      </c>
      <c r="P396" s="159">
        <v>0.74731801030588629</v>
      </c>
      <c r="Q396" s="159">
        <v>0.79820324593662972</v>
      </c>
      <c r="R396" s="159">
        <v>0.84908694835225684</v>
      </c>
      <c r="S396" s="159">
        <v>0.90001048223141689</v>
      </c>
      <c r="T396" s="159">
        <v>0.8999904375364931</v>
      </c>
      <c r="U396" s="159">
        <v>0.90001177602414917</v>
      </c>
      <c r="V396" s="159">
        <v>0.89999968184733814</v>
      </c>
      <c r="W396" s="159">
        <v>0.89998757351476921</v>
      </c>
      <c r="X396" s="159">
        <v>0.90001692261352773</v>
      </c>
      <c r="Y396" s="159">
        <v>0.90000481019366707</v>
      </c>
      <c r="Z396" s="159">
        <v>0.8999926835717611</v>
      </c>
      <c r="AA396" s="159">
        <v>0.89999738870835055</v>
      </c>
      <c r="AB396" s="159">
        <v>0.90000209997995972</v>
      </c>
      <c r="AC396" s="159">
        <v>0.90000681739859567</v>
      </c>
      <c r="AD396" s="159">
        <v>0.90001154097629643</v>
      </c>
      <c r="AE396" s="159">
        <v>0.90001627072513213</v>
      </c>
      <c r="AF396" s="159">
        <v>0.8999942203632344</v>
      </c>
      <c r="AG396" s="159">
        <v>0.90001385214769236</v>
      </c>
      <c r="AH396" s="159">
        <v>0.89999177056592305</v>
      </c>
      <c r="AI396" s="159">
        <v>0.9000114270733035</v>
      </c>
      <c r="AJ396" s="159">
        <v>0.89998931418337491</v>
      </c>
      <c r="AK396" s="159">
        <v>0.89999271932875546</v>
      </c>
      <c r="AL396" s="159">
        <v>0.8999961289335302</v>
      </c>
      <c r="AM396" s="159">
        <v>0.89999954300646523</v>
      </c>
      <c r="AN396" s="159">
        <v>0.90000296155634896</v>
      </c>
      <c r="AO396" s="159">
        <v>0.90000638459199367</v>
      </c>
      <c r="AP396" s="159">
        <v>0.90000981212223419</v>
      </c>
      <c r="AQ396" s="8"/>
    </row>
    <row r="397" spans="2:43">
      <c r="B397" s="5"/>
      <c r="E397" s="115">
        <v>14</v>
      </c>
      <c r="F397" s="45" t="str">
        <f t="shared" si="628"/>
        <v>Sao Francisco de Itabapoana</v>
      </c>
      <c r="G397" s="159">
        <v>1.9033044538580082E-2</v>
      </c>
      <c r="H397" s="159">
        <v>1.9005761773920365E-2</v>
      </c>
      <c r="I397" s="159">
        <v>9.910125975430642E-2</v>
      </c>
      <c r="J397" s="159">
        <v>0.17920940137421348</v>
      </c>
      <c r="K397" s="159">
        <v>0.25926452824849644</v>
      </c>
      <c r="L397" s="159">
        <v>0.33935087107634015</v>
      </c>
      <c r="M397" s="159">
        <v>0.41943660576374958</v>
      </c>
      <c r="N397" s="159">
        <v>0.49952176581110841</v>
      </c>
      <c r="O397" s="159">
        <v>0.57960638230260464</v>
      </c>
      <c r="P397" s="159">
        <v>0.65974957499123033</v>
      </c>
      <c r="Q397" s="159">
        <v>0.73983375211059654</v>
      </c>
      <c r="R397" s="159">
        <v>0.81992193521459056</v>
      </c>
      <c r="S397" s="159">
        <v>0.90001397930791649</v>
      </c>
      <c r="T397" s="159">
        <v>0.8999767567735083</v>
      </c>
      <c r="U397" s="159">
        <v>0.89999602148229685</v>
      </c>
      <c r="V397" s="159">
        <v>0.89997724265010659</v>
      </c>
      <c r="W397" s="159">
        <v>0.90001362294055498</v>
      </c>
      <c r="X397" s="159">
        <v>0.89999496557630454</v>
      </c>
      <c r="Y397" s="159">
        <v>0.89997653396246635</v>
      </c>
      <c r="Z397" s="159">
        <v>0.90001226219383401</v>
      </c>
      <c r="AA397" s="159">
        <v>0.90000215189852006</v>
      </c>
      <c r="AB397" s="159">
        <v>0.89999206238887208</v>
      </c>
      <c r="AC397" s="159">
        <v>0.89998199360085673</v>
      </c>
      <c r="AD397" s="159">
        <v>0.90002566231118675</v>
      </c>
      <c r="AE397" s="159">
        <v>0.90001557972715707</v>
      </c>
      <c r="AF397" s="159">
        <v>0.90001173849498639</v>
      </c>
      <c r="AG397" s="159">
        <v>0.90000787286470352</v>
      </c>
      <c r="AH397" s="159">
        <v>0.9000039826031162</v>
      </c>
      <c r="AI397" s="159">
        <v>0.90000006747405048</v>
      </c>
      <c r="AJ397" s="159">
        <v>0.8999961272383038</v>
      </c>
      <c r="AK397" s="159">
        <v>0.90002507353868555</v>
      </c>
      <c r="AL397" s="159">
        <v>0.89999915696606103</v>
      </c>
      <c r="AM397" s="159">
        <v>0.89997289275285497</v>
      </c>
      <c r="AN397" s="159">
        <v>0.90000226852316634</v>
      </c>
      <c r="AO397" s="159">
        <v>0.8999756683688821</v>
      </c>
      <c r="AP397" s="159">
        <v>0.900005465270172</v>
      </c>
      <c r="AQ397" s="8"/>
    </row>
    <row r="398" spans="2:43">
      <c r="B398" s="5"/>
      <c r="E398" s="115">
        <v>15</v>
      </c>
      <c r="F398" s="45" t="str">
        <f t="shared" si="628"/>
        <v>Cantagalo</v>
      </c>
      <c r="G398" s="159">
        <v>0.87017990847713977</v>
      </c>
      <c r="H398" s="159">
        <v>0.87020147608163612</v>
      </c>
      <c r="I398" s="159">
        <v>0.87289069687597742</v>
      </c>
      <c r="J398" s="159">
        <v>0.8756131276153839</v>
      </c>
      <c r="K398" s="159">
        <v>0.87836781383496454</v>
      </c>
      <c r="L398" s="159">
        <v>0.88101347103656102</v>
      </c>
      <c r="M398" s="159">
        <v>0.88377990027985298</v>
      </c>
      <c r="N398" s="159">
        <v>0.88649948661483136</v>
      </c>
      <c r="O398" s="159">
        <v>0.88917340981326365</v>
      </c>
      <c r="P398" s="159">
        <v>0.89188371417912837</v>
      </c>
      <c r="Q398" s="159">
        <v>0.89460632393129003</v>
      </c>
      <c r="R398" s="159">
        <v>0.89730146587981385</v>
      </c>
      <c r="S398" s="159">
        <v>0.89996955361323172</v>
      </c>
      <c r="T398" s="159">
        <v>0.89999449889259364</v>
      </c>
      <c r="U398" s="159">
        <v>0.90001919625633386</v>
      </c>
      <c r="V398" s="159">
        <v>0.89997064776116731</v>
      </c>
      <c r="W398" s="159">
        <v>0.90000091539533311</v>
      </c>
      <c r="X398" s="159">
        <v>0.90003110576748901</v>
      </c>
      <c r="Y398" s="159">
        <v>0.89998272774384258</v>
      </c>
      <c r="Z398" s="159">
        <v>0.90001286440147688</v>
      </c>
      <c r="AA398" s="159">
        <v>0.89997170500822643</v>
      </c>
      <c r="AB398" s="159">
        <v>0.90000908346876662</v>
      </c>
      <c r="AC398" s="159">
        <v>0.89996775452513833</v>
      </c>
      <c r="AD398" s="159">
        <v>0.90000527269514818</v>
      </c>
      <c r="AE398" s="159">
        <v>0.89996377280132867</v>
      </c>
      <c r="AF398" s="159">
        <v>0.90001205418007901</v>
      </c>
      <c r="AG398" s="159">
        <v>0.89998088616094285</v>
      </c>
      <c r="AH398" s="159">
        <v>0.90002969071829309</v>
      </c>
      <c r="AI398" s="159">
        <v>0.89999831602470237</v>
      </c>
      <c r="AJ398" s="159">
        <v>0.89996664985276198</v>
      </c>
      <c r="AK398" s="159">
        <v>0.89997248343809944</v>
      </c>
      <c r="AL398" s="159">
        <v>0.89997839478240016</v>
      </c>
      <c r="AM398" s="159">
        <v>0.89998438545083104</v>
      </c>
      <c r="AN398" s="159">
        <v>0.89999045705084957</v>
      </c>
      <c r="AO398" s="159">
        <v>0.89999661123363983</v>
      </c>
      <c r="AP398" s="159">
        <v>0.90000284969561128</v>
      </c>
      <c r="AQ398" s="8"/>
    </row>
    <row r="399" spans="2:43">
      <c r="B399" s="5"/>
      <c r="E399" s="115">
        <v>16</v>
      </c>
      <c r="F399" s="45" t="str">
        <f t="shared" si="628"/>
        <v>Cordeiro</v>
      </c>
      <c r="G399" s="159">
        <v>0.41398426951287393</v>
      </c>
      <c r="H399" s="159">
        <v>0.41400674037616042</v>
      </c>
      <c r="I399" s="159">
        <v>0.45817978174528073</v>
      </c>
      <c r="J399" s="159">
        <v>0.50235040244047058</v>
      </c>
      <c r="K399" s="159">
        <v>0.54655999739554362</v>
      </c>
      <c r="L399" s="159">
        <v>0.59071371281224394</v>
      </c>
      <c r="M399" s="159">
        <v>0.6349199788779637</v>
      </c>
      <c r="N399" s="159">
        <v>0.67909724190245624</v>
      </c>
      <c r="O399" s="159">
        <v>0.72328590498680589</v>
      </c>
      <c r="P399" s="159">
        <v>0.76744662175278222</v>
      </c>
      <c r="Q399" s="159">
        <v>0.8116222252228924</v>
      </c>
      <c r="R399" s="159">
        <v>0.85580047977845108</v>
      </c>
      <c r="S399" s="159">
        <v>0.89998131731772124</v>
      </c>
      <c r="T399" s="159">
        <v>0.90001809572466607</v>
      </c>
      <c r="U399" s="159">
        <v>0.9000169361113044</v>
      </c>
      <c r="V399" s="159">
        <v>0.89998497387499621</v>
      </c>
      <c r="W399" s="159">
        <v>0.89999027030203993</v>
      </c>
      <c r="X399" s="159">
        <v>0.89999550762207758</v>
      </c>
      <c r="Y399" s="159">
        <v>0.90000068681905165</v>
      </c>
      <c r="Z399" s="159">
        <v>0.90000580885518544</v>
      </c>
      <c r="AA399" s="159">
        <v>0.90000363572820063</v>
      </c>
      <c r="AB399" s="159">
        <v>0.90000147567598399</v>
      </c>
      <c r="AC399" s="159">
        <v>0.89999932858089104</v>
      </c>
      <c r="AD399" s="159">
        <v>0.89999719432668557</v>
      </c>
      <c r="AE399" s="159">
        <v>0.89999507279851643</v>
      </c>
      <c r="AF399" s="159">
        <v>0.89999511889047112</v>
      </c>
      <c r="AG399" s="159">
        <v>0.89999516490931508</v>
      </c>
      <c r="AH399" s="159">
        <v>0.89999521085522205</v>
      </c>
      <c r="AI399" s="159">
        <v>0.89999525672836544</v>
      </c>
      <c r="AJ399" s="159">
        <v>0.89999530252891802</v>
      </c>
      <c r="AK399" s="159">
        <v>0.89998383928030778</v>
      </c>
      <c r="AL399" s="159">
        <v>0.9000080357382011</v>
      </c>
      <c r="AM399" s="159">
        <v>0.89999656129066974</v>
      </c>
      <c r="AN399" s="159">
        <v>0.89998506160245728</v>
      </c>
      <c r="AO399" s="159">
        <v>0.90000933933262295</v>
      </c>
      <c r="AP399" s="159">
        <v>0.89999782837754072</v>
      </c>
      <c r="AQ399" s="8"/>
    </row>
    <row r="400" spans="2:43">
      <c r="B400" s="5"/>
      <c r="E400" s="115">
        <v>17</v>
      </c>
      <c r="F400" s="45" t="str">
        <f t="shared" si="628"/>
        <v>Duas Barras</v>
      </c>
      <c r="G400" s="159">
        <v>0.16393196132197968</v>
      </c>
      <c r="H400" s="159">
        <v>0.16397056467158402</v>
      </c>
      <c r="I400" s="159">
        <v>0.23086687985459192</v>
      </c>
      <c r="J400" s="159">
        <v>0.29784988516509958</v>
      </c>
      <c r="K400" s="159">
        <v>0.36478037040783068</v>
      </c>
      <c r="L400" s="159">
        <v>0.43170182027793014</v>
      </c>
      <c r="M400" s="159">
        <v>0.49855069194272456</v>
      </c>
      <c r="N400" s="159">
        <v>0.56545839288344812</v>
      </c>
      <c r="O400" s="159">
        <v>0.63242233243033941</v>
      </c>
      <c r="P400" s="159">
        <v>0.6993156142986694</v>
      </c>
      <c r="Q400" s="159">
        <v>0.7661441678659463</v>
      </c>
      <c r="R400" s="159">
        <v>0.8330525257093776</v>
      </c>
      <c r="S400" s="159">
        <v>0.90003823632623037</v>
      </c>
      <c r="T400" s="159">
        <v>0.89999071096521599</v>
      </c>
      <c r="U400" s="159">
        <v>0.89994413935779616</v>
      </c>
      <c r="V400" s="159">
        <v>0.8999668593825646</v>
      </c>
      <c r="W400" s="159">
        <v>0.89998929760125557</v>
      </c>
      <c r="X400" s="159">
        <v>0.90001145922459413</v>
      </c>
      <c r="Y400" s="159">
        <v>0.90003334933562629</v>
      </c>
      <c r="Z400" s="159">
        <v>0.90005497289360792</v>
      </c>
      <c r="AA400" s="159">
        <v>0.90004797145152204</v>
      </c>
      <c r="AB400" s="159">
        <v>0.9000410091276414</v>
      </c>
      <c r="AC400" s="159">
        <v>0.90003408559503972</v>
      </c>
      <c r="AD400" s="159">
        <v>0.90002720053042307</v>
      </c>
      <c r="AE400" s="159">
        <v>0.90002035361408061</v>
      </c>
      <c r="AF400" s="159">
        <v>0.90005457011165935</v>
      </c>
      <c r="AG400" s="159">
        <v>0.89997575533063867</v>
      </c>
      <c r="AH400" s="159">
        <v>0.90000997273442185</v>
      </c>
      <c r="AI400" s="159">
        <v>0.90004419274022029</v>
      </c>
      <c r="AJ400" s="159">
        <v>0.89996536857423481</v>
      </c>
      <c r="AK400" s="159">
        <v>0.89999154721519303</v>
      </c>
      <c r="AL400" s="159">
        <v>0.90001785294719616</v>
      </c>
      <c r="AM400" s="159">
        <v>0.90004428669799075</v>
      </c>
      <c r="AN400" s="159">
        <v>0.89995669964541569</v>
      </c>
      <c r="AO400" s="159">
        <v>0.8999831131358822</v>
      </c>
      <c r="AP400" s="159">
        <v>0.90000965611480266</v>
      </c>
      <c r="AQ400" s="8"/>
    </row>
    <row r="401" spans="2:43">
      <c r="B401" s="5"/>
      <c r="E401" s="115">
        <v>18</v>
      </c>
      <c r="F401" s="45" t="str">
        <f t="shared" si="628"/>
        <v>Sao Sebastiao do Alto</v>
      </c>
      <c r="G401" s="159">
        <v>0</v>
      </c>
      <c r="H401" s="159">
        <v>0</v>
      </c>
      <c r="I401" s="159">
        <v>8.179687343573297E-2</v>
      </c>
      <c r="J401" s="159">
        <v>0.16354218420175354</v>
      </c>
      <c r="K401" s="159">
        <v>0.245593750657877</v>
      </c>
      <c r="L401" s="159">
        <v>0.32734253543121294</v>
      </c>
      <c r="M401" s="159">
        <v>0.40909447324860132</v>
      </c>
      <c r="N401" s="159">
        <v>0.49084946471818625</v>
      </c>
      <c r="O401" s="159">
        <v>0.57260741458211439</v>
      </c>
      <c r="P401" s="159">
        <v>0.65470536093787191</v>
      </c>
      <c r="Q401" s="159">
        <v>0.7364690879328506</v>
      </c>
      <c r="R401" s="159">
        <v>0.81830979566534534</v>
      </c>
      <c r="S401" s="159">
        <v>0.89989473501372941</v>
      </c>
      <c r="T401" s="159">
        <v>0.90014584574853229</v>
      </c>
      <c r="U401" s="159">
        <v>0.90006639538455968</v>
      </c>
      <c r="V401" s="159">
        <v>0.90008128694116096</v>
      </c>
      <c r="W401" s="159">
        <v>0.90009611419446967</v>
      </c>
      <c r="X401" s="159">
        <v>0.90011087756009067</v>
      </c>
      <c r="Y401" s="159">
        <v>0.90012557745005572</v>
      </c>
      <c r="Z401" s="159">
        <v>0.90014021427286051</v>
      </c>
      <c r="AA401" s="159">
        <v>0.89994831748676818</v>
      </c>
      <c r="AB401" s="159">
        <v>0.9000807176488308</v>
      </c>
      <c r="AC401" s="159">
        <v>0.89988875563640403</v>
      </c>
      <c r="AD401" s="159">
        <v>0.90002118600198444</v>
      </c>
      <c r="AE401" s="159">
        <v>0.90015365535101244</v>
      </c>
      <c r="AF401" s="159">
        <v>0.90012926368147406</v>
      </c>
      <c r="AG401" s="159">
        <v>0.90010478509325642</v>
      </c>
      <c r="AH401" s="159">
        <v>0.90008021912093339</v>
      </c>
      <c r="AI401" s="159">
        <v>0.9000555652957507</v>
      </c>
      <c r="AJ401" s="159">
        <v>0.90003082314559435</v>
      </c>
      <c r="AK401" s="159">
        <v>0.90014494326345951</v>
      </c>
      <c r="AL401" s="159">
        <v>0.89993035718302383</v>
      </c>
      <c r="AM401" s="159">
        <v>0.90004486886212187</v>
      </c>
      <c r="AN401" s="159">
        <v>0.90016008453524832</v>
      </c>
      <c r="AO401" s="159">
        <v>0.89994356019349064</v>
      </c>
      <c r="AP401" s="159">
        <v>0.90005917523153645</v>
      </c>
      <c r="AQ401" s="8"/>
    </row>
    <row r="402" spans="2:43">
      <c r="B402" s="5"/>
      <c r="E402" s="115">
        <v>19</v>
      </c>
      <c r="F402" s="45" t="str">
        <f t="shared" si="628"/>
        <v>Rio de Janeiro - AP 2.1</v>
      </c>
      <c r="G402" s="159">
        <v>0.89999953380068265</v>
      </c>
      <c r="H402" s="159">
        <v>0.8999999434300181</v>
      </c>
      <c r="I402" s="159">
        <v>0.9000003481912231</v>
      </c>
      <c r="J402" s="159">
        <v>0.90000074817056552</v>
      </c>
      <c r="K402" s="159">
        <v>0.89999958292805027</v>
      </c>
      <c r="L402" s="159">
        <v>0.8999999325707132</v>
      </c>
      <c r="M402" s="159">
        <v>0.90000043728911738</v>
      </c>
      <c r="N402" s="159">
        <v>0.89999923932039194</v>
      </c>
      <c r="O402" s="159">
        <v>0.89999974273881267</v>
      </c>
      <c r="P402" s="159">
        <v>0.90000024203490636</v>
      </c>
      <c r="Q402" s="159">
        <v>0.90000055655699474</v>
      </c>
      <c r="R402" s="159">
        <v>0.89999950312264276</v>
      </c>
      <c r="S402" s="159">
        <v>0.89999997290408218</v>
      </c>
      <c r="T402" s="159">
        <v>0.90000028597069248</v>
      </c>
      <c r="U402" s="159">
        <v>0.90000075204299446</v>
      </c>
      <c r="V402" s="159">
        <v>0.89999993681066004</v>
      </c>
      <c r="W402" s="159">
        <v>0.90000063311750178</v>
      </c>
      <c r="X402" s="159">
        <v>0.89999981861182909</v>
      </c>
      <c r="Y402" s="159">
        <v>0.90000051438952422</v>
      </c>
      <c r="Z402" s="159">
        <v>0.89999970060922474</v>
      </c>
      <c r="AA402" s="159">
        <v>0.89999952330127875</v>
      </c>
      <c r="AB402" s="159">
        <v>0.8999993455839933</v>
      </c>
      <c r="AC402" s="159">
        <v>0.90000052710014056</v>
      </c>
      <c r="AD402" s="159">
        <v>0.9000003501330357</v>
      </c>
      <c r="AE402" s="159">
        <v>0.90000017275595856</v>
      </c>
      <c r="AF402" s="159">
        <v>0.9000004746099759</v>
      </c>
      <c r="AG402" s="159">
        <v>0.89999925234563471</v>
      </c>
      <c r="AH402" s="159">
        <v>0.89999955336410442</v>
      </c>
      <c r="AI402" s="159">
        <v>0.89999985597511434</v>
      </c>
      <c r="AJ402" s="159">
        <v>0.90000016019133644</v>
      </c>
      <c r="AK402" s="159">
        <v>0.89999975610545146</v>
      </c>
      <c r="AL402" s="159">
        <v>0.89999950703720621</v>
      </c>
      <c r="AM402" s="159">
        <v>0.90000065336601598</v>
      </c>
      <c r="AN402" s="159">
        <v>0.90000040589555652</v>
      </c>
      <c r="AO402" s="159">
        <v>0.90000015643582609</v>
      </c>
      <c r="AP402" s="159">
        <v>0.89999990496274185</v>
      </c>
      <c r="AQ402" s="8"/>
    </row>
    <row r="403" spans="2:43">
      <c r="B403" s="11"/>
      <c r="F403" s="66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12"/>
    </row>
    <row r="404" spans="2:43" ht="13.5" thickBot="1">
      <c r="B404" s="11"/>
      <c r="D404" s="19" t="s">
        <v>99</v>
      </c>
      <c r="E404" s="19"/>
      <c r="F404" s="95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12"/>
    </row>
    <row r="405" spans="2:43" ht="13.5" thickTop="1">
      <c r="B405" s="11"/>
      <c r="D405" s="20"/>
      <c r="E405" s="20"/>
      <c r="F405" s="46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12"/>
    </row>
    <row r="406" spans="2:43">
      <c r="B406" s="5"/>
      <c r="E406" s="18">
        <v>1</v>
      </c>
      <c r="F406" s="45" t="str">
        <f>F384</f>
        <v>Cachoeiras de Macacu</v>
      </c>
      <c r="G406" s="92">
        <v>8453.4528199888227</v>
      </c>
      <c r="H406" s="92">
        <v>8663.6187868981833</v>
      </c>
      <c r="I406" s="92">
        <v>9880.4346051817283</v>
      </c>
      <c r="J406" s="92">
        <v>11144.933243191646</v>
      </c>
      <c r="K406" s="92">
        <v>12457.114700927936</v>
      </c>
      <c r="L406" s="92">
        <v>13774.908673969961</v>
      </c>
      <c r="M406" s="92">
        <v>15133.819760605997</v>
      </c>
      <c r="N406" s="92">
        <v>16533.847960836039</v>
      </c>
      <c r="O406" s="92">
        <v>17974.99327466009</v>
      </c>
      <c r="P406" s="92">
        <v>19457.25570207815</v>
      </c>
      <c r="Q406" s="92">
        <v>20888.13929293503</v>
      </c>
      <c r="R406" s="92">
        <v>22349.756040904187</v>
      </c>
      <c r="S406" s="92">
        <v>23842.105945985633</v>
      </c>
      <c r="T406" s="92">
        <v>24146.597238869213</v>
      </c>
      <c r="U406" s="92">
        <v>24451.088531752794</v>
      </c>
      <c r="V406" s="92">
        <v>24652.523075769903</v>
      </c>
      <c r="W406" s="92">
        <v>24853.957619787005</v>
      </c>
      <c r="X406" s="92">
        <v>25055.392163804114</v>
      </c>
      <c r="Y406" s="92">
        <v>25256.826707821219</v>
      </c>
      <c r="Z406" s="92">
        <v>25458.261251838325</v>
      </c>
      <c r="AA406" s="92">
        <v>25571.333112694978</v>
      </c>
      <c r="AB406" s="92">
        <v>25684.404973551631</v>
      </c>
      <c r="AC406" s="92">
        <v>25797.476834408284</v>
      </c>
      <c r="AD406" s="92">
        <v>25910.548695264937</v>
      </c>
      <c r="AE406" s="92">
        <v>26023.620556121594</v>
      </c>
      <c r="AF406" s="92">
        <v>26063.802533032245</v>
      </c>
      <c r="AG406" s="92">
        <v>26103.984509942889</v>
      </c>
      <c r="AH406" s="92">
        <v>26144.166486853548</v>
      </c>
      <c r="AI406" s="92">
        <v>26184.348463764196</v>
      </c>
      <c r="AJ406" s="92">
        <v>26224.530440674847</v>
      </c>
      <c r="AK406" s="92">
        <v>26205.293471347901</v>
      </c>
      <c r="AL406" s="92">
        <v>26186.056502020958</v>
      </c>
      <c r="AM406" s="92">
        <v>26166.819532694015</v>
      </c>
      <c r="AN406" s="92">
        <v>26147.582563367068</v>
      </c>
      <c r="AO406" s="92">
        <v>26128.345594040125</v>
      </c>
      <c r="AP406" s="92">
        <v>26109.108624713179</v>
      </c>
      <c r="AQ406" s="8"/>
    </row>
    <row r="407" spans="2:43">
      <c r="B407" s="5"/>
      <c r="E407" s="18">
        <v>2</v>
      </c>
      <c r="F407" s="45" t="str">
        <f>F385</f>
        <v>Itaborai</v>
      </c>
      <c r="G407" s="92">
        <v>15079.796694362993</v>
      </c>
      <c r="H407" s="92">
        <v>15316.968656502719</v>
      </c>
      <c r="I407" s="92">
        <v>15554.140618642448</v>
      </c>
      <c r="J407" s="92">
        <v>15791.312580782174</v>
      </c>
      <c r="K407" s="92">
        <v>16028.484542921904</v>
      </c>
      <c r="L407" s="92">
        <v>16211.471180737783</v>
      </c>
      <c r="M407" s="92">
        <v>27085.686611965506</v>
      </c>
      <c r="N407" s="92">
        <v>38244.443112622947</v>
      </c>
      <c r="O407" s="92">
        <v>49687.740682710093</v>
      </c>
      <c r="P407" s="92">
        <v>61415.579322226957</v>
      </c>
      <c r="Q407" s="92">
        <v>73117.170847999194</v>
      </c>
      <c r="R407" s="92">
        <v>85003.074878851723</v>
      </c>
      <c r="S407" s="92">
        <v>97073.291414784529</v>
      </c>
      <c r="T407" s="92">
        <v>97841.155048080647</v>
      </c>
      <c r="U407" s="92">
        <v>98609.01868137675</v>
      </c>
      <c r="V407" s="92">
        <v>99014.828378429534</v>
      </c>
      <c r="W407" s="92">
        <v>99420.638075482304</v>
      </c>
      <c r="X407" s="92">
        <v>99826.447772535088</v>
      </c>
      <c r="Y407" s="92">
        <v>100232.25746958787</v>
      </c>
      <c r="Z407" s="92">
        <v>100638.06716664063</v>
      </c>
      <c r="AA407" s="92">
        <v>100741.69790520896</v>
      </c>
      <c r="AB407" s="92">
        <v>100845.32864377725</v>
      </c>
      <c r="AC407" s="92">
        <v>100948.95938234557</v>
      </c>
      <c r="AD407" s="92">
        <v>101052.59012091388</v>
      </c>
      <c r="AE407" s="92">
        <v>101156.22085948217</v>
      </c>
      <c r="AF407" s="92">
        <v>101007.53847062275</v>
      </c>
      <c r="AG407" s="92">
        <v>100858.85608176333</v>
      </c>
      <c r="AH407" s="92">
        <v>100710.1736929039</v>
      </c>
      <c r="AI407" s="92">
        <v>100561.49130404447</v>
      </c>
      <c r="AJ407" s="92">
        <v>100412.80891518501</v>
      </c>
      <c r="AK407" s="92">
        <v>100060.95674291463</v>
      </c>
      <c r="AL407" s="92">
        <v>99709.104570644238</v>
      </c>
      <c r="AM407" s="92">
        <v>99357.252398373821</v>
      </c>
      <c r="AN407" s="92">
        <v>99005.400226103418</v>
      </c>
      <c r="AO407" s="92">
        <v>98653.548053833016</v>
      </c>
      <c r="AP407" s="92">
        <v>98301.695881562628</v>
      </c>
      <c r="AQ407" s="8"/>
    </row>
    <row r="408" spans="2:43" s="134" customFormat="1">
      <c r="B408" s="148"/>
      <c r="E408" s="115">
        <v>3</v>
      </c>
      <c r="F408" s="45" t="str">
        <f t="shared" ref="F408:F424" si="629">F386</f>
        <v>Mage</v>
      </c>
      <c r="G408" s="92">
        <v>33564.47391203529</v>
      </c>
      <c r="H408" s="92">
        <v>34153.11133822456</v>
      </c>
      <c r="I408" s="92">
        <v>38743.374509433328</v>
      </c>
      <c r="J408" s="92">
        <v>43469.238608223131</v>
      </c>
      <c r="K408" s="92">
        <v>48330.703634593978</v>
      </c>
      <c r="L408" s="92">
        <v>53177.027151427028</v>
      </c>
      <c r="M408" s="92">
        <v>58135.178764403354</v>
      </c>
      <c r="N408" s="92">
        <v>63205.158473522941</v>
      </c>
      <c r="O408" s="92">
        <v>68386.966278785796</v>
      </c>
      <c r="P408" s="92">
        <v>73680.602180191912</v>
      </c>
      <c r="Q408" s="92">
        <v>78812.81454029672</v>
      </c>
      <c r="R408" s="92">
        <v>84025.947514279309</v>
      </c>
      <c r="S408" s="92">
        <v>89320.001102139679</v>
      </c>
      <c r="T408" s="92">
        <v>90116.337163163567</v>
      </c>
      <c r="U408" s="92">
        <v>90912.673224187427</v>
      </c>
      <c r="V408" s="92">
        <v>91411.133128188405</v>
      </c>
      <c r="W408" s="92">
        <v>91909.593032189368</v>
      </c>
      <c r="X408" s="92">
        <v>92408.052936190332</v>
      </c>
      <c r="Y408" s="92">
        <v>92906.51284019131</v>
      </c>
      <c r="Z408" s="92">
        <v>93404.972744192288</v>
      </c>
      <c r="AA408" s="92">
        <v>93636.151863054896</v>
      </c>
      <c r="AB408" s="92">
        <v>93867.330981917505</v>
      </c>
      <c r="AC408" s="92">
        <v>94098.510100780128</v>
      </c>
      <c r="AD408" s="92">
        <v>94329.689219642736</v>
      </c>
      <c r="AE408" s="92">
        <v>94560.868338505359</v>
      </c>
      <c r="AF408" s="92">
        <v>94557.598383448043</v>
      </c>
      <c r="AG408" s="92">
        <v>94554.328428390741</v>
      </c>
      <c r="AH408" s="92">
        <v>94551.058473333454</v>
      </c>
      <c r="AI408" s="92">
        <v>94547.788518276138</v>
      </c>
      <c r="AJ408" s="92">
        <v>94544.518563218851</v>
      </c>
      <c r="AK408" s="92">
        <v>94345.331804611647</v>
      </c>
      <c r="AL408" s="92">
        <v>94146.145046004458</v>
      </c>
      <c r="AM408" s="92">
        <v>93946.958287397269</v>
      </c>
      <c r="AN408" s="92">
        <v>93747.771528790065</v>
      </c>
      <c r="AO408" s="92">
        <v>93548.584770182861</v>
      </c>
      <c r="AP408" s="92">
        <v>93349.398011575671</v>
      </c>
      <c r="AQ408" s="149"/>
    </row>
    <row r="409" spans="2:43">
      <c r="B409" s="5"/>
      <c r="E409" s="115">
        <v>4</v>
      </c>
      <c r="F409" s="45" t="str">
        <f t="shared" si="629"/>
        <v>Marica</v>
      </c>
      <c r="G409" s="92">
        <v>0</v>
      </c>
      <c r="H409" s="92">
        <v>0</v>
      </c>
      <c r="I409" s="92">
        <v>0</v>
      </c>
      <c r="J409" s="92">
        <v>0</v>
      </c>
      <c r="K409" s="92">
        <v>0</v>
      </c>
      <c r="L409" s="92">
        <v>0</v>
      </c>
      <c r="M409" s="92">
        <v>0</v>
      </c>
      <c r="N409" s="92">
        <v>0</v>
      </c>
      <c r="O409" s="92">
        <v>0</v>
      </c>
      <c r="P409" s="92">
        <v>0</v>
      </c>
      <c r="Q409" s="92">
        <v>0</v>
      </c>
      <c r="R409" s="92">
        <v>0</v>
      </c>
      <c r="S409" s="92">
        <v>0</v>
      </c>
      <c r="T409" s="92">
        <v>0</v>
      </c>
      <c r="U409" s="92">
        <v>0</v>
      </c>
      <c r="V409" s="92">
        <v>0</v>
      </c>
      <c r="W409" s="92">
        <v>0</v>
      </c>
      <c r="X409" s="92">
        <v>0</v>
      </c>
      <c r="Y409" s="92">
        <v>0</v>
      </c>
      <c r="Z409" s="92">
        <v>0</v>
      </c>
      <c r="AA409" s="92">
        <v>0</v>
      </c>
      <c r="AB409" s="92">
        <v>0</v>
      </c>
      <c r="AC409" s="92">
        <v>0</v>
      </c>
      <c r="AD409" s="92">
        <v>0</v>
      </c>
      <c r="AE409" s="92">
        <v>0</v>
      </c>
      <c r="AF409" s="92">
        <v>0</v>
      </c>
      <c r="AG409" s="92">
        <v>0</v>
      </c>
      <c r="AH409" s="92">
        <v>0</v>
      </c>
      <c r="AI409" s="92">
        <v>0</v>
      </c>
      <c r="AJ409" s="92">
        <v>0</v>
      </c>
      <c r="AK409" s="92">
        <v>0</v>
      </c>
      <c r="AL409" s="92">
        <v>0</v>
      </c>
      <c r="AM409" s="92">
        <v>0</v>
      </c>
      <c r="AN409" s="92">
        <v>0</v>
      </c>
      <c r="AO409" s="92">
        <v>0</v>
      </c>
      <c r="AP409" s="92">
        <v>0</v>
      </c>
      <c r="AQ409" s="8"/>
    </row>
    <row r="410" spans="2:43">
      <c r="B410" s="5"/>
      <c r="E410" s="115">
        <v>5</v>
      </c>
      <c r="F410" s="45" t="str">
        <f t="shared" si="629"/>
        <v>Rio Bonito</v>
      </c>
      <c r="G410" s="92">
        <v>9809.8154567009315</v>
      </c>
      <c r="H410" s="92">
        <v>10062.069105657049</v>
      </c>
      <c r="I410" s="92">
        <v>11133.266063635952</v>
      </c>
      <c r="J410" s="92">
        <v>12244.747407676399</v>
      </c>
      <c r="K410" s="92">
        <v>13395.513137778389</v>
      </c>
      <c r="L410" s="92">
        <v>14526.897215511332</v>
      </c>
      <c r="M410" s="92">
        <v>15690.21955039442</v>
      </c>
      <c r="N410" s="92">
        <v>16886.480142427648</v>
      </c>
      <c r="O410" s="92">
        <v>18114.678991611021</v>
      </c>
      <c r="P410" s="92">
        <v>19376.816097944535</v>
      </c>
      <c r="Q410" s="92">
        <v>20582.941758659224</v>
      </c>
      <c r="R410" s="92">
        <v>21812.787391971433</v>
      </c>
      <c r="S410" s="92">
        <v>23067.352997881138</v>
      </c>
      <c r="T410" s="92">
        <v>23356.625293233661</v>
      </c>
      <c r="U410" s="92">
        <v>23646.897588586176</v>
      </c>
      <c r="V410" s="92">
        <v>23841.798836619506</v>
      </c>
      <c r="W410" s="92">
        <v>24036.700084652843</v>
      </c>
      <c r="X410" s="92">
        <v>24230.601332686172</v>
      </c>
      <c r="Y410" s="92">
        <v>24425.502580719505</v>
      </c>
      <c r="Z410" s="92">
        <v>24620.403828752835</v>
      </c>
      <c r="AA410" s="92">
        <v>24732.159575910471</v>
      </c>
      <c r="AB410" s="92">
        <v>24843.915323068111</v>
      </c>
      <c r="AC410" s="92">
        <v>24956.671070225744</v>
      </c>
      <c r="AD410" s="92">
        <v>25068.426817383381</v>
      </c>
      <c r="AE410" s="92">
        <v>25180.182564541017</v>
      </c>
      <c r="AF410" s="92">
        <v>25222.125563719226</v>
      </c>
      <c r="AG410" s="92">
        <v>25263.068562897442</v>
      </c>
      <c r="AH410" s="92">
        <v>25305.011562075651</v>
      </c>
      <c r="AI410" s="92">
        <v>25346.954561253868</v>
      </c>
      <c r="AJ410" s="92">
        <v>25388.897560432077</v>
      </c>
      <c r="AK410" s="92">
        <v>25372.67439402964</v>
      </c>
      <c r="AL410" s="92">
        <v>25356.4512276272</v>
      </c>
      <c r="AM410" s="92">
        <v>25340.22806122476</v>
      </c>
      <c r="AN410" s="92">
        <v>25324.004894822323</v>
      </c>
      <c r="AO410" s="92">
        <v>25307.630189554868</v>
      </c>
      <c r="AP410" s="92">
        <v>25291.408582195349</v>
      </c>
      <c r="AQ410" s="8"/>
    </row>
    <row r="411" spans="2:43">
      <c r="B411" s="5"/>
      <c r="E411" s="115">
        <v>6</v>
      </c>
      <c r="F411" s="45" t="str">
        <f t="shared" si="629"/>
        <v>Sao Goncalo</v>
      </c>
      <c r="G411" s="92">
        <v>64995.190775824492</v>
      </c>
      <c r="H411" s="92">
        <v>65754.137644407572</v>
      </c>
      <c r="I411" s="92">
        <v>66513.084512990637</v>
      </c>
      <c r="J411" s="92">
        <v>67272.031381573717</v>
      </c>
      <c r="K411" s="92">
        <v>68030.978250156797</v>
      </c>
      <c r="L411" s="92">
        <v>68578.512700416395</v>
      </c>
      <c r="M411" s="92">
        <v>116943.0977443353</v>
      </c>
      <c r="N411" s="92">
        <v>166438.38910763554</v>
      </c>
      <c r="O411" s="92">
        <v>217064.38679031716</v>
      </c>
      <c r="P411" s="92">
        <v>268821.09079238004</v>
      </c>
      <c r="Q411" s="92">
        <v>320525.65058062057</v>
      </c>
      <c r="R411" s="92">
        <v>372976.25334029371</v>
      </c>
      <c r="S411" s="92">
        <v>426172.8990713997</v>
      </c>
      <c r="T411" s="92">
        <v>429110.39175834158</v>
      </c>
      <c r="U411" s="92">
        <v>432047.88444528345</v>
      </c>
      <c r="V411" s="92">
        <v>433604.07809501304</v>
      </c>
      <c r="W411" s="92">
        <v>435160.27174474276</v>
      </c>
      <c r="X411" s="92">
        <v>436716.46539447235</v>
      </c>
      <c r="Y411" s="92">
        <v>438272.65904420195</v>
      </c>
      <c r="Z411" s="92">
        <v>439828.85269393155</v>
      </c>
      <c r="AA411" s="92">
        <v>440212.32654609415</v>
      </c>
      <c r="AB411" s="92">
        <v>440595.80039825663</v>
      </c>
      <c r="AC411" s="92">
        <v>440979.27425041917</v>
      </c>
      <c r="AD411" s="92">
        <v>441362.74810258159</v>
      </c>
      <c r="AE411" s="92">
        <v>441746.22195474419</v>
      </c>
      <c r="AF411" s="92">
        <v>441138.53238623013</v>
      </c>
      <c r="AG411" s="92">
        <v>440530.84281771613</v>
      </c>
      <c r="AH411" s="92">
        <v>439923.15324920206</v>
      </c>
      <c r="AI411" s="92">
        <v>439315.463680688</v>
      </c>
      <c r="AJ411" s="92">
        <v>438707.774112174</v>
      </c>
      <c r="AK411" s="92">
        <v>437289.70859859762</v>
      </c>
      <c r="AL411" s="92">
        <v>435871.64308502106</v>
      </c>
      <c r="AM411" s="92">
        <v>434453.57757144462</v>
      </c>
      <c r="AN411" s="92">
        <v>433035.51205786818</v>
      </c>
      <c r="AO411" s="92">
        <v>431617.44654429168</v>
      </c>
      <c r="AP411" s="92">
        <v>430199.38103071525</v>
      </c>
      <c r="AQ411" s="8"/>
    </row>
    <row r="412" spans="2:43">
      <c r="B412" s="5"/>
      <c r="E412" s="115">
        <v>7</v>
      </c>
      <c r="F412" s="45" t="str">
        <f t="shared" si="629"/>
        <v>Saquarema</v>
      </c>
      <c r="G412" s="92">
        <v>0</v>
      </c>
      <c r="H412" s="92">
        <v>0</v>
      </c>
      <c r="I412" s="92">
        <v>387.21465270477819</v>
      </c>
      <c r="J412" s="92">
        <v>797.94539073846147</v>
      </c>
      <c r="K412" s="92">
        <v>1232.1922141010496</v>
      </c>
      <c r="L412" s="92">
        <v>1686.3012384401723</v>
      </c>
      <c r="M412" s="92">
        <v>2162.0994059320142</v>
      </c>
      <c r="N412" s="92">
        <v>2659.5867165765753</v>
      </c>
      <c r="O412" s="92">
        <v>3178.7631703738571</v>
      </c>
      <c r="P412" s="92">
        <v>3719.628767323858</v>
      </c>
      <c r="Q412" s="92">
        <v>4255.7630083195672</v>
      </c>
      <c r="R412" s="92">
        <v>4807.7151704442158</v>
      </c>
      <c r="S412" s="92">
        <v>5375.4852536978042</v>
      </c>
      <c r="T412" s="92">
        <v>5462.4838199069709</v>
      </c>
      <c r="U412" s="92">
        <v>5549.4823861161376</v>
      </c>
      <c r="V412" s="92">
        <v>5621.55202740803</v>
      </c>
      <c r="W412" s="92">
        <v>5693.6216686999214</v>
      </c>
      <c r="X412" s="92">
        <v>5765.6913099918147</v>
      </c>
      <c r="Y412" s="92">
        <v>5837.7609512837062</v>
      </c>
      <c r="Z412" s="92">
        <v>5909.8305925755985</v>
      </c>
      <c r="AA412" s="92">
        <v>5946.68207010692</v>
      </c>
      <c r="AB412" s="92">
        <v>5983.5335476382415</v>
      </c>
      <c r="AC412" s="92">
        <v>6020.3850251695621</v>
      </c>
      <c r="AD412" s="92">
        <v>6057.2365027008836</v>
      </c>
      <c r="AE412" s="92">
        <v>6094.0879802322042</v>
      </c>
      <c r="AF412" s="92">
        <v>6107.8427782319122</v>
      </c>
      <c r="AG412" s="92">
        <v>6121.5975762316202</v>
      </c>
      <c r="AH412" s="92">
        <v>6135.3523742313282</v>
      </c>
      <c r="AI412" s="92">
        <v>6149.1071722310371</v>
      </c>
      <c r="AJ412" s="92">
        <v>6162.8619702307442</v>
      </c>
      <c r="AK412" s="92">
        <v>6158.7277541111771</v>
      </c>
      <c r="AL412" s="92">
        <v>6154.5935379916091</v>
      </c>
      <c r="AM412" s="92">
        <v>6150.4593218720411</v>
      </c>
      <c r="AN412" s="92">
        <v>6146.3251057524731</v>
      </c>
      <c r="AO412" s="92">
        <v>6142.1908896329051</v>
      </c>
      <c r="AP412" s="92">
        <v>6138.056673513338</v>
      </c>
      <c r="AQ412" s="8"/>
    </row>
    <row r="413" spans="2:43">
      <c r="B413" s="5"/>
      <c r="E413" s="115">
        <v>8</v>
      </c>
      <c r="F413" s="45" t="str">
        <f t="shared" si="629"/>
        <v>Tangua</v>
      </c>
      <c r="G413" s="92">
        <v>3616.8743556151558</v>
      </c>
      <c r="H413" s="92">
        <v>3697.0457662351801</v>
      </c>
      <c r="I413" s="92">
        <v>4463.9839362834227</v>
      </c>
      <c r="J413" s="92">
        <v>5260.0753465571306</v>
      </c>
      <c r="K413" s="92">
        <v>6085.319997056301</v>
      </c>
      <c r="L413" s="92">
        <v>6905.527881453163</v>
      </c>
      <c r="M413" s="92">
        <v>7747.6911100064872</v>
      </c>
      <c r="N413" s="92">
        <v>8611.8096827162681</v>
      </c>
      <c r="O413" s="92">
        <v>9497.8835995825102</v>
      </c>
      <c r="P413" s="92">
        <v>10405.912860605211</v>
      </c>
      <c r="Q413" s="92">
        <v>11280.839539747789</v>
      </c>
      <c r="R413" s="92">
        <v>12170.127366352124</v>
      </c>
      <c r="S413" s="92">
        <v>13073.776340418217</v>
      </c>
      <c r="T413" s="92">
        <v>13192.255806977724</v>
      </c>
      <c r="U413" s="92">
        <v>13310.73527353723</v>
      </c>
      <c r="V413" s="92">
        <v>13374.543844153102</v>
      </c>
      <c r="W413" s="92">
        <v>13438.352414768977</v>
      </c>
      <c r="X413" s="92">
        <v>13502.160985384849</v>
      </c>
      <c r="Y413" s="92">
        <v>13565.969556000724</v>
      </c>
      <c r="Z413" s="92">
        <v>13629.778126616597</v>
      </c>
      <c r="AA413" s="92">
        <v>13648.370140937301</v>
      </c>
      <c r="AB413" s="92">
        <v>13666.962155258001</v>
      </c>
      <c r="AC413" s="92">
        <v>13685.554169578705</v>
      </c>
      <c r="AD413" s="92">
        <v>13704.146183899406</v>
      </c>
      <c r="AE413" s="92">
        <v>13722.73819822011</v>
      </c>
      <c r="AF413" s="92">
        <v>13704.10088994748</v>
      </c>
      <c r="AG413" s="92">
        <v>13685.463581674851</v>
      </c>
      <c r="AH413" s="92">
        <v>13666.826273402221</v>
      </c>
      <c r="AI413" s="92">
        <v>13648.18896512959</v>
      </c>
      <c r="AJ413" s="92">
        <v>13629.551656856962</v>
      </c>
      <c r="AK413" s="92">
        <v>13581.386188863084</v>
      </c>
      <c r="AL413" s="92">
        <v>13533.220720869203</v>
      </c>
      <c r="AM413" s="92">
        <v>13485.055252875325</v>
      </c>
      <c r="AN413" s="92">
        <v>13436.889784881445</v>
      </c>
      <c r="AO413" s="92">
        <v>13388.724316887567</v>
      </c>
      <c r="AP413" s="92">
        <v>13340.558848893688</v>
      </c>
      <c r="AQ413" s="8"/>
    </row>
    <row r="414" spans="2:43">
      <c r="B414" s="5"/>
      <c r="E414" s="115">
        <v>9</v>
      </c>
      <c r="F414" s="45" t="str">
        <f t="shared" si="629"/>
        <v>Casimiro de Abreu</v>
      </c>
      <c r="G414" s="92">
        <v>3140.5873176182131</v>
      </c>
      <c r="H414" s="92">
        <v>3219.587114878027</v>
      </c>
      <c r="I414" s="92">
        <v>3454.6011579821984</v>
      </c>
      <c r="J414" s="92">
        <v>3697.0881548812172</v>
      </c>
      <c r="K414" s="92">
        <v>3947.0481055750834</v>
      </c>
      <c r="L414" s="92">
        <v>4182.9236216215368</v>
      </c>
      <c r="M414" s="92">
        <v>4424.5572992003863</v>
      </c>
      <c r="N414" s="92">
        <v>4671.9491383116292</v>
      </c>
      <c r="O414" s="92">
        <v>4925.0991389552682</v>
      </c>
      <c r="P414" s="92">
        <v>5184.0073011313016</v>
      </c>
      <c r="Q414" s="92">
        <v>5404.2791646736041</v>
      </c>
      <c r="R414" s="92">
        <v>5627.3635857562349</v>
      </c>
      <c r="S414" s="92">
        <v>5853.2605643791958</v>
      </c>
      <c r="T414" s="92">
        <v>5898.4623819916351</v>
      </c>
      <c r="U414" s="92">
        <v>5943.6641996040753</v>
      </c>
      <c r="V414" s="92">
        <v>6020.821343785683</v>
      </c>
      <c r="W414" s="92">
        <v>6097.9784879672907</v>
      </c>
      <c r="X414" s="92">
        <v>6175.1356321488984</v>
      </c>
      <c r="Y414" s="92">
        <v>6252.2927763305061</v>
      </c>
      <c r="Z414" s="92">
        <v>6329.4499205121137</v>
      </c>
      <c r="AA414" s="92">
        <v>6365.8938615675988</v>
      </c>
      <c r="AB414" s="92">
        <v>6402.3378026230839</v>
      </c>
      <c r="AC414" s="92">
        <v>6438.7817436785681</v>
      </c>
      <c r="AD414" s="92">
        <v>6475.2256847340532</v>
      </c>
      <c r="AE414" s="92">
        <v>6511.6696257895383</v>
      </c>
      <c r="AF414" s="92">
        <v>6535.1061680129806</v>
      </c>
      <c r="AG414" s="92">
        <v>6558.542710236422</v>
      </c>
      <c r="AH414" s="92">
        <v>6581.9792524598633</v>
      </c>
      <c r="AI414" s="92">
        <v>6605.4157946833047</v>
      </c>
      <c r="AJ414" s="92">
        <v>6628.852336906747</v>
      </c>
      <c r="AK414" s="92">
        <v>6641.2142028041508</v>
      </c>
      <c r="AL414" s="92">
        <v>6653.5760687015527</v>
      </c>
      <c r="AM414" s="92">
        <v>6665.9379345989564</v>
      </c>
      <c r="AN414" s="92">
        <v>6678.2998004963592</v>
      </c>
      <c r="AO414" s="92">
        <v>6690.661666393763</v>
      </c>
      <c r="AP414" s="92">
        <v>6703.0235322911667</v>
      </c>
      <c r="AQ414" s="8"/>
    </row>
    <row r="415" spans="2:43">
      <c r="B415" s="5"/>
      <c r="E415" s="115">
        <v>10</v>
      </c>
      <c r="F415" s="45" t="str">
        <f t="shared" si="629"/>
        <v>Aperibe</v>
      </c>
      <c r="G415" s="92">
        <v>3416.6483222349943</v>
      </c>
      <c r="H415" s="92">
        <v>3516.5280342101473</v>
      </c>
      <c r="I415" s="92">
        <v>3657.123945285708</v>
      </c>
      <c r="J415" s="92">
        <v>3799.9688960295211</v>
      </c>
      <c r="K415" s="92">
        <v>3945.0628864415853</v>
      </c>
      <c r="L415" s="92">
        <v>4081.3308632035464</v>
      </c>
      <c r="M415" s="92">
        <v>4219.6092442504278</v>
      </c>
      <c r="N415" s="92">
        <v>4359.8980295822294</v>
      </c>
      <c r="O415" s="92">
        <v>4502.1972191989507</v>
      </c>
      <c r="P415" s="92">
        <v>4646.506813100591</v>
      </c>
      <c r="Q415" s="92">
        <v>4769.2115835984332</v>
      </c>
      <c r="R415" s="92">
        <v>4893.4439275147415</v>
      </c>
      <c r="S415" s="92">
        <v>5019.203844849515</v>
      </c>
      <c r="T415" s="92">
        <v>5095.4449392848637</v>
      </c>
      <c r="U415" s="92">
        <v>5171.6860337202124</v>
      </c>
      <c r="V415" s="92">
        <v>5220.9699706007259</v>
      </c>
      <c r="W415" s="92">
        <v>5270.2539074812394</v>
      </c>
      <c r="X415" s="92">
        <v>5319.5378443617528</v>
      </c>
      <c r="Y415" s="92">
        <v>5368.8217812422663</v>
      </c>
      <c r="Z415" s="92">
        <v>5418.1057181227798</v>
      </c>
      <c r="AA415" s="92">
        <v>5443.016537366404</v>
      </c>
      <c r="AB415" s="92">
        <v>5467.9273566100283</v>
      </c>
      <c r="AC415" s="92">
        <v>5492.8381758536525</v>
      </c>
      <c r="AD415" s="92">
        <v>5517.7489950972767</v>
      </c>
      <c r="AE415" s="92">
        <v>5542.659814340901</v>
      </c>
      <c r="AF415" s="92">
        <v>5547.464960588115</v>
      </c>
      <c r="AG415" s="92">
        <v>5552.270106835329</v>
      </c>
      <c r="AH415" s="92">
        <v>5557.075253082543</v>
      </c>
      <c r="AI415" s="92">
        <v>5561.880399329757</v>
      </c>
      <c r="AJ415" s="92">
        <v>5566.685545576971</v>
      </c>
      <c r="AK415" s="92">
        <v>5555.7764006773978</v>
      </c>
      <c r="AL415" s="92">
        <v>5544.8672557778254</v>
      </c>
      <c r="AM415" s="92">
        <v>5533.9581108782522</v>
      </c>
      <c r="AN415" s="92">
        <v>5523.0489659786799</v>
      </c>
      <c r="AO415" s="92">
        <v>5512.1398210791067</v>
      </c>
      <c r="AP415" s="92">
        <v>5501.2306761795344</v>
      </c>
      <c r="AQ415" s="8"/>
    </row>
    <row r="416" spans="2:43">
      <c r="B416" s="5"/>
      <c r="E416" s="115">
        <v>11</v>
      </c>
      <c r="F416" s="45" t="str">
        <f t="shared" si="629"/>
        <v>Cambuci</v>
      </c>
      <c r="G416" s="92">
        <v>3350.3583030932691</v>
      </c>
      <c r="H416" s="92">
        <v>3395.7950847513403</v>
      </c>
      <c r="I416" s="92">
        <v>3575.305835230557</v>
      </c>
      <c r="J416" s="92">
        <v>3758.3571141506632</v>
      </c>
      <c r="K416" s="92">
        <v>3944.9489215116573</v>
      </c>
      <c r="L416" s="92">
        <v>4116.5575236141676</v>
      </c>
      <c r="M416" s="92">
        <v>4290.4578631216536</v>
      </c>
      <c r="N416" s="92">
        <v>4466.6499400341172</v>
      </c>
      <c r="O416" s="92">
        <v>4645.1337543515547</v>
      </c>
      <c r="P416" s="92">
        <v>4825.9093060739697</v>
      </c>
      <c r="Q416" s="92">
        <v>4990.7547636383997</v>
      </c>
      <c r="R416" s="92">
        <v>5156.8406990945577</v>
      </c>
      <c r="S416" s="92">
        <v>5324.1671124424447</v>
      </c>
      <c r="T416" s="92">
        <v>5346.9092071241275</v>
      </c>
      <c r="U416" s="92">
        <v>5369.6513018058131</v>
      </c>
      <c r="V416" s="92">
        <v>5376.5369356722676</v>
      </c>
      <c r="W416" s="92">
        <v>5383.4225695387222</v>
      </c>
      <c r="X416" s="92">
        <v>5390.3082034051777</v>
      </c>
      <c r="Y416" s="92">
        <v>5397.1938372716331</v>
      </c>
      <c r="Z416" s="92">
        <v>5404.0794711380877</v>
      </c>
      <c r="AA416" s="92">
        <v>5398.4890519923529</v>
      </c>
      <c r="AB416" s="92">
        <v>5392.8986328466181</v>
      </c>
      <c r="AC416" s="92">
        <v>5387.3082137008832</v>
      </c>
      <c r="AD416" s="92">
        <v>5381.7177945551466</v>
      </c>
      <c r="AE416" s="92">
        <v>5376.1273754094127</v>
      </c>
      <c r="AF416" s="92">
        <v>5360.7403049039067</v>
      </c>
      <c r="AG416" s="92">
        <v>5345.3532343984016</v>
      </c>
      <c r="AH416" s="92">
        <v>5329.9661638928956</v>
      </c>
      <c r="AI416" s="92">
        <v>5314.5790933873895</v>
      </c>
      <c r="AJ416" s="92">
        <v>5299.1920228818826</v>
      </c>
      <c r="AK416" s="92">
        <v>5276.1853514161112</v>
      </c>
      <c r="AL416" s="92">
        <v>5253.1786799503398</v>
      </c>
      <c r="AM416" s="92">
        <v>5230.1720084845683</v>
      </c>
      <c r="AN416" s="92">
        <v>5207.1653370187969</v>
      </c>
      <c r="AO416" s="92">
        <v>5184.3027460154963</v>
      </c>
      <c r="AP416" s="92">
        <v>5161.4401550121966</v>
      </c>
      <c r="AQ416" s="8"/>
    </row>
    <row r="417" spans="2:43">
      <c r="B417" s="5"/>
      <c r="E417" s="115">
        <v>12</v>
      </c>
      <c r="F417" s="45" t="str">
        <f t="shared" si="629"/>
        <v>Itaocara</v>
      </c>
      <c r="G417" s="92">
        <v>6113.1042476573311</v>
      </c>
      <c r="H417" s="92">
        <v>6160.2278110444659</v>
      </c>
      <c r="I417" s="92">
        <v>6286.0153727327124</v>
      </c>
      <c r="J417" s="92">
        <v>6411.9321757927482</v>
      </c>
      <c r="K417" s="92">
        <v>6538.9782202245779</v>
      </c>
      <c r="L417" s="92">
        <v>6636.0685013675384</v>
      </c>
      <c r="M417" s="92">
        <v>6734.6186828179079</v>
      </c>
      <c r="N417" s="92">
        <v>6832.6287645756847</v>
      </c>
      <c r="O417" s="92">
        <v>6932.0987466408715</v>
      </c>
      <c r="P417" s="92">
        <v>7031.0286290134682</v>
      </c>
      <c r="Q417" s="92">
        <v>7117.1803038300195</v>
      </c>
      <c r="R417" s="92">
        <v>7203.4941202735536</v>
      </c>
      <c r="S417" s="92">
        <v>7289.970078344074</v>
      </c>
      <c r="T417" s="92">
        <v>7297.3409043461834</v>
      </c>
      <c r="U417" s="92">
        <v>7303.7117303482928</v>
      </c>
      <c r="V417" s="92">
        <v>7304.279581198487</v>
      </c>
      <c r="W417" s="92">
        <v>7305.8474320486821</v>
      </c>
      <c r="X417" s="92">
        <v>7306.4152828988754</v>
      </c>
      <c r="Y417" s="92">
        <v>7307.9831337490696</v>
      </c>
      <c r="Z417" s="92">
        <v>7308.5509845992647</v>
      </c>
      <c r="AA417" s="92">
        <v>7307.6220634058427</v>
      </c>
      <c r="AB417" s="92">
        <v>7306.6931422124226</v>
      </c>
      <c r="AC417" s="92">
        <v>7305.7642210190015</v>
      </c>
      <c r="AD417" s="92">
        <v>7303.8352998255814</v>
      </c>
      <c r="AE417" s="92">
        <v>7302.9063786321603</v>
      </c>
      <c r="AF417" s="92">
        <v>7300.8981033588771</v>
      </c>
      <c r="AG417" s="92">
        <v>7298.8898280855956</v>
      </c>
      <c r="AH417" s="92">
        <v>7296.8815528123123</v>
      </c>
      <c r="AI417" s="92">
        <v>7294.8732775390308</v>
      </c>
      <c r="AJ417" s="92">
        <v>7292.8650022657484</v>
      </c>
      <c r="AK417" s="92">
        <v>7290.4327672668405</v>
      </c>
      <c r="AL417" s="92">
        <v>7288.0005322679344</v>
      </c>
      <c r="AM417" s="92">
        <v>7285.5682972690265</v>
      </c>
      <c r="AN417" s="92">
        <v>7283.1360622701204</v>
      </c>
      <c r="AO417" s="92">
        <v>7280.5961558440067</v>
      </c>
      <c r="AP417" s="92">
        <v>7278.2463118487058</v>
      </c>
      <c r="AQ417" s="8"/>
    </row>
    <row r="418" spans="2:43">
      <c r="B418" s="5"/>
      <c r="E418" s="115">
        <v>13</v>
      </c>
      <c r="F418" s="45" t="str">
        <f t="shared" si="629"/>
        <v>Miracema</v>
      </c>
      <c r="G418" s="92">
        <v>3117.5178855662371</v>
      </c>
      <c r="H418" s="92">
        <v>3158.4053981592374</v>
      </c>
      <c r="I418" s="92">
        <v>3677.532607906493</v>
      </c>
      <c r="J418" s="92">
        <v>4209.4011420209063</v>
      </c>
      <c r="K418" s="92">
        <v>4754.0110005024808</v>
      </c>
      <c r="L418" s="92">
        <v>5285.015703242876</v>
      </c>
      <c r="M418" s="92">
        <v>5824.7650627163175</v>
      </c>
      <c r="N418" s="92">
        <v>6371.2590789228052</v>
      </c>
      <c r="O418" s="92">
        <v>6925.4977518623391</v>
      </c>
      <c r="P418" s="92">
        <v>7487.4810815349183</v>
      </c>
      <c r="Q418" s="92">
        <v>8030.0833171635495</v>
      </c>
      <c r="R418" s="92">
        <v>8577.4808987961896</v>
      </c>
      <c r="S418" s="92">
        <v>9129.6738264328305</v>
      </c>
      <c r="T418" s="92">
        <v>9167.2287447114413</v>
      </c>
      <c r="U418" s="92">
        <v>9204.7836629900521</v>
      </c>
      <c r="V418" s="92">
        <v>9222.7204909790053</v>
      </c>
      <c r="W418" s="92">
        <v>9241.6573189679566</v>
      </c>
      <c r="X418" s="92">
        <v>9260.5941469569079</v>
      </c>
      <c r="Y418" s="92">
        <v>9279.5309749458611</v>
      </c>
      <c r="Z418" s="92">
        <v>9298.4678029348124</v>
      </c>
      <c r="AA418" s="92">
        <v>9306.3982815318268</v>
      </c>
      <c r="AB418" s="92">
        <v>9314.3287601288412</v>
      </c>
      <c r="AC418" s="92">
        <v>9322.2592387258555</v>
      </c>
      <c r="AD418" s="92">
        <v>9330.1897173228699</v>
      </c>
      <c r="AE418" s="92">
        <v>9338.1201959198843</v>
      </c>
      <c r="AF418" s="92">
        <v>9340.2019631189378</v>
      </c>
      <c r="AG418" s="92">
        <v>9341.2837303179913</v>
      </c>
      <c r="AH418" s="92">
        <v>9343.3654975170448</v>
      </c>
      <c r="AI418" s="92">
        <v>9344.4472647160983</v>
      </c>
      <c r="AJ418" s="92">
        <v>9346.5290319151518</v>
      </c>
      <c r="AK418" s="92">
        <v>9344.6808197704231</v>
      </c>
      <c r="AL418" s="92">
        <v>9342.8326076256963</v>
      </c>
      <c r="AM418" s="92">
        <v>9341.9843954809676</v>
      </c>
      <c r="AN418" s="92">
        <v>9340.1361833362407</v>
      </c>
      <c r="AO418" s="92">
        <v>9338.287971191512</v>
      </c>
      <c r="AP418" s="92">
        <v>9336.4397590467852</v>
      </c>
      <c r="AQ418" s="8"/>
    </row>
    <row r="419" spans="2:43">
      <c r="B419" s="5"/>
      <c r="E419" s="115">
        <v>14</v>
      </c>
      <c r="F419" s="45" t="str">
        <f t="shared" si="629"/>
        <v>Sao Francisco de Itabapoana</v>
      </c>
      <c r="G419" s="92">
        <v>174.59244479358904</v>
      </c>
      <c r="H419" s="92">
        <v>178.71576096061256</v>
      </c>
      <c r="I419" s="92">
        <v>953.56265104843646</v>
      </c>
      <c r="J419" s="92">
        <v>1763.1716611663817</v>
      </c>
      <c r="K419" s="92">
        <v>2607.5427913144481</v>
      </c>
      <c r="L419" s="92">
        <v>3475.8975529681202</v>
      </c>
      <c r="M419" s="92">
        <v>4373.926918771871</v>
      </c>
      <c r="N419" s="92">
        <v>5301.630888725701</v>
      </c>
      <c r="O419" s="92">
        <v>6259.0094628296083</v>
      </c>
      <c r="P419" s="92">
        <v>7246.0626410835976</v>
      </c>
      <c r="Q419" s="92">
        <v>8224.1122141090527</v>
      </c>
      <c r="R419" s="92">
        <v>9223.4619743608837</v>
      </c>
      <c r="S419" s="92">
        <v>10244.111921839087</v>
      </c>
      <c r="T419" s="92">
        <v>10363.789477764796</v>
      </c>
      <c r="U419" s="92">
        <v>10483.467033690507</v>
      </c>
      <c r="V419" s="92">
        <v>10554.282201471959</v>
      </c>
      <c r="W419" s="92">
        <v>10625.09736925341</v>
      </c>
      <c r="X419" s="92">
        <v>10695.912537034859</v>
      </c>
      <c r="Y419" s="92">
        <v>10766.727704816311</v>
      </c>
      <c r="Z419" s="92">
        <v>10837.542872597762</v>
      </c>
      <c r="AA419" s="92">
        <v>10865.801341378747</v>
      </c>
      <c r="AB419" s="92">
        <v>10894.059810159735</v>
      </c>
      <c r="AC419" s="92">
        <v>10922.31827894072</v>
      </c>
      <c r="AD419" s="92">
        <v>10950.576747721705</v>
      </c>
      <c r="AE419" s="92">
        <v>10978.83521650269</v>
      </c>
      <c r="AF419" s="92">
        <v>10972.767270929868</v>
      </c>
      <c r="AG419" s="92">
        <v>10966.699325357045</v>
      </c>
      <c r="AH419" s="92">
        <v>10960.631379784221</v>
      </c>
      <c r="AI419" s="92">
        <v>10954.563434211397</v>
      </c>
      <c r="AJ419" s="92">
        <v>10948.495488638575</v>
      </c>
      <c r="AK419" s="92">
        <v>10916.106193955853</v>
      </c>
      <c r="AL419" s="92">
        <v>10883.716899273135</v>
      </c>
      <c r="AM419" s="92">
        <v>10851.327604590417</v>
      </c>
      <c r="AN419" s="92">
        <v>10818.938309907699</v>
      </c>
      <c r="AO419" s="92">
        <v>10786.54901522498</v>
      </c>
      <c r="AP419" s="92">
        <v>10754.159720542262</v>
      </c>
      <c r="AQ419" s="8"/>
    </row>
    <row r="420" spans="2:43">
      <c r="B420" s="5"/>
      <c r="E420" s="115">
        <v>15</v>
      </c>
      <c r="F420" s="45" t="str">
        <f t="shared" si="629"/>
        <v>Cantagalo</v>
      </c>
      <c r="G420" s="92">
        <v>5155.6255404801359</v>
      </c>
      <c r="H420" s="92">
        <v>5260.7425582006317</v>
      </c>
      <c r="I420" s="92">
        <v>5382.5586188968191</v>
      </c>
      <c r="J420" s="92">
        <v>5505.0289470301404</v>
      </c>
      <c r="K420" s="92">
        <v>5628.153542600603</v>
      </c>
      <c r="L420" s="92">
        <v>5739.0224968732673</v>
      </c>
      <c r="M420" s="92">
        <v>5850.4663529354821</v>
      </c>
      <c r="N420" s="92">
        <v>5962.4851107872437</v>
      </c>
      <c r="O420" s="92">
        <v>6075.0787704285567</v>
      </c>
      <c r="P420" s="92">
        <v>6188.2473318594184</v>
      </c>
      <c r="Q420" s="92">
        <v>6274.4230014287259</v>
      </c>
      <c r="R420" s="92">
        <v>6361.006660832476</v>
      </c>
      <c r="S420" s="92">
        <v>6447.9983100706722</v>
      </c>
      <c r="T420" s="92">
        <v>6515.7914045877242</v>
      </c>
      <c r="U420" s="92">
        <v>6583.5844991047743</v>
      </c>
      <c r="V420" s="92">
        <v>6619.1789908052579</v>
      </c>
      <c r="W420" s="92">
        <v>6654.7734825057423</v>
      </c>
      <c r="X420" s="92">
        <v>6690.3679742062241</v>
      </c>
      <c r="Y420" s="92">
        <v>6725.9624659067067</v>
      </c>
      <c r="Z420" s="92">
        <v>6761.5569576071903</v>
      </c>
      <c r="AA420" s="92">
        <v>6768.8420524770709</v>
      </c>
      <c r="AB420" s="92">
        <v>6776.1271473469533</v>
      </c>
      <c r="AC420" s="92">
        <v>6783.412242216833</v>
      </c>
      <c r="AD420" s="92">
        <v>6790.6973370867172</v>
      </c>
      <c r="AE420" s="92">
        <v>6797.9824319565978</v>
      </c>
      <c r="AF420" s="92">
        <v>6783.7569816649529</v>
      </c>
      <c r="AG420" s="92">
        <v>6769.5315313733099</v>
      </c>
      <c r="AH420" s="92">
        <v>6755.3060810816669</v>
      </c>
      <c r="AI420" s="92">
        <v>6741.0806307900211</v>
      </c>
      <c r="AJ420" s="92">
        <v>6726.8551804983772</v>
      </c>
      <c r="AK420" s="92">
        <v>6697.5041246082601</v>
      </c>
      <c r="AL420" s="92">
        <v>6668.153068718143</v>
      </c>
      <c r="AM420" s="92">
        <v>6638.8020128280259</v>
      </c>
      <c r="AN420" s="92">
        <v>6609.4509569379088</v>
      </c>
      <c r="AO420" s="92">
        <v>6580.0999010477908</v>
      </c>
      <c r="AP420" s="92">
        <v>6550.7488451576746</v>
      </c>
      <c r="AQ420" s="8"/>
    </row>
    <row r="421" spans="2:43">
      <c r="B421" s="5"/>
      <c r="E421" s="115">
        <v>16</v>
      </c>
      <c r="F421" s="45" t="str">
        <f t="shared" si="629"/>
        <v>Cordeiro</v>
      </c>
      <c r="G421" s="92">
        <v>3504.3783643269567</v>
      </c>
      <c r="H421" s="92">
        <v>3580.7813764575844</v>
      </c>
      <c r="I421" s="92">
        <v>4047.4767936944645</v>
      </c>
      <c r="J421" s="92">
        <v>4530.4795732042849</v>
      </c>
      <c r="K421" s="92">
        <v>5029.789714987046</v>
      </c>
      <c r="L421" s="92">
        <v>5528.620355279777</v>
      </c>
      <c r="M421" s="92">
        <v>6041.2473034321511</v>
      </c>
      <c r="N421" s="92">
        <v>6567.6705594441673</v>
      </c>
      <c r="O421" s="92">
        <v>7107.8901233158276</v>
      </c>
      <c r="P421" s="92">
        <v>7661.9059950471292</v>
      </c>
      <c r="Q421" s="92">
        <v>8196.4639360035217</v>
      </c>
      <c r="R421" s="92">
        <v>8741.1977636778938</v>
      </c>
      <c r="S421" s="92">
        <v>9296.107478070242</v>
      </c>
      <c r="T421" s="92">
        <v>9399.7507687163125</v>
      </c>
      <c r="U421" s="92">
        <v>9503.3940593623847</v>
      </c>
      <c r="V421" s="92">
        <v>9571.2426924703068</v>
      </c>
      <c r="W421" s="92">
        <v>9639.0913255782289</v>
      </c>
      <c r="X421" s="92">
        <v>9706.9399586861491</v>
      </c>
      <c r="Y421" s="92">
        <v>9774.7885917940712</v>
      </c>
      <c r="Z421" s="92">
        <v>9842.6372249019951</v>
      </c>
      <c r="AA421" s="92">
        <v>9879.9605255988226</v>
      </c>
      <c r="AB421" s="92">
        <v>9917.283826295652</v>
      </c>
      <c r="AC421" s="92">
        <v>9954.6071269924778</v>
      </c>
      <c r="AD421" s="92">
        <v>9991.9304276893072</v>
      </c>
      <c r="AE421" s="92">
        <v>10029.253728386137</v>
      </c>
      <c r="AF421" s="92">
        <v>10041.194427539594</v>
      </c>
      <c r="AG421" s="92">
        <v>10053.135126693052</v>
      </c>
      <c r="AH421" s="92">
        <v>10065.075825846508</v>
      </c>
      <c r="AI421" s="92">
        <v>10077.016524999968</v>
      </c>
      <c r="AJ421" s="92">
        <v>10088.957224153426</v>
      </c>
      <c r="AK421" s="92">
        <v>10079.969132443059</v>
      </c>
      <c r="AL421" s="92">
        <v>10070.98104073269</v>
      </c>
      <c r="AM421" s="92">
        <v>10061.992949022324</v>
      </c>
      <c r="AN421" s="92">
        <v>10053.004857311955</v>
      </c>
      <c r="AO421" s="92">
        <v>10044.016765601587</v>
      </c>
      <c r="AP421" s="92">
        <v>10035.028673891222</v>
      </c>
      <c r="AQ421" s="8"/>
    </row>
    <row r="422" spans="2:43">
      <c r="B422" s="5"/>
      <c r="E422" s="115">
        <v>17</v>
      </c>
      <c r="F422" s="45" t="str">
        <f t="shared" si="629"/>
        <v>Duas Barras</v>
      </c>
      <c r="G422" s="92">
        <v>640.10458577252564</v>
      </c>
      <c r="H422" s="92">
        <v>653.20556676119884</v>
      </c>
      <c r="I422" s="92">
        <v>938.1478000469375</v>
      </c>
      <c r="J422" s="92">
        <v>1233.77996903962</v>
      </c>
      <c r="K422" s="92">
        <v>1540.1020737392466</v>
      </c>
      <c r="L422" s="92">
        <v>1849.6476882467709</v>
      </c>
      <c r="M422" s="92">
        <v>2167.5684577275842</v>
      </c>
      <c r="N422" s="92">
        <v>2493.864382181685</v>
      </c>
      <c r="O422" s="92">
        <v>2828.5354616090754</v>
      </c>
      <c r="P422" s="92">
        <v>3171.5816960097536</v>
      </c>
      <c r="Q422" s="92">
        <v>3509.1303723111841</v>
      </c>
      <c r="R422" s="92">
        <v>3852.6312522756543</v>
      </c>
      <c r="S422" s="92">
        <v>4202.0843359031651</v>
      </c>
      <c r="T422" s="92">
        <v>4242.1161404304048</v>
      </c>
      <c r="U422" s="92">
        <v>4282.1479449576445</v>
      </c>
      <c r="V422" s="92">
        <v>4306.9243369601445</v>
      </c>
      <c r="W422" s="92">
        <v>4331.7007289626445</v>
      </c>
      <c r="X422" s="92">
        <v>4356.4771209651444</v>
      </c>
      <c r="Y422" s="92">
        <v>4381.2535129676453</v>
      </c>
      <c r="Z422" s="92">
        <v>4406.0299049701443</v>
      </c>
      <c r="AA422" s="92">
        <v>4417.9835285357285</v>
      </c>
      <c r="AB422" s="92">
        <v>4429.9371521013127</v>
      </c>
      <c r="AC422" s="92">
        <v>4441.8907756668968</v>
      </c>
      <c r="AD422" s="92">
        <v>4453.8443992324801</v>
      </c>
      <c r="AE422" s="92">
        <v>4465.7980227980643</v>
      </c>
      <c r="AF422" s="92">
        <v>4467.2953474563183</v>
      </c>
      <c r="AG422" s="92">
        <v>4468.7926721145723</v>
      </c>
      <c r="AH422" s="92">
        <v>4470.2899967728263</v>
      </c>
      <c r="AI422" s="92">
        <v>4471.7873214310803</v>
      </c>
      <c r="AJ422" s="92">
        <v>4473.2846460893334</v>
      </c>
      <c r="AK422" s="92">
        <v>4466.3650950272722</v>
      </c>
      <c r="AL422" s="92">
        <v>4459.4455439652111</v>
      </c>
      <c r="AM422" s="92">
        <v>4452.525992903149</v>
      </c>
      <c r="AN422" s="92">
        <v>4445.6064418410888</v>
      </c>
      <c r="AO422" s="92">
        <v>4438.6868907790276</v>
      </c>
      <c r="AP422" s="92">
        <v>4431.7673397169656</v>
      </c>
      <c r="AQ422" s="8"/>
    </row>
    <row r="423" spans="2:43">
      <c r="B423" s="5"/>
      <c r="E423" s="115">
        <v>18</v>
      </c>
      <c r="F423" s="45" t="str">
        <f t="shared" si="629"/>
        <v>Sao Sebastiao do Alto</v>
      </c>
      <c r="G423" s="92">
        <v>0</v>
      </c>
      <c r="H423" s="92">
        <v>0</v>
      </c>
      <c r="I423" s="92">
        <v>187.9670387889301</v>
      </c>
      <c r="J423" s="92">
        <v>385.75386684594116</v>
      </c>
      <c r="K423" s="92">
        <v>594.36048417103325</v>
      </c>
      <c r="L423" s="92">
        <v>811.00604690196428</v>
      </c>
      <c r="M423" s="92">
        <v>1035.5809769698551</v>
      </c>
      <c r="N423" s="92">
        <v>1270.0852743747057</v>
      </c>
      <c r="O423" s="92">
        <v>1513.5189391165163</v>
      </c>
      <c r="P423" s="92">
        <v>1765.881971195287</v>
      </c>
      <c r="Q423" s="92">
        <v>2016.4485239061987</v>
      </c>
      <c r="R423" s="92">
        <v>2273.8942557974437</v>
      </c>
      <c r="S423" s="92">
        <v>2537.219166869023</v>
      </c>
      <c r="T423" s="92">
        <v>2574.5546523608568</v>
      </c>
      <c r="U423" s="92">
        <v>2609.8901378526912</v>
      </c>
      <c r="V423" s="92">
        <v>2633.3946652526538</v>
      </c>
      <c r="W423" s="92">
        <v>2657.8991926526169</v>
      </c>
      <c r="X423" s="92">
        <v>2681.40372005258</v>
      </c>
      <c r="Y423" s="92">
        <v>2703.9082474525421</v>
      </c>
      <c r="Z423" s="92">
        <v>2727.4127748525052</v>
      </c>
      <c r="AA423" s="92">
        <v>2740.3809295093879</v>
      </c>
      <c r="AB423" s="92">
        <v>2752.3490841662706</v>
      </c>
      <c r="AC423" s="92">
        <v>2766.3172388231533</v>
      </c>
      <c r="AD423" s="92">
        <v>2779.285393480036</v>
      </c>
      <c r="AE423" s="92">
        <v>2791.2535481369191</v>
      </c>
      <c r="AF423" s="92">
        <v>2795.6710667997882</v>
      </c>
      <c r="AG423" s="92">
        <v>2800.0885854626567</v>
      </c>
      <c r="AH423" s="92">
        <v>2804.5061041255262</v>
      </c>
      <c r="AI423" s="92">
        <v>2808.9236227883953</v>
      </c>
      <c r="AJ423" s="92">
        <v>2813.3411414512643</v>
      </c>
      <c r="AK423" s="92">
        <v>2809.8782069013341</v>
      </c>
      <c r="AL423" s="92">
        <v>2807.4152723514035</v>
      </c>
      <c r="AM423" s="92">
        <v>2805.9523378014737</v>
      </c>
      <c r="AN423" s="92">
        <v>2803.4894032515431</v>
      </c>
      <c r="AO423" s="92">
        <v>2801.0351922318714</v>
      </c>
      <c r="AP423" s="92">
        <v>2798.7335637614806</v>
      </c>
      <c r="AQ423" s="8"/>
    </row>
    <row r="424" spans="2:43">
      <c r="B424" s="5"/>
      <c r="E424" s="115">
        <v>19</v>
      </c>
      <c r="F424" s="45" t="str">
        <f t="shared" si="629"/>
        <v>Rio de Janeiro - AP 2.1</v>
      </c>
      <c r="G424" s="92">
        <v>187256.9871</v>
      </c>
      <c r="H424" s="92">
        <v>189496.25099999999</v>
      </c>
      <c r="I424" s="92">
        <v>191735.4186</v>
      </c>
      <c r="J424" s="92">
        <v>193974.6825</v>
      </c>
      <c r="K424" s="92">
        <v>196213.85010000001</v>
      </c>
      <c r="L424" s="92">
        <v>197792.01449999999</v>
      </c>
      <c r="M424" s="92">
        <v>199370.1789</v>
      </c>
      <c r="N424" s="92">
        <v>200948.247</v>
      </c>
      <c r="O424" s="92">
        <v>202526.41139999998</v>
      </c>
      <c r="P424" s="92">
        <v>204104.57579999999</v>
      </c>
      <c r="Q424" s="92">
        <v>205021.06289999999</v>
      </c>
      <c r="R424" s="92">
        <v>205937.55000000002</v>
      </c>
      <c r="S424" s="92">
        <v>206854.03709999999</v>
      </c>
      <c r="T424" s="92">
        <v>207770.52420000001</v>
      </c>
      <c r="U424" s="92">
        <v>208687.01130000001</v>
      </c>
      <c r="V424" s="92">
        <v>209052.37350000002</v>
      </c>
      <c r="W424" s="92">
        <v>209417.73569999999</v>
      </c>
      <c r="X424" s="92">
        <v>209783.09790000002</v>
      </c>
      <c r="Y424" s="92">
        <v>210148.4601</v>
      </c>
      <c r="Z424" s="92">
        <v>210513.8223</v>
      </c>
      <c r="AA424" s="92">
        <v>210430.13759999999</v>
      </c>
      <c r="AB424" s="92">
        <v>210346.3566</v>
      </c>
      <c r="AC424" s="92">
        <v>210262.67189999999</v>
      </c>
      <c r="AD424" s="92">
        <v>210178.8909</v>
      </c>
      <c r="AE424" s="92">
        <v>210095.20619999999</v>
      </c>
      <c r="AF424" s="92">
        <v>209633.54399999999</v>
      </c>
      <c r="AG424" s="92">
        <v>209171.97810000001</v>
      </c>
      <c r="AH424" s="92">
        <v>208710.41219999999</v>
      </c>
      <c r="AI424" s="92">
        <v>208248.8463</v>
      </c>
      <c r="AJ424" s="92">
        <v>207787.28039999999</v>
      </c>
      <c r="AK424" s="92">
        <v>207016.9767</v>
      </c>
      <c r="AL424" s="92">
        <v>206246.76929999999</v>
      </c>
      <c r="AM424" s="92">
        <v>205476.46560000003</v>
      </c>
      <c r="AN424" s="92">
        <v>204706.25819999998</v>
      </c>
      <c r="AO424" s="92">
        <v>203936.0508</v>
      </c>
      <c r="AP424" s="92">
        <v>203165.84340000001</v>
      </c>
      <c r="AQ424" s="8"/>
    </row>
    <row r="425" spans="2:43">
      <c r="B425" s="11"/>
      <c r="F425" s="96" t="s">
        <v>1</v>
      </c>
      <c r="G425" s="98">
        <f t="shared" ref="G425:AP425" si="630">SUM(G406:G424)</f>
        <v>351389.5081260709</v>
      </c>
      <c r="H425" s="98">
        <f t="shared" si="630"/>
        <v>356267.1910033485</v>
      </c>
      <c r="I425" s="98">
        <f t="shared" si="630"/>
        <v>370571.20932048559</v>
      </c>
      <c r="J425" s="98">
        <f t="shared" si="630"/>
        <v>385249.92795890407</v>
      </c>
      <c r="K425" s="98">
        <f t="shared" si="630"/>
        <v>400304.15431860415</v>
      </c>
      <c r="L425" s="98">
        <f t="shared" si="630"/>
        <v>414358.75089527539</v>
      </c>
      <c r="M425" s="98">
        <f t="shared" si="630"/>
        <v>487230.7700095867</v>
      </c>
      <c r="N425" s="98">
        <f t="shared" si="630"/>
        <v>561826.08336327795</v>
      </c>
      <c r="O425" s="98">
        <f t="shared" si="630"/>
        <v>638145.8835563492</v>
      </c>
      <c r="P425" s="98">
        <f t="shared" si="630"/>
        <v>716190.07428880013</v>
      </c>
      <c r="Q425" s="98">
        <f t="shared" si="630"/>
        <v>793016.46964924072</v>
      </c>
      <c r="R425" s="98">
        <f t="shared" si="630"/>
        <v>870994.02684147644</v>
      </c>
      <c r="S425" s="98">
        <f t="shared" si="630"/>
        <v>950122.74586550693</v>
      </c>
      <c r="T425" s="98">
        <f t="shared" si="630"/>
        <v>956897.75894989178</v>
      </c>
      <c r="U425" s="98">
        <f t="shared" si="630"/>
        <v>963670.77203427651</v>
      </c>
      <c r="V425" s="98">
        <f t="shared" si="630"/>
        <v>967403.18209477805</v>
      </c>
      <c r="W425" s="98">
        <f t="shared" si="630"/>
        <v>971138.59215527959</v>
      </c>
      <c r="X425" s="98">
        <f t="shared" si="630"/>
        <v>974871.00221578137</v>
      </c>
      <c r="Y425" s="98">
        <f t="shared" si="630"/>
        <v>978604.41227628302</v>
      </c>
      <c r="Z425" s="98">
        <f t="shared" si="630"/>
        <v>982337.82233678468</v>
      </c>
      <c r="AA425" s="98">
        <f t="shared" si="630"/>
        <v>983413.24698737147</v>
      </c>
      <c r="AB425" s="98">
        <f t="shared" si="630"/>
        <v>984487.57533795829</v>
      </c>
      <c r="AC425" s="98">
        <f t="shared" si="630"/>
        <v>985564.9999885452</v>
      </c>
      <c r="AD425" s="98">
        <f t="shared" si="630"/>
        <v>986639.32833913178</v>
      </c>
      <c r="AE425" s="98">
        <f t="shared" si="630"/>
        <v>987713.75298971881</v>
      </c>
      <c r="AF425" s="98">
        <f t="shared" si="630"/>
        <v>986580.18159960525</v>
      </c>
      <c r="AG425" s="98">
        <f t="shared" si="630"/>
        <v>985444.7065094912</v>
      </c>
      <c r="AH425" s="98">
        <f t="shared" si="630"/>
        <v>984311.23141937738</v>
      </c>
      <c r="AI425" s="98">
        <f t="shared" si="630"/>
        <v>983176.75632926368</v>
      </c>
      <c r="AJ425" s="98">
        <f t="shared" si="630"/>
        <v>982043.28123914986</v>
      </c>
      <c r="AK425" s="98">
        <f t="shared" si="630"/>
        <v>979109.16794934648</v>
      </c>
      <c r="AL425" s="98">
        <f t="shared" si="630"/>
        <v>976176.15095954272</v>
      </c>
      <c r="AM425" s="98">
        <f t="shared" si="630"/>
        <v>973245.03766973922</v>
      </c>
      <c r="AN425" s="98">
        <f t="shared" si="630"/>
        <v>970312.02067993535</v>
      </c>
      <c r="AO425" s="98">
        <f t="shared" si="630"/>
        <v>967378.89728383219</v>
      </c>
      <c r="AP425" s="98">
        <f t="shared" si="630"/>
        <v>964446.26963061723</v>
      </c>
      <c r="AQ425" s="12"/>
    </row>
    <row r="426" spans="2:43">
      <c r="B426" s="11"/>
      <c r="F426" s="66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12"/>
    </row>
    <row r="427" spans="2:43" ht="13.5" thickBot="1">
      <c r="B427" s="11"/>
      <c r="D427" s="19" t="s">
        <v>100</v>
      </c>
      <c r="E427" s="19"/>
      <c r="F427" s="95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12"/>
    </row>
    <row r="428" spans="2:43" ht="13.5" thickTop="1">
      <c r="B428" s="11"/>
      <c r="D428" s="20"/>
      <c r="E428" s="20"/>
      <c r="F428" s="46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12"/>
    </row>
    <row r="429" spans="2:43">
      <c r="B429" s="5"/>
      <c r="E429" s="18">
        <v>1</v>
      </c>
      <c r="F429" s="45" t="str">
        <f>F406</f>
        <v>Cachoeiras de Macacu</v>
      </c>
      <c r="G429" s="92">
        <v>3290</v>
      </c>
      <c r="H429" s="92">
        <v>3373</v>
      </c>
      <c r="I429" s="92">
        <v>3848</v>
      </c>
      <c r="J429" s="92">
        <v>4341</v>
      </c>
      <c r="K429" s="92">
        <v>4854</v>
      </c>
      <c r="L429" s="92">
        <v>5368</v>
      </c>
      <c r="M429" s="92">
        <v>5900</v>
      </c>
      <c r="N429" s="92">
        <v>6447</v>
      </c>
      <c r="O429" s="92">
        <v>7009</v>
      </c>
      <c r="P429" s="92">
        <v>7589</v>
      </c>
      <c r="Q429" s="92">
        <v>8148</v>
      </c>
      <c r="R429" s="92">
        <v>8719</v>
      </c>
      <c r="S429" s="92">
        <v>9302</v>
      </c>
      <c r="T429" s="92">
        <v>9422</v>
      </c>
      <c r="U429" s="92">
        <v>9541</v>
      </c>
      <c r="V429" s="92">
        <v>9620</v>
      </c>
      <c r="W429" s="92">
        <v>9699</v>
      </c>
      <c r="X429" s="92">
        <v>9777</v>
      </c>
      <c r="Y429" s="92">
        <v>9856</v>
      </c>
      <c r="Z429" s="92">
        <v>9935</v>
      </c>
      <c r="AA429" s="92">
        <v>9979</v>
      </c>
      <c r="AB429" s="92">
        <v>10022</v>
      </c>
      <c r="AC429" s="92">
        <v>10066</v>
      </c>
      <c r="AD429" s="92">
        <v>10110</v>
      </c>
      <c r="AE429" s="92">
        <v>10153</v>
      </c>
      <c r="AF429" s="92">
        <v>10169</v>
      </c>
      <c r="AG429" s="92">
        <v>10183</v>
      </c>
      <c r="AH429" s="92">
        <v>10197</v>
      </c>
      <c r="AI429" s="92">
        <v>10213</v>
      </c>
      <c r="AJ429" s="92">
        <v>10227</v>
      </c>
      <c r="AK429" s="92">
        <v>10227</v>
      </c>
      <c r="AL429" s="92">
        <v>10227</v>
      </c>
      <c r="AM429" s="92">
        <v>10227</v>
      </c>
      <c r="AN429" s="92">
        <v>10227</v>
      </c>
      <c r="AO429" s="92">
        <v>10227</v>
      </c>
      <c r="AP429" s="92">
        <v>10227</v>
      </c>
      <c r="AQ429" s="8"/>
    </row>
    <row r="430" spans="2:43">
      <c r="B430" s="5"/>
      <c r="E430" s="18">
        <v>2</v>
      </c>
      <c r="F430" s="45" t="str">
        <f>F407</f>
        <v>Itaborai</v>
      </c>
      <c r="G430" s="92">
        <v>10771</v>
      </c>
      <c r="H430" s="92">
        <v>10941</v>
      </c>
      <c r="I430" s="92">
        <v>11110</v>
      </c>
      <c r="J430" s="92">
        <v>11280</v>
      </c>
      <c r="K430" s="92">
        <v>11449</v>
      </c>
      <c r="L430" s="92">
        <v>11580</v>
      </c>
      <c r="M430" s="92">
        <v>19348</v>
      </c>
      <c r="N430" s="92">
        <v>27317</v>
      </c>
      <c r="O430" s="92">
        <v>35491</v>
      </c>
      <c r="P430" s="92">
        <v>43868</v>
      </c>
      <c r="Q430" s="92">
        <v>52227</v>
      </c>
      <c r="R430" s="92">
        <v>60717</v>
      </c>
      <c r="S430" s="92">
        <v>69337</v>
      </c>
      <c r="T430" s="92">
        <v>69887</v>
      </c>
      <c r="U430" s="92">
        <v>70435</v>
      </c>
      <c r="V430" s="92">
        <v>70724</v>
      </c>
      <c r="W430" s="92">
        <v>71015</v>
      </c>
      <c r="X430" s="92">
        <v>71304</v>
      </c>
      <c r="Y430" s="92">
        <v>71594</v>
      </c>
      <c r="Z430" s="92">
        <v>71884</v>
      </c>
      <c r="AA430" s="92">
        <v>71970</v>
      </c>
      <c r="AB430" s="92">
        <v>72057</v>
      </c>
      <c r="AC430" s="92">
        <v>72142</v>
      </c>
      <c r="AD430" s="92">
        <v>72228</v>
      </c>
      <c r="AE430" s="92">
        <v>72313</v>
      </c>
      <c r="AF430" s="92">
        <v>72314</v>
      </c>
      <c r="AG430" s="92">
        <v>72314</v>
      </c>
      <c r="AH430" s="92">
        <v>72315</v>
      </c>
      <c r="AI430" s="92">
        <v>72315</v>
      </c>
      <c r="AJ430" s="92">
        <v>72316</v>
      </c>
      <c r="AK430" s="92">
        <v>72316</v>
      </c>
      <c r="AL430" s="92">
        <v>72316</v>
      </c>
      <c r="AM430" s="92">
        <v>72317</v>
      </c>
      <c r="AN430" s="92">
        <v>72317</v>
      </c>
      <c r="AO430" s="92">
        <v>72317</v>
      </c>
      <c r="AP430" s="92">
        <v>72318</v>
      </c>
      <c r="AQ430" s="8"/>
    </row>
    <row r="431" spans="2:43" s="134" customFormat="1">
      <c r="B431" s="148"/>
      <c r="E431" s="115">
        <v>3</v>
      </c>
      <c r="F431" s="45" t="str">
        <f t="shared" ref="F431:F447" si="631">F408</f>
        <v>Mage</v>
      </c>
      <c r="G431" s="92">
        <v>18962</v>
      </c>
      <c r="H431" s="92">
        <v>19295</v>
      </c>
      <c r="I431" s="92">
        <v>21889</v>
      </c>
      <c r="J431" s="92">
        <v>24558</v>
      </c>
      <c r="K431" s="92">
        <v>27305</v>
      </c>
      <c r="L431" s="92">
        <v>30043</v>
      </c>
      <c r="M431" s="92">
        <v>32844</v>
      </c>
      <c r="N431" s="92">
        <v>35709</v>
      </c>
      <c r="O431" s="92">
        <v>38637</v>
      </c>
      <c r="P431" s="92">
        <v>41628</v>
      </c>
      <c r="Q431" s="92">
        <v>44528</v>
      </c>
      <c r="R431" s="92">
        <v>47472</v>
      </c>
      <c r="S431" s="92">
        <v>50463</v>
      </c>
      <c r="T431" s="92">
        <v>50913</v>
      </c>
      <c r="U431" s="92">
        <v>51363</v>
      </c>
      <c r="V431" s="92">
        <v>51644</v>
      </c>
      <c r="W431" s="92">
        <v>51926</v>
      </c>
      <c r="X431" s="92">
        <v>52208</v>
      </c>
      <c r="Y431" s="92">
        <v>52489</v>
      </c>
      <c r="Z431" s="92">
        <v>52771</v>
      </c>
      <c r="AA431" s="92">
        <v>52902</v>
      </c>
      <c r="AB431" s="92">
        <v>53032</v>
      </c>
      <c r="AC431" s="92">
        <v>53164</v>
      </c>
      <c r="AD431" s="92">
        <v>53293</v>
      </c>
      <c r="AE431" s="92">
        <v>53423</v>
      </c>
      <c r="AF431" s="92">
        <v>53451</v>
      </c>
      <c r="AG431" s="92">
        <v>53479</v>
      </c>
      <c r="AH431" s="92">
        <v>53506</v>
      </c>
      <c r="AI431" s="92">
        <v>53534</v>
      </c>
      <c r="AJ431" s="92">
        <v>53561</v>
      </c>
      <c r="AK431" s="92">
        <v>53564</v>
      </c>
      <c r="AL431" s="92">
        <v>53566</v>
      </c>
      <c r="AM431" s="92">
        <v>53569</v>
      </c>
      <c r="AN431" s="92">
        <v>53571</v>
      </c>
      <c r="AO431" s="92">
        <v>53574</v>
      </c>
      <c r="AP431" s="92">
        <v>53576</v>
      </c>
      <c r="AQ431" s="149"/>
    </row>
    <row r="432" spans="2:43">
      <c r="B432" s="5"/>
      <c r="E432" s="115">
        <v>4</v>
      </c>
      <c r="F432" s="45" t="str">
        <f t="shared" si="631"/>
        <v>Marica</v>
      </c>
      <c r="G432" s="92">
        <v>0</v>
      </c>
      <c r="H432" s="92">
        <v>0</v>
      </c>
      <c r="I432" s="92">
        <v>0</v>
      </c>
      <c r="J432" s="92">
        <v>0</v>
      </c>
      <c r="K432" s="92">
        <v>0</v>
      </c>
      <c r="L432" s="92">
        <v>0</v>
      </c>
      <c r="M432" s="92">
        <v>0</v>
      </c>
      <c r="N432" s="92">
        <v>0</v>
      </c>
      <c r="O432" s="92">
        <v>0</v>
      </c>
      <c r="P432" s="92">
        <v>0</v>
      </c>
      <c r="Q432" s="92">
        <v>0</v>
      </c>
      <c r="R432" s="92">
        <v>0</v>
      </c>
      <c r="S432" s="92">
        <v>0</v>
      </c>
      <c r="T432" s="92">
        <v>0</v>
      </c>
      <c r="U432" s="92">
        <v>0</v>
      </c>
      <c r="V432" s="92">
        <v>0</v>
      </c>
      <c r="W432" s="92">
        <v>0</v>
      </c>
      <c r="X432" s="92">
        <v>0</v>
      </c>
      <c r="Y432" s="92">
        <v>0</v>
      </c>
      <c r="Z432" s="92">
        <v>0</v>
      </c>
      <c r="AA432" s="92">
        <v>0</v>
      </c>
      <c r="AB432" s="92">
        <v>0</v>
      </c>
      <c r="AC432" s="92">
        <v>0</v>
      </c>
      <c r="AD432" s="92">
        <v>0</v>
      </c>
      <c r="AE432" s="92">
        <v>0</v>
      </c>
      <c r="AF432" s="92">
        <v>0</v>
      </c>
      <c r="AG432" s="92">
        <v>0</v>
      </c>
      <c r="AH432" s="92">
        <v>0</v>
      </c>
      <c r="AI432" s="92">
        <v>0</v>
      </c>
      <c r="AJ432" s="92">
        <v>0</v>
      </c>
      <c r="AK432" s="92">
        <v>0</v>
      </c>
      <c r="AL432" s="92">
        <v>0</v>
      </c>
      <c r="AM432" s="92">
        <v>0</v>
      </c>
      <c r="AN432" s="92">
        <v>0</v>
      </c>
      <c r="AO432" s="92">
        <v>0</v>
      </c>
      <c r="AP432" s="92">
        <v>0</v>
      </c>
      <c r="AQ432" s="8"/>
    </row>
    <row r="433" spans="2:43">
      <c r="B433" s="5"/>
      <c r="E433" s="115">
        <v>5</v>
      </c>
      <c r="F433" s="45" t="str">
        <f t="shared" si="631"/>
        <v>Rio Bonito</v>
      </c>
      <c r="G433" s="92">
        <v>6584</v>
      </c>
      <c r="H433" s="92">
        <v>6753</v>
      </c>
      <c r="I433" s="92">
        <v>7472</v>
      </c>
      <c r="J433" s="92">
        <v>8218</v>
      </c>
      <c r="K433" s="92">
        <v>8989</v>
      </c>
      <c r="L433" s="92">
        <v>9749</v>
      </c>
      <c r="M433" s="92">
        <v>10531</v>
      </c>
      <c r="N433" s="92">
        <v>11333</v>
      </c>
      <c r="O433" s="92">
        <v>12157</v>
      </c>
      <c r="P433" s="92">
        <v>13004</v>
      </c>
      <c r="Q433" s="92">
        <v>13814</v>
      </c>
      <c r="R433" s="92">
        <v>14640</v>
      </c>
      <c r="S433" s="92">
        <v>15481</v>
      </c>
      <c r="T433" s="92">
        <v>15676</v>
      </c>
      <c r="U433" s="92">
        <v>15871</v>
      </c>
      <c r="V433" s="92">
        <v>16001</v>
      </c>
      <c r="W433" s="92">
        <v>16132</v>
      </c>
      <c r="X433" s="92">
        <v>16262</v>
      </c>
      <c r="Y433" s="92">
        <v>16393</v>
      </c>
      <c r="Z433" s="92">
        <v>16524</v>
      </c>
      <c r="AA433" s="92">
        <v>16599</v>
      </c>
      <c r="AB433" s="92">
        <v>16674</v>
      </c>
      <c r="AC433" s="92">
        <v>16750</v>
      </c>
      <c r="AD433" s="92">
        <v>16825</v>
      </c>
      <c r="AE433" s="92">
        <v>16899</v>
      </c>
      <c r="AF433" s="92">
        <v>16928</v>
      </c>
      <c r="AG433" s="92">
        <v>16955</v>
      </c>
      <c r="AH433" s="92">
        <v>16983</v>
      </c>
      <c r="AI433" s="92">
        <v>17012</v>
      </c>
      <c r="AJ433" s="92">
        <v>17040</v>
      </c>
      <c r="AK433" s="92">
        <v>17045</v>
      </c>
      <c r="AL433" s="92">
        <v>17051</v>
      </c>
      <c r="AM433" s="92">
        <v>17056</v>
      </c>
      <c r="AN433" s="92">
        <v>17062</v>
      </c>
      <c r="AO433" s="92">
        <v>17067</v>
      </c>
      <c r="AP433" s="92">
        <v>17073</v>
      </c>
      <c r="AQ433" s="8"/>
    </row>
    <row r="434" spans="2:43">
      <c r="B434" s="5"/>
      <c r="E434" s="115">
        <v>6</v>
      </c>
      <c r="F434" s="45" t="str">
        <f t="shared" si="631"/>
        <v>Sao Goncalo</v>
      </c>
      <c r="G434" s="92">
        <v>45771</v>
      </c>
      <c r="H434" s="92">
        <v>46306</v>
      </c>
      <c r="I434" s="92">
        <v>46840</v>
      </c>
      <c r="J434" s="92">
        <v>47375</v>
      </c>
      <c r="K434" s="92">
        <v>47909</v>
      </c>
      <c r="L434" s="92">
        <v>48295</v>
      </c>
      <c r="M434" s="92">
        <v>82355</v>
      </c>
      <c r="N434" s="92">
        <v>117210</v>
      </c>
      <c r="O434" s="92">
        <v>152862</v>
      </c>
      <c r="P434" s="92">
        <v>189311</v>
      </c>
      <c r="Q434" s="92">
        <v>225723</v>
      </c>
      <c r="R434" s="92">
        <v>262659</v>
      </c>
      <c r="S434" s="92">
        <v>300122</v>
      </c>
      <c r="T434" s="92">
        <v>302191</v>
      </c>
      <c r="U434" s="92">
        <v>304260</v>
      </c>
      <c r="V434" s="92">
        <v>305354</v>
      </c>
      <c r="W434" s="92">
        <v>306450</v>
      </c>
      <c r="X434" s="92">
        <v>307547</v>
      </c>
      <c r="Y434" s="92">
        <v>308642</v>
      </c>
      <c r="Z434" s="92">
        <v>309738</v>
      </c>
      <c r="AA434" s="92">
        <v>310048</v>
      </c>
      <c r="AB434" s="92">
        <v>310358</v>
      </c>
      <c r="AC434" s="92">
        <v>310667</v>
      </c>
      <c r="AD434" s="92">
        <v>310978</v>
      </c>
      <c r="AE434" s="92">
        <v>311287</v>
      </c>
      <c r="AF434" s="92">
        <v>311287</v>
      </c>
      <c r="AG434" s="92">
        <v>311287</v>
      </c>
      <c r="AH434" s="92">
        <v>311287</v>
      </c>
      <c r="AI434" s="92">
        <v>311287</v>
      </c>
      <c r="AJ434" s="92">
        <v>311287</v>
      </c>
      <c r="AK434" s="92">
        <v>311287</v>
      </c>
      <c r="AL434" s="92">
        <v>311287</v>
      </c>
      <c r="AM434" s="92">
        <v>311287</v>
      </c>
      <c r="AN434" s="92">
        <v>311287</v>
      </c>
      <c r="AO434" s="92">
        <v>311287</v>
      </c>
      <c r="AP434" s="92">
        <v>311287</v>
      </c>
      <c r="AQ434" s="8"/>
    </row>
    <row r="435" spans="2:43">
      <c r="B435" s="5"/>
      <c r="E435" s="115">
        <v>7</v>
      </c>
      <c r="F435" s="45" t="str">
        <f t="shared" si="631"/>
        <v>Saquarema</v>
      </c>
      <c r="G435" s="92">
        <v>0</v>
      </c>
      <c r="H435" s="92">
        <v>0</v>
      </c>
      <c r="I435" s="92">
        <v>273</v>
      </c>
      <c r="J435" s="92">
        <v>562</v>
      </c>
      <c r="K435" s="92">
        <v>868</v>
      </c>
      <c r="L435" s="92">
        <v>1188</v>
      </c>
      <c r="M435" s="92">
        <v>1523</v>
      </c>
      <c r="N435" s="92">
        <v>1873</v>
      </c>
      <c r="O435" s="92">
        <v>2239</v>
      </c>
      <c r="P435" s="92">
        <v>2619</v>
      </c>
      <c r="Q435" s="92">
        <v>2997</v>
      </c>
      <c r="R435" s="92">
        <v>3386</v>
      </c>
      <c r="S435" s="92">
        <v>3786</v>
      </c>
      <c r="T435" s="92">
        <v>3847</v>
      </c>
      <c r="U435" s="92">
        <v>3908</v>
      </c>
      <c r="V435" s="92">
        <v>3959</v>
      </c>
      <c r="W435" s="92">
        <v>4010</v>
      </c>
      <c r="X435" s="92">
        <v>4060</v>
      </c>
      <c r="Y435" s="92">
        <v>4111</v>
      </c>
      <c r="Z435" s="92">
        <v>4162</v>
      </c>
      <c r="AA435" s="92">
        <v>4188</v>
      </c>
      <c r="AB435" s="92">
        <v>4214</v>
      </c>
      <c r="AC435" s="92">
        <v>4240</v>
      </c>
      <c r="AD435" s="92">
        <v>4266</v>
      </c>
      <c r="AE435" s="92">
        <v>4292</v>
      </c>
      <c r="AF435" s="92">
        <v>4301</v>
      </c>
      <c r="AG435" s="92">
        <v>4311</v>
      </c>
      <c r="AH435" s="92">
        <v>4321</v>
      </c>
      <c r="AI435" s="92">
        <v>4330</v>
      </c>
      <c r="AJ435" s="92">
        <v>4340</v>
      </c>
      <c r="AK435" s="92">
        <v>4340</v>
      </c>
      <c r="AL435" s="92">
        <v>4340</v>
      </c>
      <c r="AM435" s="92">
        <v>4340</v>
      </c>
      <c r="AN435" s="92">
        <v>4340</v>
      </c>
      <c r="AO435" s="92">
        <v>4340</v>
      </c>
      <c r="AP435" s="92">
        <v>4340</v>
      </c>
      <c r="AQ435" s="8"/>
    </row>
    <row r="436" spans="2:43">
      <c r="B436" s="5"/>
      <c r="E436" s="115">
        <v>8</v>
      </c>
      <c r="F436" s="45" t="str">
        <f t="shared" si="631"/>
        <v>Tangua</v>
      </c>
      <c r="G436" s="92">
        <v>2219</v>
      </c>
      <c r="H436" s="92">
        <v>2268</v>
      </c>
      <c r="I436" s="92">
        <v>2739</v>
      </c>
      <c r="J436" s="92">
        <v>3227</v>
      </c>
      <c r="K436" s="92">
        <v>3733</v>
      </c>
      <c r="L436" s="92">
        <v>4237</v>
      </c>
      <c r="M436" s="92">
        <v>4753</v>
      </c>
      <c r="N436" s="92">
        <v>5283</v>
      </c>
      <c r="O436" s="92">
        <v>5827</v>
      </c>
      <c r="P436" s="92">
        <v>6384</v>
      </c>
      <c r="Q436" s="92">
        <v>6921</v>
      </c>
      <c r="R436" s="92">
        <v>7466</v>
      </c>
      <c r="S436" s="92">
        <v>8021</v>
      </c>
      <c r="T436" s="92">
        <v>8093</v>
      </c>
      <c r="U436" s="92">
        <v>8166</v>
      </c>
      <c r="V436" s="92">
        <v>8205</v>
      </c>
      <c r="W436" s="92">
        <v>8244</v>
      </c>
      <c r="X436" s="92">
        <v>8284</v>
      </c>
      <c r="Y436" s="92">
        <v>8323</v>
      </c>
      <c r="Z436" s="92">
        <v>8362</v>
      </c>
      <c r="AA436" s="92">
        <v>8373</v>
      </c>
      <c r="AB436" s="92">
        <v>8385</v>
      </c>
      <c r="AC436" s="92">
        <v>8396</v>
      </c>
      <c r="AD436" s="92">
        <v>8407</v>
      </c>
      <c r="AE436" s="92">
        <v>8419</v>
      </c>
      <c r="AF436" s="92">
        <v>8419</v>
      </c>
      <c r="AG436" s="92">
        <v>8419</v>
      </c>
      <c r="AH436" s="92">
        <v>8419</v>
      </c>
      <c r="AI436" s="92">
        <v>8419</v>
      </c>
      <c r="AJ436" s="92">
        <v>8419</v>
      </c>
      <c r="AK436" s="92">
        <v>8419</v>
      </c>
      <c r="AL436" s="92">
        <v>8419</v>
      </c>
      <c r="AM436" s="92">
        <v>8419</v>
      </c>
      <c r="AN436" s="92">
        <v>8419</v>
      </c>
      <c r="AO436" s="92">
        <v>8419</v>
      </c>
      <c r="AP436" s="92">
        <v>8419</v>
      </c>
      <c r="AQ436" s="8"/>
    </row>
    <row r="437" spans="2:43">
      <c r="B437" s="5"/>
      <c r="E437" s="115">
        <v>9</v>
      </c>
      <c r="F437" s="45" t="str">
        <f t="shared" si="631"/>
        <v>Casimiro de Abreu</v>
      </c>
      <c r="G437" s="92">
        <v>2881</v>
      </c>
      <c r="H437" s="92">
        <v>2954</v>
      </c>
      <c r="I437" s="92">
        <v>3169</v>
      </c>
      <c r="J437" s="92">
        <v>3392</v>
      </c>
      <c r="K437" s="92">
        <v>3621</v>
      </c>
      <c r="L437" s="92">
        <v>3838</v>
      </c>
      <c r="M437" s="92">
        <v>4059</v>
      </c>
      <c r="N437" s="92">
        <v>4286</v>
      </c>
      <c r="O437" s="92">
        <v>4518</v>
      </c>
      <c r="P437" s="92">
        <v>4756</v>
      </c>
      <c r="Q437" s="92">
        <v>4958</v>
      </c>
      <c r="R437" s="92">
        <v>5163</v>
      </c>
      <c r="S437" s="92">
        <v>5370</v>
      </c>
      <c r="T437" s="92">
        <v>5411</v>
      </c>
      <c r="U437" s="92">
        <v>5453</v>
      </c>
      <c r="V437" s="92">
        <v>5524</v>
      </c>
      <c r="W437" s="92">
        <v>5594</v>
      </c>
      <c r="X437" s="92">
        <v>5665</v>
      </c>
      <c r="Y437" s="92">
        <v>5736</v>
      </c>
      <c r="Z437" s="92">
        <v>5807</v>
      </c>
      <c r="AA437" s="92">
        <v>5840</v>
      </c>
      <c r="AB437" s="92">
        <v>5874</v>
      </c>
      <c r="AC437" s="92">
        <v>5907</v>
      </c>
      <c r="AD437" s="92">
        <v>5941</v>
      </c>
      <c r="AE437" s="92">
        <v>5974</v>
      </c>
      <c r="AF437" s="92">
        <v>5996</v>
      </c>
      <c r="AG437" s="92">
        <v>6017</v>
      </c>
      <c r="AH437" s="92">
        <v>6039</v>
      </c>
      <c r="AI437" s="92">
        <v>6060</v>
      </c>
      <c r="AJ437" s="92">
        <v>6082</v>
      </c>
      <c r="AK437" s="92">
        <v>6093</v>
      </c>
      <c r="AL437" s="92">
        <v>6104</v>
      </c>
      <c r="AM437" s="92">
        <v>6116</v>
      </c>
      <c r="AN437" s="92">
        <v>6127</v>
      </c>
      <c r="AO437" s="92">
        <v>6138</v>
      </c>
      <c r="AP437" s="92">
        <v>6150</v>
      </c>
      <c r="AQ437" s="8"/>
    </row>
    <row r="438" spans="2:43">
      <c r="B438" s="5"/>
      <c r="E438" s="115">
        <v>10</v>
      </c>
      <c r="F438" s="45" t="str">
        <f t="shared" si="631"/>
        <v>Aperibe</v>
      </c>
      <c r="G438" s="92">
        <v>3024</v>
      </c>
      <c r="H438" s="92">
        <v>3112</v>
      </c>
      <c r="I438" s="92">
        <v>3236</v>
      </c>
      <c r="J438" s="92">
        <v>3363</v>
      </c>
      <c r="K438" s="92">
        <v>3491</v>
      </c>
      <c r="L438" s="92">
        <v>3612</v>
      </c>
      <c r="M438" s="92">
        <v>3734</v>
      </c>
      <c r="N438" s="92">
        <v>3858</v>
      </c>
      <c r="O438" s="92">
        <v>3984</v>
      </c>
      <c r="P438" s="92">
        <v>4112</v>
      </c>
      <c r="Q438" s="92">
        <v>4221</v>
      </c>
      <c r="R438" s="92">
        <v>4330</v>
      </c>
      <c r="S438" s="92">
        <v>4442</v>
      </c>
      <c r="T438" s="92">
        <v>4509</v>
      </c>
      <c r="U438" s="92">
        <v>4577</v>
      </c>
      <c r="V438" s="92">
        <v>4620</v>
      </c>
      <c r="W438" s="92">
        <v>4664</v>
      </c>
      <c r="X438" s="92">
        <v>4708</v>
      </c>
      <c r="Y438" s="92">
        <v>4751</v>
      </c>
      <c r="Z438" s="92">
        <v>4795</v>
      </c>
      <c r="AA438" s="92">
        <v>4817</v>
      </c>
      <c r="AB438" s="92">
        <v>4839</v>
      </c>
      <c r="AC438" s="92">
        <v>4861</v>
      </c>
      <c r="AD438" s="92">
        <v>4883</v>
      </c>
      <c r="AE438" s="92">
        <v>4905</v>
      </c>
      <c r="AF438" s="92">
        <v>4909</v>
      </c>
      <c r="AG438" s="92">
        <v>4914</v>
      </c>
      <c r="AH438" s="92">
        <v>4918</v>
      </c>
      <c r="AI438" s="92">
        <v>4922</v>
      </c>
      <c r="AJ438" s="92">
        <v>4926</v>
      </c>
      <c r="AK438" s="92">
        <v>4926</v>
      </c>
      <c r="AL438" s="92">
        <v>4926</v>
      </c>
      <c r="AM438" s="92">
        <v>4926</v>
      </c>
      <c r="AN438" s="92">
        <v>4926</v>
      </c>
      <c r="AO438" s="92">
        <v>4926</v>
      </c>
      <c r="AP438" s="92">
        <v>4926</v>
      </c>
      <c r="AQ438" s="8"/>
    </row>
    <row r="439" spans="2:43">
      <c r="B439" s="5"/>
      <c r="E439" s="115">
        <v>11</v>
      </c>
      <c r="F439" s="45" t="str">
        <f t="shared" si="631"/>
        <v>Cambuci</v>
      </c>
      <c r="G439" s="92">
        <v>2707</v>
      </c>
      <c r="H439" s="92">
        <v>2746</v>
      </c>
      <c r="I439" s="92">
        <v>2894</v>
      </c>
      <c r="J439" s="92">
        <v>3044</v>
      </c>
      <c r="K439" s="92">
        <v>3199</v>
      </c>
      <c r="L439" s="92">
        <v>3341</v>
      </c>
      <c r="M439" s="92">
        <v>3485</v>
      </c>
      <c r="N439" s="92">
        <v>3630</v>
      </c>
      <c r="O439" s="92">
        <v>3778</v>
      </c>
      <c r="P439" s="92">
        <v>3928</v>
      </c>
      <c r="Q439" s="92">
        <v>4065</v>
      </c>
      <c r="R439" s="92">
        <v>4201</v>
      </c>
      <c r="S439" s="92">
        <v>4339</v>
      </c>
      <c r="T439" s="92">
        <v>4360</v>
      </c>
      <c r="U439" s="92">
        <v>4380</v>
      </c>
      <c r="V439" s="92">
        <v>4389</v>
      </c>
      <c r="W439" s="92">
        <v>4398</v>
      </c>
      <c r="X439" s="92">
        <v>4407</v>
      </c>
      <c r="Y439" s="92">
        <v>4417</v>
      </c>
      <c r="Z439" s="92">
        <v>4426</v>
      </c>
      <c r="AA439" s="92">
        <v>4428</v>
      </c>
      <c r="AB439" s="92">
        <v>4430</v>
      </c>
      <c r="AC439" s="92">
        <v>4433</v>
      </c>
      <c r="AD439" s="92">
        <v>4435</v>
      </c>
      <c r="AE439" s="92">
        <v>4437</v>
      </c>
      <c r="AF439" s="92">
        <v>4437</v>
      </c>
      <c r="AG439" s="92">
        <v>4437</v>
      </c>
      <c r="AH439" s="92">
        <v>4437</v>
      </c>
      <c r="AI439" s="92">
        <v>4437</v>
      </c>
      <c r="AJ439" s="92">
        <v>4437</v>
      </c>
      <c r="AK439" s="92">
        <v>4437</v>
      </c>
      <c r="AL439" s="92">
        <v>4437</v>
      </c>
      <c r="AM439" s="92">
        <v>4437</v>
      </c>
      <c r="AN439" s="92">
        <v>4437</v>
      </c>
      <c r="AO439" s="92">
        <v>4437</v>
      </c>
      <c r="AP439" s="92">
        <v>4437</v>
      </c>
      <c r="AQ439" s="8"/>
    </row>
    <row r="440" spans="2:43">
      <c r="B440" s="5"/>
      <c r="E440" s="115">
        <v>12</v>
      </c>
      <c r="F440" s="45" t="str">
        <f t="shared" si="631"/>
        <v>Itaocara</v>
      </c>
      <c r="G440" s="92">
        <v>4939</v>
      </c>
      <c r="H440" s="92">
        <v>4978</v>
      </c>
      <c r="I440" s="92">
        <v>5079</v>
      </c>
      <c r="J440" s="92">
        <v>5181</v>
      </c>
      <c r="K440" s="92">
        <v>5284</v>
      </c>
      <c r="L440" s="92">
        <v>5364</v>
      </c>
      <c r="M440" s="92">
        <v>5444</v>
      </c>
      <c r="N440" s="92">
        <v>5525</v>
      </c>
      <c r="O440" s="92">
        <v>5606</v>
      </c>
      <c r="P440" s="92">
        <v>5688</v>
      </c>
      <c r="Q440" s="92">
        <v>5759</v>
      </c>
      <c r="R440" s="92">
        <v>5829</v>
      </c>
      <c r="S440" s="92">
        <v>5901</v>
      </c>
      <c r="T440" s="92">
        <v>5910</v>
      </c>
      <c r="U440" s="92">
        <v>5918</v>
      </c>
      <c r="V440" s="92">
        <v>5922</v>
      </c>
      <c r="W440" s="92">
        <v>5925</v>
      </c>
      <c r="X440" s="92">
        <v>5928</v>
      </c>
      <c r="Y440" s="92">
        <v>5932</v>
      </c>
      <c r="Z440" s="92">
        <v>5935</v>
      </c>
      <c r="AA440" s="92">
        <v>5936</v>
      </c>
      <c r="AB440" s="92">
        <v>5936</v>
      </c>
      <c r="AC440" s="92">
        <v>5937</v>
      </c>
      <c r="AD440" s="92">
        <v>5938</v>
      </c>
      <c r="AE440" s="92">
        <v>5939</v>
      </c>
      <c r="AF440" s="92">
        <v>5939</v>
      </c>
      <c r="AG440" s="92">
        <v>5939</v>
      </c>
      <c r="AH440" s="92">
        <v>5939</v>
      </c>
      <c r="AI440" s="92">
        <v>5939</v>
      </c>
      <c r="AJ440" s="92">
        <v>5939</v>
      </c>
      <c r="AK440" s="92">
        <v>5939</v>
      </c>
      <c r="AL440" s="92">
        <v>5939</v>
      </c>
      <c r="AM440" s="92">
        <v>5939</v>
      </c>
      <c r="AN440" s="92">
        <v>5939</v>
      </c>
      <c r="AO440" s="92">
        <v>5939</v>
      </c>
      <c r="AP440" s="92">
        <v>5939</v>
      </c>
      <c r="AQ440" s="8"/>
    </row>
    <row r="441" spans="2:43">
      <c r="B441" s="5"/>
      <c r="E441" s="115">
        <v>13</v>
      </c>
      <c r="F441" s="45" t="str">
        <f t="shared" si="631"/>
        <v>Miracema</v>
      </c>
      <c r="G441" s="92">
        <v>2741</v>
      </c>
      <c r="H441" s="92">
        <v>2776</v>
      </c>
      <c r="I441" s="92">
        <v>3232</v>
      </c>
      <c r="J441" s="92">
        <v>3698</v>
      </c>
      <c r="K441" s="92">
        <v>4177</v>
      </c>
      <c r="L441" s="92">
        <v>4643</v>
      </c>
      <c r="M441" s="92">
        <v>5117</v>
      </c>
      <c r="N441" s="92">
        <v>5596</v>
      </c>
      <c r="O441" s="92">
        <v>6082</v>
      </c>
      <c r="P441" s="92">
        <v>6575</v>
      </c>
      <c r="Q441" s="92">
        <v>7051</v>
      </c>
      <c r="R441" s="92">
        <v>7532</v>
      </c>
      <c r="S441" s="92">
        <v>8017</v>
      </c>
      <c r="T441" s="92">
        <v>8049</v>
      </c>
      <c r="U441" s="92">
        <v>8082</v>
      </c>
      <c r="V441" s="92">
        <v>8097</v>
      </c>
      <c r="W441" s="92">
        <v>8113</v>
      </c>
      <c r="X441" s="92">
        <v>8129</v>
      </c>
      <c r="Y441" s="92">
        <v>8146</v>
      </c>
      <c r="Z441" s="92">
        <v>8163</v>
      </c>
      <c r="AA441" s="92">
        <v>8170</v>
      </c>
      <c r="AB441" s="92">
        <v>8176</v>
      </c>
      <c r="AC441" s="92">
        <v>8183</v>
      </c>
      <c r="AD441" s="92">
        <v>8189</v>
      </c>
      <c r="AE441" s="92">
        <v>8196</v>
      </c>
      <c r="AF441" s="92">
        <v>8198</v>
      </c>
      <c r="AG441" s="92">
        <v>8199</v>
      </c>
      <c r="AH441" s="92">
        <v>8200</v>
      </c>
      <c r="AI441" s="92">
        <v>8201</v>
      </c>
      <c r="AJ441" s="92">
        <v>8203</v>
      </c>
      <c r="AK441" s="92">
        <v>8203</v>
      </c>
      <c r="AL441" s="92">
        <v>8203</v>
      </c>
      <c r="AM441" s="92">
        <v>8204</v>
      </c>
      <c r="AN441" s="92">
        <v>8204</v>
      </c>
      <c r="AO441" s="92">
        <v>8204</v>
      </c>
      <c r="AP441" s="92">
        <v>8204</v>
      </c>
      <c r="AQ441" s="8"/>
    </row>
    <row r="442" spans="2:43">
      <c r="B442" s="5"/>
      <c r="E442" s="115">
        <v>14</v>
      </c>
      <c r="F442" s="45" t="str">
        <f t="shared" si="631"/>
        <v>Sao Francisco de Itabapoana</v>
      </c>
      <c r="G442" s="92">
        <v>147</v>
      </c>
      <c r="H442" s="92">
        <v>150</v>
      </c>
      <c r="I442" s="92">
        <v>801</v>
      </c>
      <c r="J442" s="92">
        <v>1483</v>
      </c>
      <c r="K442" s="92">
        <v>2190</v>
      </c>
      <c r="L442" s="92">
        <v>2921</v>
      </c>
      <c r="M442" s="92">
        <v>3676</v>
      </c>
      <c r="N442" s="92">
        <v>4455</v>
      </c>
      <c r="O442" s="92">
        <v>5259</v>
      </c>
      <c r="P442" s="92">
        <v>6089</v>
      </c>
      <c r="Q442" s="92">
        <v>6911</v>
      </c>
      <c r="R442" s="92">
        <v>7751</v>
      </c>
      <c r="S442" s="92">
        <v>8608</v>
      </c>
      <c r="T442" s="92">
        <v>8709</v>
      </c>
      <c r="U442" s="92">
        <v>8810</v>
      </c>
      <c r="V442" s="92">
        <v>8869</v>
      </c>
      <c r="W442" s="92">
        <v>8929</v>
      </c>
      <c r="X442" s="92">
        <v>8988</v>
      </c>
      <c r="Y442" s="92">
        <v>9048</v>
      </c>
      <c r="Z442" s="92">
        <v>9108</v>
      </c>
      <c r="AA442" s="92">
        <v>9131</v>
      </c>
      <c r="AB442" s="92">
        <v>9155</v>
      </c>
      <c r="AC442" s="92">
        <v>9178</v>
      </c>
      <c r="AD442" s="92">
        <v>9203</v>
      </c>
      <c r="AE442" s="92">
        <v>9226</v>
      </c>
      <c r="AF442" s="92">
        <v>9237</v>
      </c>
      <c r="AG442" s="92">
        <v>9247</v>
      </c>
      <c r="AH442" s="92">
        <v>9258</v>
      </c>
      <c r="AI442" s="92">
        <v>9269</v>
      </c>
      <c r="AJ442" s="92">
        <v>9280</v>
      </c>
      <c r="AK442" s="92">
        <v>9288</v>
      </c>
      <c r="AL442" s="92">
        <v>9296</v>
      </c>
      <c r="AM442" s="92">
        <v>9305</v>
      </c>
      <c r="AN442" s="92">
        <v>9313</v>
      </c>
      <c r="AO442" s="92">
        <v>9321</v>
      </c>
      <c r="AP442" s="92">
        <v>9330</v>
      </c>
      <c r="AQ442" s="8"/>
    </row>
    <row r="443" spans="2:43">
      <c r="B443" s="5"/>
      <c r="E443" s="115">
        <v>15</v>
      </c>
      <c r="F443" s="45" t="str">
        <f t="shared" si="631"/>
        <v>Cantagalo</v>
      </c>
      <c r="G443" s="92">
        <v>4157</v>
      </c>
      <c r="H443" s="92">
        <v>4243</v>
      </c>
      <c r="I443" s="92">
        <v>4341</v>
      </c>
      <c r="J443" s="92">
        <v>4439</v>
      </c>
      <c r="K443" s="92">
        <v>4539</v>
      </c>
      <c r="L443" s="92">
        <v>4629</v>
      </c>
      <c r="M443" s="92">
        <v>4718</v>
      </c>
      <c r="N443" s="92">
        <v>4809</v>
      </c>
      <c r="O443" s="92">
        <v>4899</v>
      </c>
      <c r="P443" s="92">
        <v>4991</v>
      </c>
      <c r="Q443" s="92">
        <v>5060</v>
      </c>
      <c r="R443" s="92">
        <v>5130</v>
      </c>
      <c r="S443" s="92">
        <v>5200</v>
      </c>
      <c r="T443" s="92">
        <v>5255</v>
      </c>
      <c r="U443" s="92">
        <v>5309</v>
      </c>
      <c r="V443" s="92">
        <v>5338</v>
      </c>
      <c r="W443" s="92">
        <v>5367</v>
      </c>
      <c r="X443" s="92">
        <v>5395</v>
      </c>
      <c r="Y443" s="92">
        <v>5423</v>
      </c>
      <c r="Z443" s="92">
        <v>5453</v>
      </c>
      <c r="AA443" s="92">
        <v>5465</v>
      </c>
      <c r="AB443" s="92">
        <v>5477</v>
      </c>
      <c r="AC443" s="92">
        <v>5489</v>
      </c>
      <c r="AD443" s="92">
        <v>5500</v>
      </c>
      <c r="AE443" s="92">
        <v>5514</v>
      </c>
      <c r="AF443" s="92">
        <v>5518</v>
      </c>
      <c r="AG443" s="92">
        <v>5524</v>
      </c>
      <c r="AH443" s="92">
        <v>5528</v>
      </c>
      <c r="AI443" s="92">
        <v>5532</v>
      </c>
      <c r="AJ443" s="92">
        <v>5538</v>
      </c>
      <c r="AK443" s="92">
        <v>5541</v>
      </c>
      <c r="AL443" s="92">
        <v>5544</v>
      </c>
      <c r="AM443" s="92">
        <v>5547</v>
      </c>
      <c r="AN443" s="92">
        <v>5551</v>
      </c>
      <c r="AO443" s="92">
        <v>5553</v>
      </c>
      <c r="AP443" s="92">
        <v>5556</v>
      </c>
      <c r="AQ443" s="8"/>
    </row>
    <row r="444" spans="2:43">
      <c r="B444" s="5"/>
      <c r="E444" s="115">
        <v>16</v>
      </c>
      <c r="F444" s="45" t="str">
        <f t="shared" si="631"/>
        <v>Cordeiro</v>
      </c>
      <c r="G444" s="92">
        <v>2696</v>
      </c>
      <c r="H444" s="92">
        <v>2754</v>
      </c>
      <c r="I444" s="92">
        <v>3113</v>
      </c>
      <c r="J444" s="92">
        <v>3485</v>
      </c>
      <c r="K444" s="92">
        <v>3869</v>
      </c>
      <c r="L444" s="92">
        <v>4253</v>
      </c>
      <c r="M444" s="92">
        <v>4647</v>
      </c>
      <c r="N444" s="92">
        <v>5052</v>
      </c>
      <c r="O444" s="92">
        <v>5468</v>
      </c>
      <c r="P444" s="92">
        <v>5894</v>
      </c>
      <c r="Q444" s="92">
        <v>6305</v>
      </c>
      <c r="R444" s="92">
        <v>6724</v>
      </c>
      <c r="S444" s="92">
        <v>7151</v>
      </c>
      <c r="T444" s="92">
        <v>7231</v>
      </c>
      <c r="U444" s="92">
        <v>7310</v>
      </c>
      <c r="V444" s="92">
        <v>7362</v>
      </c>
      <c r="W444" s="92">
        <v>7415</v>
      </c>
      <c r="X444" s="92">
        <v>7467</v>
      </c>
      <c r="Y444" s="92">
        <v>7519</v>
      </c>
      <c r="Z444" s="92">
        <v>7571</v>
      </c>
      <c r="AA444" s="92">
        <v>7600</v>
      </c>
      <c r="AB444" s="92">
        <v>7629</v>
      </c>
      <c r="AC444" s="92">
        <v>7657</v>
      </c>
      <c r="AD444" s="92">
        <v>7686</v>
      </c>
      <c r="AE444" s="92">
        <v>7715</v>
      </c>
      <c r="AF444" s="92">
        <v>7724</v>
      </c>
      <c r="AG444" s="92">
        <v>7733</v>
      </c>
      <c r="AH444" s="92">
        <v>7742</v>
      </c>
      <c r="AI444" s="92">
        <v>7752</v>
      </c>
      <c r="AJ444" s="92">
        <v>7761</v>
      </c>
      <c r="AK444" s="92">
        <v>7761</v>
      </c>
      <c r="AL444" s="92">
        <v>7761</v>
      </c>
      <c r="AM444" s="92">
        <v>7761</v>
      </c>
      <c r="AN444" s="92">
        <v>7761</v>
      </c>
      <c r="AO444" s="92">
        <v>7761</v>
      </c>
      <c r="AP444" s="92">
        <v>7761</v>
      </c>
      <c r="AQ444" s="8"/>
    </row>
    <row r="445" spans="2:43">
      <c r="B445" s="5"/>
      <c r="E445" s="115">
        <v>17</v>
      </c>
      <c r="F445" s="45" t="str">
        <f t="shared" si="631"/>
        <v>Duas Barras</v>
      </c>
      <c r="G445" s="92">
        <v>572</v>
      </c>
      <c r="H445" s="92">
        <v>583</v>
      </c>
      <c r="I445" s="92">
        <v>838</v>
      </c>
      <c r="J445" s="92">
        <v>1102</v>
      </c>
      <c r="K445" s="92">
        <v>1375</v>
      </c>
      <c r="L445" s="92">
        <v>1652</v>
      </c>
      <c r="M445" s="92">
        <v>1935</v>
      </c>
      <c r="N445" s="92">
        <v>2227</v>
      </c>
      <c r="O445" s="92">
        <v>2525</v>
      </c>
      <c r="P445" s="92">
        <v>2832</v>
      </c>
      <c r="Q445" s="92">
        <v>3134</v>
      </c>
      <c r="R445" s="92">
        <v>3440</v>
      </c>
      <c r="S445" s="92">
        <v>3752</v>
      </c>
      <c r="T445" s="92">
        <v>3787</v>
      </c>
      <c r="U445" s="92">
        <v>3824</v>
      </c>
      <c r="V445" s="92">
        <v>3845</v>
      </c>
      <c r="W445" s="92">
        <v>3868</v>
      </c>
      <c r="X445" s="92">
        <v>3889</v>
      </c>
      <c r="Y445" s="92">
        <v>3912</v>
      </c>
      <c r="Z445" s="92">
        <v>3933</v>
      </c>
      <c r="AA445" s="92">
        <v>3945</v>
      </c>
      <c r="AB445" s="92">
        <v>3956</v>
      </c>
      <c r="AC445" s="92">
        <v>3966</v>
      </c>
      <c r="AD445" s="92">
        <v>3977</v>
      </c>
      <c r="AE445" s="92">
        <v>3987</v>
      </c>
      <c r="AF445" s="92">
        <v>3989</v>
      </c>
      <c r="AG445" s="92">
        <v>3990</v>
      </c>
      <c r="AH445" s="92">
        <v>3992</v>
      </c>
      <c r="AI445" s="92">
        <v>3993</v>
      </c>
      <c r="AJ445" s="92">
        <v>3995</v>
      </c>
      <c r="AK445" s="92">
        <v>3995</v>
      </c>
      <c r="AL445" s="92">
        <v>3995</v>
      </c>
      <c r="AM445" s="92">
        <v>3995</v>
      </c>
      <c r="AN445" s="92">
        <v>3995</v>
      </c>
      <c r="AO445" s="92">
        <v>3995</v>
      </c>
      <c r="AP445" s="92">
        <v>3995</v>
      </c>
      <c r="AQ445" s="8"/>
    </row>
    <row r="446" spans="2:43">
      <c r="B446" s="5"/>
      <c r="E446" s="115">
        <v>18</v>
      </c>
      <c r="F446" s="45" t="str">
        <f t="shared" si="631"/>
        <v>Sao Sebastiao do Alto</v>
      </c>
      <c r="G446" s="92">
        <v>0</v>
      </c>
      <c r="H446" s="92">
        <v>0</v>
      </c>
      <c r="I446" s="92">
        <v>159</v>
      </c>
      <c r="J446" s="92">
        <v>328</v>
      </c>
      <c r="K446" s="92">
        <v>503</v>
      </c>
      <c r="L446" s="92">
        <v>688</v>
      </c>
      <c r="M446" s="92">
        <v>878</v>
      </c>
      <c r="N446" s="92">
        <v>1076</v>
      </c>
      <c r="O446" s="92">
        <v>1283</v>
      </c>
      <c r="P446" s="92">
        <v>1497</v>
      </c>
      <c r="Q446" s="92">
        <v>1709</v>
      </c>
      <c r="R446" s="92">
        <v>1927</v>
      </c>
      <c r="S446" s="92">
        <v>2150</v>
      </c>
      <c r="T446" s="92">
        <v>2181</v>
      </c>
      <c r="U446" s="92">
        <v>2212</v>
      </c>
      <c r="V446" s="92">
        <v>2231</v>
      </c>
      <c r="W446" s="92">
        <v>2252</v>
      </c>
      <c r="X446" s="92">
        <v>2273</v>
      </c>
      <c r="Y446" s="92">
        <v>2291</v>
      </c>
      <c r="Z446" s="92">
        <v>2311</v>
      </c>
      <c r="AA446" s="92">
        <v>2322</v>
      </c>
      <c r="AB446" s="92">
        <v>2332</v>
      </c>
      <c r="AC446" s="92">
        <v>2343</v>
      </c>
      <c r="AD446" s="92">
        <v>2356</v>
      </c>
      <c r="AE446" s="92">
        <v>2366</v>
      </c>
      <c r="AF446" s="92">
        <v>2370</v>
      </c>
      <c r="AG446" s="92">
        <v>2374</v>
      </c>
      <c r="AH446" s="92">
        <v>2378</v>
      </c>
      <c r="AI446" s="92">
        <v>2383</v>
      </c>
      <c r="AJ446" s="92">
        <v>2387</v>
      </c>
      <c r="AK446" s="92">
        <v>2387</v>
      </c>
      <c r="AL446" s="92">
        <v>2387</v>
      </c>
      <c r="AM446" s="92">
        <v>2388</v>
      </c>
      <c r="AN446" s="92">
        <v>2389</v>
      </c>
      <c r="AO446" s="92">
        <v>2389</v>
      </c>
      <c r="AP446" s="92">
        <v>2390</v>
      </c>
      <c r="AQ446" s="8"/>
    </row>
    <row r="447" spans="2:43">
      <c r="B447" s="5"/>
      <c r="E447" s="115">
        <v>19</v>
      </c>
      <c r="F447" s="45" t="str">
        <f t="shared" si="631"/>
        <v>Rio de Janeiro - AP 2.1</v>
      </c>
      <c r="G447" s="92">
        <v>83225</v>
      </c>
      <c r="H447" s="92">
        <v>84221</v>
      </c>
      <c r="I447" s="92">
        <v>85216</v>
      </c>
      <c r="J447" s="92">
        <v>86211</v>
      </c>
      <c r="K447" s="92">
        <v>87206</v>
      </c>
      <c r="L447" s="92">
        <v>87908</v>
      </c>
      <c r="M447" s="92">
        <v>88609</v>
      </c>
      <c r="N447" s="92">
        <v>89310</v>
      </c>
      <c r="O447" s="92">
        <v>90012</v>
      </c>
      <c r="P447" s="92">
        <v>90713</v>
      </c>
      <c r="Q447" s="92">
        <v>91120</v>
      </c>
      <c r="R447" s="92">
        <v>91528</v>
      </c>
      <c r="S447" s="92">
        <v>91935</v>
      </c>
      <c r="T447" s="92">
        <v>92342</v>
      </c>
      <c r="U447" s="92">
        <v>92750</v>
      </c>
      <c r="V447" s="92">
        <v>92912</v>
      </c>
      <c r="W447" s="92">
        <v>93075</v>
      </c>
      <c r="X447" s="92">
        <v>93237</v>
      </c>
      <c r="Y447" s="92">
        <v>93399</v>
      </c>
      <c r="Z447" s="92">
        <v>93562</v>
      </c>
      <c r="AA447" s="92">
        <v>93562</v>
      </c>
      <c r="AB447" s="92">
        <v>93562</v>
      </c>
      <c r="AC447" s="92">
        <v>93562</v>
      </c>
      <c r="AD447" s="92">
        <v>93562</v>
      </c>
      <c r="AE447" s="92">
        <v>93562</v>
      </c>
      <c r="AF447" s="92">
        <v>93562</v>
      </c>
      <c r="AG447" s="92">
        <v>93562</v>
      </c>
      <c r="AH447" s="92">
        <v>93562</v>
      </c>
      <c r="AI447" s="92">
        <v>93562</v>
      </c>
      <c r="AJ447" s="92">
        <v>93562</v>
      </c>
      <c r="AK447" s="92">
        <v>93562</v>
      </c>
      <c r="AL447" s="92">
        <v>93562</v>
      </c>
      <c r="AM447" s="92">
        <v>93562</v>
      </c>
      <c r="AN447" s="92">
        <v>93562</v>
      </c>
      <c r="AO447" s="92">
        <v>93562</v>
      </c>
      <c r="AP447" s="92">
        <v>93562</v>
      </c>
      <c r="AQ447" s="8"/>
    </row>
    <row r="448" spans="2:43">
      <c r="B448" s="11"/>
      <c r="F448" s="96" t="s">
        <v>1</v>
      </c>
      <c r="G448" s="98">
        <f t="shared" ref="G448:AP448" si="632">SUM(G429:G447)</f>
        <v>194686</v>
      </c>
      <c r="H448" s="98">
        <f t="shared" si="632"/>
        <v>197453</v>
      </c>
      <c r="I448" s="98">
        <f t="shared" si="632"/>
        <v>206249</v>
      </c>
      <c r="J448" s="98">
        <f t="shared" si="632"/>
        <v>215287</v>
      </c>
      <c r="K448" s="98">
        <f t="shared" si="632"/>
        <v>224561</v>
      </c>
      <c r="L448" s="98">
        <f t="shared" si="632"/>
        <v>233309</v>
      </c>
      <c r="M448" s="98">
        <f t="shared" si="632"/>
        <v>283556</v>
      </c>
      <c r="N448" s="98">
        <f t="shared" si="632"/>
        <v>334996</v>
      </c>
      <c r="O448" s="98">
        <f t="shared" si="632"/>
        <v>387636</v>
      </c>
      <c r="P448" s="98">
        <f t="shared" si="632"/>
        <v>441478</v>
      </c>
      <c r="Q448" s="98">
        <f t="shared" si="632"/>
        <v>494651</v>
      </c>
      <c r="R448" s="98">
        <f t="shared" si="632"/>
        <v>548614</v>
      </c>
      <c r="S448" s="98">
        <f t="shared" si="632"/>
        <v>603377</v>
      </c>
      <c r="T448" s="98">
        <f t="shared" si="632"/>
        <v>607773</v>
      </c>
      <c r="U448" s="98">
        <f t="shared" si="632"/>
        <v>612169</v>
      </c>
      <c r="V448" s="98">
        <f t="shared" si="632"/>
        <v>614616</v>
      </c>
      <c r="W448" s="98">
        <f t="shared" si="632"/>
        <v>617076</v>
      </c>
      <c r="X448" s="98">
        <f t="shared" si="632"/>
        <v>619528</v>
      </c>
      <c r="Y448" s="98">
        <f t="shared" si="632"/>
        <v>621982</v>
      </c>
      <c r="Z448" s="98">
        <f t="shared" si="632"/>
        <v>624440</v>
      </c>
      <c r="AA448" s="98">
        <f t="shared" si="632"/>
        <v>625275</v>
      </c>
      <c r="AB448" s="98">
        <f t="shared" si="632"/>
        <v>626108</v>
      </c>
      <c r="AC448" s="98">
        <f t="shared" si="632"/>
        <v>626941</v>
      </c>
      <c r="AD448" s="98">
        <f t="shared" si="632"/>
        <v>627777</v>
      </c>
      <c r="AE448" s="98">
        <f t="shared" si="632"/>
        <v>628607</v>
      </c>
      <c r="AF448" s="98">
        <f t="shared" si="632"/>
        <v>628748</v>
      </c>
      <c r="AG448" s="98">
        <f t="shared" si="632"/>
        <v>628884</v>
      </c>
      <c r="AH448" s="98">
        <f t="shared" si="632"/>
        <v>629021</v>
      </c>
      <c r="AI448" s="98">
        <f t="shared" si="632"/>
        <v>629160</v>
      </c>
      <c r="AJ448" s="98">
        <f t="shared" si="632"/>
        <v>629300</v>
      </c>
      <c r="AK448" s="98">
        <f t="shared" si="632"/>
        <v>629330</v>
      </c>
      <c r="AL448" s="98">
        <f t="shared" si="632"/>
        <v>629360</v>
      </c>
      <c r="AM448" s="98">
        <f t="shared" si="632"/>
        <v>629395</v>
      </c>
      <c r="AN448" s="98">
        <f t="shared" si="632"/>
        <v>629427</v>
      </c>
      <c r="AO448" s="98">
        <f t="shared" si="632"/>
        <v>629456</v>
      </c>
      <c r="AP448" s="98">
        <f t="shared" si="632"/>
        <v>629490</v>
      </c>
      <c r="AQ448" s="12"/>
    </row>
    <row r="449" spans="2:47">
      <c r="B449" s="11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12"/>
    </row>
    <row r="450" spans="2:47" ht="13.5" thickBot="1">
      <c r="B450" s="11"/>
      <c r="D450" s="19" t="s">
        <v>101</v>
      </c>
      <c r="E450" s="19"/>
      <c r="F450" s="19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12"/>
    </row>
    <row r="451" spans="2:47" ht="13.5" thickTop="1">
      <c r="B451" s="11"/>
      <c r="D451" s="20"/>
      <c r="E451" s="20"/>
      <c r="F451" s="21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12"/>
    </row>
    <row r="452" spans="2:47" s="21" customFormat="1">
      <c r="B452" s="5"/>
      <c r="E452" s="34">
        <v>1</v>
      </c>
      <c r="F452" s="35" t="str">
        <f>LOOKUP(E452,CAPEX!$E$11:$E$29,CAPEX!$F$11:$F$29)</f>
        <v>Cachoeiras de Macacu</v>
      </c>
      <c r="G452" s="69"/>
      <c r="H452" s="72">
        <f>SUM(H453:H457)</f>
        <v>303977.47500000003</v>
      </c>
      <c r="I452" s="72">
        <f t="shared" ref="I452" si="633">SUM(I453:I457)</f>
        <v>307510.85749999998</v>
      </c>
      <c r="J452" s="72">
        <f t="shared" ref="J452" si="634">SUM(J453:J457)</f>
        <v>544534.375</v>
      </c>
      <c r="K452" s="72">
        <f t="shared" ref="K452" si="635">SUM(K453:K457)</f>
        <v>849201.75703124993</v>
      </c>
      <c r="L452" s="72">
        <f t="shared" ref="L452" si="636">SUM(L453:L457)</f>
        <v>1229497.4812499997</v>
      </c>
      <c r="M452" s="72">
        <f t="shared" ref="M452" si="637">SUM(M453:M457)</f>
        <v>1642683.9143749999</v>
      </c>
      <c r="N452" s="72">
        <f t="shared" ref="N452" si="638">SUM(N453:N457)</f>
        <v>1925442.5250000001</v>
      </c>
      <c r="O452" s="72">
        <f t="shared" ref="O452" si="639">SUM(O453:O457)</f>
        <v>2096109.5671875004</v>
      </c>
      <c r="P452" s="72">
        <f t="shared" ref="P452" si="640">SUM(P453:P457)</f>
        <v>2256025.078125</v>
      </c>
      <c r="Q452" s="72">
        <f t="shared" ref="Q452" si="641">SUM(Q453:Q457)</f>
        <v>2434082.3437499995</v>
      </c>
      <c r="R452" s="72">
        <f t="shared" ref="R452" si="642">SUM(R453:R457)</f>
        <v>2607879.375</v>
      </c>
      <c r="S452" s="72">
        <f t="shared" ref="S452" si="643">SUM(S453:S457)</f>
        <v>2785012.7343749995</v>
      </c>
      <c r="T452" s="72">
        <f t="shared" ref="T452" si="644">SUM(T453:T457)</f>
        <v>2965431.0937499995</v>
      </c>
      <c r="U452" s="72">
        <f t="shared" ref="U452" si="645">SUM(U453:U457)</f>
        <v>2997819.140625</v>
      </c>
      <c r="V452" s="72">
        <f t="shared" ref="V452" si="646">SUM(V453:V457)</f>
        <v>3030104.53125</v>
      </c>
      <c r="W452" s="72">
        <f t="shared" ref="W452" si="647">SUM(W453:W457)</f>
        <v>3051970.3125</v>
      </c>
      <c r="X452" s="72">
        <f t="shared" ref="X452" si="648">SUM(X453:X457)</f>
        <v>3073784.765625</v>
      </c>
      <c r="Y452" s="72">
        <f t="shared" ref="Y452" si="649">SUM(Y453:Y457)</f>
        <v>3095599.21875</v>
      </c>
      <c r="Z452" s="72">
        <f t="shared" ref="Z452" si="650">SUM(Z453:Z457)</f>
        <v>3117465.0000000009</v>
      </c>
      <c r="AA452" s="72">
        <f t="shared" ref="AA452" si="651">SUM(AA453:AA457)</f>
        <v>3139279.4531250005</v>
      </c>
      <c r="AB452" s="72">
        <f t="shared" ref="AB452" si="652">SUM(AB453:AB457)</f>
        <v>3151444.21875</v>
      </c>
      <c r="AC452" s="72">
        <f t="shared" ref="AC452" si="653">SUM(AC453:AC457)</f>
        <v>3163608.984375</v>
      </c>
      <c r="AD452" s="72">
        <f t="shared" ref="AD452" si="654">SUM(AD453:AD457)</f>
        <v>3175825.0781250005</v>
      </c>
      <c r="AE452" s="72">
        <f t="shared" ref="AE452" si="655">SUM(AE453:AE457)</f>
        <v>3187989.84375</v>
      </c>
      <c r="AF452" s="72">
        <f t="shared" ref="AF452" si="656">SUM(AF453:AF457)</f>
        <v>3200154.6093749995</v>
      </c>
      <c r="AG452" s="72">
        <f t="shared" ref="AG452" si="657">SUM(AG453:AG457)</f>
        <v>3203952.890625</v>
      </c>
      <c r="AH452" s="72">
        <f t="shared" ref="AH452" si="658">SUM(AH453:AH457)</f>
        <v>3207751.171875</v>
      </c>
      <c r="AI452" s="72">
        <f t="shared" ref="AI452" si="659">SUM(AI453:AI457)</f>
        <v>3211549.453125</v>
      </c>
      <c r="AJ452" s="72">
        <f t="shared" ref="AJ452" si="660">SUM(AJ453:AJ457)</f>
        <v>3215399.0625</v>
      </c>
      <c r="AK452" s="72">
        <f t="shared" ref="AK452" si="661">SUM(AK453:AK457)</f>
        <v>3219197.3437499995</v>
      </c>
      <c r="AL452" s="72">
        <f t="shared" ref="AL452" si="662">SUM(AL453:AL457)</f>
        <v>3215912.34375</v>
      </c>
      <c r="AM452" s="72">
        <f t="shared" ref="AM452" si="663">SUM(AM453:AM457)</f>
        <v>3212678.6718749995</v>
      </c>
      <c r="AN452" s="72">
        <f t="shared" ref="AN452" si="664">SUM(AN453:AN457)</f>
        <v>3209445</v>
      </c>
      <c r="AO452" s="72">
        <f t="shared" ref="AO452" si="665">SUM(AO453:AO457)</f>
        <v>3206211.3281249995</v>
      </c>
      <c r="AP452" s="72">
        <f t="shared" ref="AP452" si="666">SUM(AP453:AP457)</f>
        <v>3202926.3281249995</v>
      </c>
      <c r="AQ452" s="8"/>
      <c r="AS452" s="125"/>
    </row>
    <row r="453" spans="2:47" s="21" customFormat="1">
      <c r="B453" s="5"/>
      <c r="C453" s="9"/>
      <c r="D453" s="9"/>
      <c r="E453" s="18"/>
      <c r="F453" s="62" t="s">
        <v>2</v>
      </c>
      <c r="G453" s="78"/>
      <c r="H453" s="73">
        <v>0</v>
      </c>
      <c r="I453" s="155">
        <v>2196.5061250000003</v>
      </c>
      <c r="J453" s="155">
        <v>7779.0625000000009</v>
      </c>
      <c r="K453" s="155">
        <v>18197.180507812503</v>
      </c>
      <c r="L453" s="155">
        <v>35128.499464285713</v>
      </c>
      <c r="M453" s="155">
        <v>58667.282656250012</v>
      </c>
      <c r="N453" s="155">
        <v>82518.965357142864</v>
      </c>
      <c r="O453" s="155">
        <v>104805.47835937502</v>
      </c>
      <c r="P453" s="155">
        <v>112801.25390624999</v>
      </c>
      <c r="Q453" s="155">
        <v>121704.11718750001</v>
      </c>
      <c r="R453" s="155">
        <v>130393.96874999999</v>
      </c>
      <c r="S453" s="155">
        <v>139250.63671875</v>
      </c>
      <c r="T453" s="155">
        <v>148271.5546875</v>
      </c>
      <c r="U453" s="155">
        <v>149890.95703125</v>
      </c>
      <c r="V453" s="155">
        <v>151505.2265625</v>
      </c>
      <c r="W453" s="155">
        <v>152598.515625</v>
      </c>
      <c r="X453" s="155">
        <v>153689.23828125</v>
      </c>
      <c r="Y453" s="155">
        <v>154779.9609375</v>
      </c>
      <c r="Z453" s="155">
        <v>155873.25</v>
      </c>
      <c r="AA453" s="155">
        <v>156963.97265625</v>
      </c>
      <c r="AB453" s="155">
        <v>157572.2109375</v>
      </c>
      <c r="AC453" s="155">
        <v>158180.44921875</v>
      </c>
      <c r="AD453" s="155">
        <v>158791.25390625</v>
      </c>
      <c r="AE453" s="155">
        <v>159399.4921875</v>
      </c>
      <c r="AF453" s="155">
        <v>160007.73046875</v>
      </c>
      <c r="AG453" s="155">
        <v>160197.64453125</v>
      </c>
      <c r="AH453" s="155">
        <v>160387.55859375</v>
      </c>
      <c r="AI453" s="155">
        <v>160577.47265625</v>
      </c>
      <c r="AJ453" s="155">
        <v>160769.953125</v>
      </c>
      <c r="AK453" s="155">
        <v>160959.8671875</v>
      </c>
      <c r="AL453" s="155">
        <v>160795.6171875</v>
      </c>
      <c r="AM453" s="155">
        <v>160633.93359375</v>
      </c>
      <c r="AN453" s="155">
        <v>160472.25</v>
      </c>
      <c r="AO453" s="155">
        <v>160310.56640625</v>
      </c>
      <c r="AP453" s="155">
        <v>160146.31640625</v>
      </c>
      <c r="AQ453" s="8"/>
      <c r="AS453" s="125"/>
      <c r="AT453" s="127"/>
      <c r="AU453" s="127" t="s">
        <v>113</v>
      </c>
    </row>
    <row r="454" spans="2:47" s="21" customFormat="1">
      <c r="B454" s="5"/>
      <c r="C454" s="9"/>
      <c r="D454" s="9"/>
      <c r="E454" s="18"/>
      <c r="F454" s="62" t="s">
        <v>47</v>
      </c>
      <c r="G454" s="78"/>
      <c r="H454" s="155">
        <v>291818.37600000005</v>
      </c>
      <c r="I454" s="155">
        <v>293013.91707499995</v>
      </c>
      <c r="J454" s="155">
        <v>514973.9375</v>
      </c>
      <c r="K454" s="155">
        <v>797036.50624218734</v>
      </c>
      <c r="L454" s="155">
        <v>1145189.0825357141</v>
      </c>
      <c r="M454" s="155">
        <v>1518309.2751437498</v>
      </c>
      <c r="N454" s="155">
        <v>1765905.8586428571</v>
      </c>
      <c r="O454" s="155">
        <v>1907459.7061406253</v>
      </c>
      <c r="P454" s="155">
        <v>2052982.8210937497</v>
      </c>
      <c r="Q454" s="155">
        <v>2215014.9328124998</v>
      </c>
      <c r="R454" s="155">
        <v>2373170.2312499997</v>
      </c>
      <c r="S454" s="155">
        <v>2534361.5882812496</v>
      </c>
      <c r="T454" s="155">
        <v>2698542.2953124996</v>
      </c>
      <c r="U454" s="155">
        <v>2728015.4179687495</v>
      </c>
      <c r="V454" s="155">
        <v>2757395.1234375001</v>
      </c>
      <c r="W454" s="155">
        <v>2777292.984375</v>
      </c>
      <c r="X454" s="155">
        <v>2797144.13671875</v>
      </c>
      <c r="Y454" s="155">
        <v>2816995.2890625</v>
      </c>
      <c r="Z454" s="155">
        <v>2836893.1500000004</v>
      </c>
      <c r="AA454" s="155">
        <v>2856744.3023437504</v>
      </c>
      <c r="AB454" s="155">
        <v>2867814.2390625002</v>
      </c>
      <c r="AC454" s="155">
        <v>2878884.17578125</v>
      </c>
      <c r="AD454" s="155">
        <v>2890000.8210937502</v>
      </c>
      <c r="AE454" s="155">
        <v>2901070.7578125</v>
      </c>
      <c r="AF454" s="155">
        <v>2912140.6945312498</v>
      </c>
      <c r="AG454" s="155">
        <v>2915597.1304687499</v>
      </c>
      <c r="AH454" s="155">
        <v>2919053.56640625</v>
      </c>
      <c r="AI454" s="155">
        <v>2922510.0023437501</v>
      </c>
      <c r="AJ454" s="155">
        <v>2926013.1468750001</v>
      </c>
      <c r="AK454" s="155">
        <v>2929469.5828124997</v>
      </c>
      <c r="AL454" s="155">
        <v>2926480.2328125001</v>
      </c>
      <c r="AM454" s="155">
        <v>2923537.5914062499</v>
      </c>
      <c r="AN454" s="155">
        <v>2920594.95</v>
      </c>
      <c r="AO454" s="155">
        <v>2917652.30859375</v>
      </c>
      <c r="AP454" s="155">
        <v>2914662.9585937499</v>
      </c>
      <c r="AQ454" s="8"/>
      <c r="AS454" s="125"/>
      <c r="AT454" s="127"/>
      <c r="AU454" s="127" t="s">
        <v>114</v>
      </c>
    </row>
    <row r="455" spans="2:47" s="21" customFormat="1">
      <c r="B455" s="5"/>
      <c r="C455" s="9"/>
      <c r="D455" s="9"/>
      <c r="E455" s="18"/>
      <c r="F455" s="62" t="s">
        <v>48</v>
      </c>
      <c r="G455" s="78"/>
      <c r="H455" s="155">
        <v>952.99219510839339</v>
      </c>
      <c r="I455" s="155">
        <v>964.06961439688723</v>
      </c>
      <c r="J455" s="155">
        <v>1707.1561284046693</v>
      </c>
      <c r="K455" s="155">
        <v>2662.3112338278206</v>
      </c>
      <c r="L455" s="155">
        <v>3854.5668672873812</v>
      </c>
      <c r="M455" s="155">
        <v>5149.9373413424128</v>
      </c>
      <c r="N455" s="155">
        <v>6036.4068043357429</v>
      </c>
      <c r="O455" s="155">
        <v>6571.4607887367993</v>
      </c>
      <c r="P455" s="155">
        <v>7072.8079158560313</v>
      </c>
      <c r="Q455" s="155">
        <v>7631.0308053085046</v>
      </c>
      <c r="R455" s="155">
        <v>8175.897540300165</v>
      </c>
      <c r="S455" s="155">
        <v>8731.2239143274055</v>
      </c>
      <c r="T455" s="155">
        <v>9296.8490098665916</v>
      </c>
      <c r="U455" s="155">
        <v>9398.3879672734838</v>
      </c>
      <c r="V455" s="155">
        <v>9499.6050896331308</v>
      </c>
      <c r="W455" s="155">
        <v>9568.1559546970548</v>
      </c>
      <c r="X455" s="155">
        <v>9636.5459022373543</v>
      </c>
      <c r="Y455" s="155">
        <v>9704.9358497776557</v>
      </c>
      <c r="Z455" s="155">
        <v>9773.4867148415797</v>
      </c>
      <c r="AA455" s="155">
        <v>9841.8766623818774</v>
      </c>
      <c r="AB455" s="155">
        <v>9880.0141154808207</v>
      </c>
      <c r="AC455" s="155">
        <v>9918.1515685797658</v>
      </c>
      <c r="AD455" s="155">
        <v>9956.4499392023354</v>
      </c>
      <c r="AE455" s="155">
        <v>9994.5873923012769</v>
      </c>
      <c r="AF455" s="155">
        <v>10032.724845400222</v>
      </c>
      <c r="AG455" s="155">
        <v>10044.632742148415</v>
      </c>
      <c r="AH455" s="155">
        <v>10056.540638896609</v>
      </c>
      <c r="AI455" s="155">
        <v>10068.448535644802</v>
      </c>
      <c r="AJ455" s="155">
        <v>10080.517349916619</v>
      </c>
      <c r="AK455" s="155">
        <v>10092.425246664812</v>
      </c>
      <c r="AL455" s="155">
        <v>10082.126525152862</v>
      </c>
      <c r="AM455" s="155">
        <v>10071.988721164536</v>
      </c>
      <c r="AN455" s="155">
        <v>10061.850917176209</v>
      </c>
      <c r="AO455" s="155">
        <v>10051.713113187881</v>
      </c>
      <c r="AP455" s="155">
        <v>10041.414391675931</v>
      </c>
      <c r="AQ455" s="8"/>
      <c r="AS455" s="125"/>
      <c r="AT455" s="127"/>
      <c r="AU455" s="127" t="s">
        <v>115</v>
      </c>
    </row>
    <row r="456" spans="2:47" s="21" customFormat="1">
      <c r="B456" s="5"/>
      <c r="C456" s="9"/>
      <c r="D456" s="9"/>
      <c r="E456" s="18"/>
      <c r="F456" s="62" t="s">
        <v>49</v>
      </c>
      <c r="G456" s="78"/>
      <c r="H456" s="155">
        <v>4629.784777654253</v>
      </c>
      <c r="I456" s="155">
        <v>4683.6006089494167</v>
      </c>
      <c r="J456" s="155">
        <v>8293.6308365758759</v>
      </c>
      <c r="K456" s="155">
        <v>12933.923370014592</v>
      </c>
      <c r="L456" s="155">
        <v>18726.087263062815</v>
      </c>
      <c r="M456" s="155">
        <v>25019.1991405642</v>
      </c>
      <c r="N456" s="155">
        <v>29325.806106170101</v>
      </c>
      <c r="O456" s="155">
        <v>31925.181845990839</v>
      </c>
      <c r="P456" s="155">
        <v>34360.804413910511</v>
      </c>
      <c r="Q456" s="155">
        <v>37072.738309477492</v>
      </c>
      <c r="R456" s="155">
        <v>39719.78592273486</v>
      </c>
      <c r="S456" s="155">
        <v>42417.648094427466</v>
      </c>
      <c r="T456" s="155">
        <v>45165.543062117838</v>
      </c>
      <c r="U456" s="155">
        <v>45658.835160158422</v>
      </c>
      <c r="V456" s="155">
        <v>46150.563733324074</v>
      </c>
      <c r="W456" s="155">
        <v>46483.59453168427</v>
      </c>
      <c r="X456" s="155">
        <v>46815.843567607</v>
      </c>
      <c r="Y456" s="155">
        <v>47148.092603529745</v>
      </c>
      <c r="Z456" s="155">
        <v>47481.123401889949</v>
      </c>
      <c r="AA456" s="155">
        <v>47813.372437812686</v>
      </c>
      <c r="AB456" s="155">
        <v>47998.650135491946</v>
      </c>
      <c r="AC456" s="155">
        <v>48183.927833171205</v>
      </c>
      <c r="AD456" s="155">
        <v>48369.987293287944</v>
      </c>
      <c r="AE456" s="155">
        <v>48555.264990967211</v>
      </c>
      <c r="AF456" s="155">
        <v>48740.542688646477</v>
      </c>
      <c r="AG456" s="155">
        <v>48798.393109018907</v>
      </c>
      <c r="AH456" s="155">
        <v>48856.24352939133</v>
      </c>
      <c r="AI456" s="155">
        <v>48914.093949763759</v>
      </c>
      <c r="AJ456" s="155">
        <v>48972.726132573669</v>
      </c>
      <c r="AK456" s="155">
        <v>49030.576552946084</v>
      </c>
      <c r="AL456" s="155">
        <v>48980.543756948304</v>
      </c>
      <c r="AM456" s="155">
        <v>48931.292723388004</v>
      </c>
      <c r="AN456" s="155">
        <v>48882.041689827696</v>
      </c>
      <c r="AO456" s="155">
        <v>48832.790656267382</v>
      </c>
      <c r="AP456" s="155">
        <v>48782.757860269601</v>
      </c>
      <c r="AQ456" s="8"/>
      <c r="AS456" s="125"/>
      <c r="AT456" s="127"/>
      <c r="AU456" s="127" t="s">
        <v>116</v>
      </c>
    </row>
    <row r="457" spans="2:47" s="21" customFormat="1">
      <c r="B457" s="5"/>
      <c r="C457" s="9"/>
      <c r="D457" s="9"/>
      <c r="E457" s="18"/>
      <c r="F457" s="62" t="s">
        <v>50</v>
      </c>
      <c r="G457" s="78"/>
      <c r="H457" s="155">
        <v>6576.3220272373537</v>
      </c>
      <c r="I457" s="155">
        <v>6652.764076653697</v>
      </c>
      <c r="J457" s="155">
        <v>11780.588035019455</v>
      </c>
      <c r="K457" s="155">
        <v>18371.835677407587</v>
      </c>
      <c r="L457" s="155">
        <v>26599.2451196498</v>
      </c>
      <c r="M457" s="155">
        <v>35538.220093093383</v>
      </c>
      <c r="N457" s="155">
        <v>41655.488089494167</v>
      </c>
      <c r="O457" s="155">
        <v>45347.740052772373</v>
      </c>
      <c r="P457" s="155">
        <v>48807.390795233463</v>
      </c>
      <c r="Q457" s="155">
        <v>52659.524635214009</v>
      </c>
      <c r="R457" s="155">
        <v>56419.491536964975</v>
      </c>
      <c r="S457" s="155">
        <v>60251.637366245137</v>
      </c>
      <c r="T457" s="155">
        <v>64154.851678015555</v>
      </c>
      <c r="U457" s="155">
        <v>64855.542497568094</v>
      </c>
      <c r="V457" s="155">
        <v>65554.012427042791</v>
      </c>
      <c r="W457" s="155">
        <v>66027.062013618677</v>
      </c>
      <c r="X457" s="155">
        <v>66499.001155155624</v>
      </c>
      <c r="Y457" s="155">
        <v>66970.940296692614</v>
      </c>
      <c r="Z457" s="155">
        <v>67443.989883268485</v>
      </c>
      <c r="AA457" s="155">
        <v>67915.929024805446</v>
      </c>
      <c r="AB457" s="155">
        <v>68179.104499027235</v>
      </c>
      <c r="AC457" s="155">
        <v>68442.279973249009</v>
      </c>
      <c r="AD457" s="155">
        <v>68706.565892509709</v>
      </c>
      <c r="AE457" s="155">
        <v>68969.741366731512</v>
      </c>
      <c r="AF457" s="155">
        <v>69232.916840953301</v>
      </c>
      <c r="AG457" s="155">
        <v>69315.089773832675</v>
      </c>
      <c r="AH457" s="155">
        <v>69397.262706712048</v>
      </c>
      <c r="AI457" s="155">
        <v>69479.435639591436</v>
      </c>
      <c r="AJ457" s="155">
        <v>69562.71901750972</v>
      </c>
      <c r="AK457" s="155">
        <v>69644.891950389108</v>
      </c>
      <c r="AL457" s="155">
        <v>69573.823467898823</v>
      </c>
      <c r="AM457" s="155">
        <v>69503.865430447462</v>
      </c>
      <c r="AN457" s="155">
        <v>69433.907392996101</v>
      </c>
      <c r="AO457" s="155">
        <v>69363.949355544741</v>
      </c>
      <c r="AP457" s="155">
        <v>69292.880873054455</v>
      </c>
      <c r="AQ457" s="8"/>
      <c r="AS457" s="125"/>
      <c r="AT457" s="127"/>
      <c r="AU457" s="127" t="s">
        <v>117</v>
      </c>
    </row>
    <row r="458" spans="2:47" s="21" customFormat="1">
      <c r="B458" s="5"/>
      <c r="C458" s="9"/>
      <c r="D458" s="9"/>
      <c r="E458" s="18"/>
      <c r="F458" s="16"/>
      <c r="G458" s="80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8"/>
    </row>
    <row r="459" spans="2:47" s="21" customFormat="1">
      <c r="B459" s="5"/>
      <c r="E459" s="34">
        <f>E452+1</f>
        <v>2</v>
      </c>
      <c r="F459" s="35" t="str">
        <f>LOOKUP(E459,CAPEX!$E$11:$E$29,CAPEX!$F$11:$F$29)</f>
        <v>Itaborai</v>
      </c>
      <c r="G459" s="81"/>
      <c r="H459" s="154">
        <f t="shared" ref="H459:AP473" si="667">SUM(H460:H464)</f>
        <v>558735.65146067424</v>
      </c>
      <c r="I459" s="154">
        <f t="shared" si="667"/>
        <v>562742.99056179775</v>
      </c>
      <c r="J459" s="154">
        <f t="shared" si="667"/>
        <v>978910.31542696641</v>
      </c>
      <c r="K459" s="154">
        <f t="shared" si="667"/>
        <v>1440831.2777752806</v>
      </c>
      <c r="L459" s="154">
        <f t="shared" si="667"/>
        <v>1886382.976853933</v>
      </c>
      <c r="M459" s="154">
        <f t="shared" si="667"/>
        <v>2358125.7266629213</v>
      </c>
      <c r="N459" s="154">
        <f t="shared" si="667"/>
        <v>4231316.2247191016</v>
      </c>
      <c r="O459" s="154">
        <f t="shared" si="667"/>
        <v>5830120.5573033709</v>
      </c>
      <c r="P459" s="154">
        <f t="shared" si="667"/>
        <v>7437559.2724719085</v>
      </c>
      <c r="Q459" s="154">
        <f t="shared" si="667"/>
        <v>8967282.2696629204</v>
      </c>
      <c r="R459" s="154">
        <f t="shared" si="667"/>
        <v>10498509.353932586</v>
      </c>
      <c r="S459" s="154">
        <f t="shared" si="667"/>
        <v>12162841.685393257</v>
      </c>
      <c r="T459" s="154">
        <f t="shared" si="667"/>
        <v>13842565.533707865</v>
      </c>
      <c r="U459" s="154">
        <f t="shared" si="667"/>
        <v>13905017.443820229</v>
      </c>
      <c r="V459" s="154">
        <f t="shared" si="667"/>
        <v>13967469.353932586</v>
      </c>
      <c r="W459" s="154">
        <f t="shared" si="667"/>
        <v>13996425.337078651</v>
      </c>
      <c r="X459" s="154">
        <f t="shared" si="667"/>
        <v>14025215.2247191</v>
      </c>
      <c r="Y459" s="154">
        <f t="shared" si="667"/>
        <v>14054226.573033709</v>
      </c>
      <c r="Z459" s="154">
        <f t="shared" si="667"/>
        <v>14083182.556179775</v>
      </c>
      <c r="AA459" s="154">
        <f t="shared" si="667"/>
        <v>14112027.808988765</v>
      </c>
      <c r="AB459" s="154">
        <f t="shared" si="667"/>
        <v>14110311.488764042</v>
      </c>
      <c r="AC459" s="154">
        <f t="shared" si="667"/>
        <v>14108595.168539327</v>
      </c>
      <c r="AD459" s="154">
        <f t="shared" si="667"/>
        <v>14106878.848314609</v>
      </c>
      <c r="AE459" s="154">
        <f t="shared" si="667"/>
        <v>14105107.162921349</v>
      </c>
      <c r="AF459" s="154">
        <f t="shared" si="667"/>
        <v>14103390.842696628</v>
      </c>
      <c r="AG459" s="154">
        <f t="shared" si="667"/>
        <v>14073549.016853934</v>
      </c>
      <c r="AH459" s="154">
        <f t="shared" si="667"/>
        <v>14043817.921348317</v>
      </c>
      <c r="AI459" s="154">
        <f t="shared" si="667"/>
        <v>14014031.460674154</v>
      </c>
      <c r="AJ459" s="154">
        <f t="shared" si="667"/>
        <v>13984189.634831462</v>
      </c>
      <c r="AK459" s="154">
        <f t="shared" si="667"/>
        <v>13954403.174157303</v>
      </c>
      <c r="AL459" s="154">
        <f t="shared" si="667"/>
        <v>13900643.595505619</v>
      </c>
      <c r="AM459" s="154">
        <f t="shared" si="667"/>
        <v>13846773.286516855</v>
      </c>
      <c r="AN459" s="154">
        <f t="shared" si="667"/>
        <v>13792902.97752809</v>
      </c>
      <c r="AO459" s="154">
        <f t="shared" si="667"/>
        <v>13739088.033707865</v>
      </c>
      <c r="AP459" s="154">
        <f t="shared" si="667"/>
        <v>13685273.089887641</v>
      </c>
      <c r="AQ459" s="8"/>
      <c r="AS459" s="127"/>
      <c r="AT459" s="127"/>
      <c r="AU459" s="127"/>
    </row>
    <row r="460" spans="2:47" s="21" customFormat="1">
      <c r="B460" s="5"/>
      <c r="C460" s="9"/>
      <c r="D460" s="9"/>
      <c r="E460" s="18"/>
      <c r="F460" s="62" t="s">
        <v>2</v>
      </c>
      <c r="G460" s="78"/>
      <c r="H460" s="155">
        <v>0</v>
      </c>
      <c r="I460" s="155">
        <v>4019.5927897271267</v>
      </c>
      <c r="J460" s="155">
        <v>13984.433077528091</v>
      </c>
      <c r="K460" s="155">
        <v>30874.955952327451</v>
      </c>
      <c r="L460" s="155">
        <v>53896.656481540929</v>
      </c>
      <c r="M460" s="155">
        <v>84218.775952247204</v>
      </c>
      <c r="N460" s="155">
        <v>181342.12391653293</v>
      </c>
      <c r="O460" s="155">
        <v>291506.02786516858</v>
      </c>
      <c r="P460" s="155">
        <v>371877.96362359554</v>
      </c>
      <c r="Q460" s="155">
        <v>448364.11348314607</v>
      </c>
      <c r="R460" s="155">
        <v>524925.46769662923</v>
      </c>
      <c r="S460" s="155">
        <v>608142.08426966297</v>
      </c>
      <c r="T460" s="155">
        <v>692128.2766853933</v>
      </c>
      <c r="U460" s="155">
        <v>695250.87219101132</v>
      </c>
      <c r="V460" s="155">
        <v>698373.46769662912</v>
      </c>
      <c r="W460" s="155">
        <v>699821.26685393264</v>
      </c>
      <c r="X460" s="155">
        <v>701260.76123595505</v>
      </c>
      <c r="Y460" s="155">
        <v>702711.32865168538</v>
      </c>
      <c r="Z460" s="155">
        <v>704159.12780898879</v>
      </c>
      <c r="AA460" s="155">
        <v>705601.39044943824</v>
      </c>
      <c r="AB460" s="155">
        <v>705515.57443820219</v>
      </c>
      <c r="AC460" s="155">
        <v>705429.75842696638</v>
      </c>
      <c r="AD460" s="155">
        <v>705343.94241573033</v>
      </c>
      <c r="AE460" s="155">
        <v>705255.35814606736</v>
      </c>
      <c r="AF460" s="155">
        <v>705169.54213483143</v>
      </c>
      <c r="AG460" s="155">
        <v>703677.45084269671</v>
      </c>
      <c r="AH460" s="155">
        <v>702190.89606741583</v>
      </c>
      <c r="AI460" s="155">
        <v>700701.57303370791</v>
      </c>
      <c r="AJ460" s="155">
        <v>699209.48174157296</v>
      </c>
      <c r="AK460" s="155">
        <v>697720.15870786516</v>
      </c>
      <c r="AL460" s="155">
        <v>695032.17977528088</v>
      </c>
      <c r="AM460" s="155">
        <v>692338.66432584263</v>
      </c>
      <c r="AN460" s="155">
        <v>689645.14887640451</v>
      </c>
      <c r="AO460" s="155">
        <v>686954.4016853933</v>
      </c>
      <c r="AP460" s="155">
        <v>684263.65449438198</v>
      </c>
      <c r="AQ460" s="8"/>
      <c r="AS460" s="127"/>
      <c r="AT460" s="127"/>
      <c r="AU460" s="127" t="s">
        <v>113</v>
      </c>
    </row>
    <row r="461" spans="2:47" s="21" customFormat="1">
      <c r="B461" s="5"/>
      <c r="C461" s="9"/>
      <c r="D461" s="9"/>
      <c r="E461" s="18"/>
      <c r="F461" s="62" t="s">
        <v>47</v>
      </c>
      <c r="G461" s="78"/>
      <c r="H461" s="155">
        <v>497274.72980000003</v>
      </c>
      <c r="I461" s="155">
        <v>496821.66881027288</v>
      </c>
      <c r="J461" s="155">
        <v>857245.747652472</v>
      </c>
      <c r="K461" s="155">
        <v>1251464.8812676724</v>
      </c>
      <c r="L461" s="155">
        <v>1624984.1929184594</v>
      </c>
      <c r="M461" s="155">
        <v>2014513.1207777527</v>
      </c>
      <c r="N461" s="155">
        <v>3584529.3160834676</v>
      </c>
      <c r="O461" s="155">
        <v>4897301.2681348315</v>
      </c>
      <c r="P461" s="155">
        <v>6247549.7888764031</v>
      </c>
      <c r="Q461" s="155">
        <v>7532517.1065168539</v>
      </c>
      <c r="R461" s="155">
        <v>8818747.8573033717</v>
      </c>
      <c r="S461" s="155">
        <v>10216787.015730336</v>
      </c>
      <c r="T461" s="155">
        <v>11627755.048314607</v>
      </c>
      <c r="U461" s="155">
        <v>11680214.65280899</v>
      </c>
      <c r="V461" s="155">
        <v>11732674.257303372</v>
      </c>
      <c r="W461" s="155">
        <v>11756997.283146067</v>
      </c>
      <c r="X461" s="155">
        <v>11781180.788764043</v>
      </c>
      <c r="Y461" s="155">
        <v>11805550.321348315</v>
      </c>
      <c r="Z461" s="155">
        <v>11829873.347191012</v>
      </c>
      <c r="AA461" s="155">
        <v>11854103.359550562</v>
      </c>
      <c r="AB461" s="155">
        <v>11852661.650561797</v>
      </c>
      <c r="AC461" s="155">
        <v>11851219.941573033</v>
      </c>
      <c r="AD461" s="155">
        <v>11849778.232584272</v>
      </c>
      <c r="AE461" s="155">
        <v>11848290.016853932</v>
      </c>
      <c r="AF461" s="155">
        <v>11846848.307865169</v>
      </c>
      <c r="AG461" s="155">
        <v>11821781.174157305</v>
      </c>
      <c r="AH461" s="155">
        <v>11796807.053932587</v>
      </c>
      <c r="AI461" s="155">
        <v>11771786.426966291</v>
      </c>
      <c r="AJ461" s="155">
        <v>11746719.293258427</v>
      </c>
      <c r="AK461" s="155">
        <v>11721698.666292135</v>
      </c>
      <c r="AL461" s="155">
        <v>11676540.62022472</v>
      </c>
      <c r="AM461" s="155">
        <v>11631289.560674157</v>
      </c>
      <c r="AN461" s="155">
        <v>11586038.501123596</v>
      </c>
      <c r="AO461" s="155">
        <v>11540833.948314607</v>
      </c>
      <c r="AP461" s="155">
        <v>11495629.395505618</v>
      </c>
      <c r="AQ461" s="8"/>
      <c r="AS461" s="127"/>
      <c r="AT461" s="127"/>
      <c r="AU461" s="127" t="s">
        <v>114</v>
      </c>
    </row>
    <row r="462" spans="2:47" s="21" customFormat="1">
      <c r="B462" s="5"/>
      <c r="C462" s="9"/>
      <c r="D462" s="9"/>
      <c r="E462" s="18"/>
      <c r="F462" s="62" t="s">
        <v>48</v>
      </c>
      <c r="G462" s="78"/>
      <c r="H462" s="155">
        <v>25467.232732323544</v>
      </c>
      <c r="I462" s="155">
        <v>25649.887691352658</v>
      </c>
      <c r="J462" s="155">
        <v>44618.840344046796</v>
      </c>
      <c r="K462" s="155">
        <v>65673.248848873292</v>
      </c>
      <c r="L462" s="155">
        <v>85981.544525110177</v>
      </c>
      <c r="M462" s="155">
        <v>107483.63118767456</v>
      </c>
      <c r="N462" s="155">
        <v>192863.86107145072</v>
      </c>
      <c r="O462" s="155">
        <v>265737.53921410389</v>
      </c>
      <c r="P462" s="155">
        <v>339004.77346902352</v>
      </c>
      <c r="Q462" s="155">
        <v>408729.71671115526</v>
      </c>
      <c r="R462" s="155">
        <v>478523.21640852932</v>
      </c>
      <c r="S462" s="155">
        <v>554383.66798063181</v>
      </c>
      <c r="T462" s="155">
        <v>630945.66659165686</v>
      </c>
      <c r="U462" s="155">
        <v>633792.23155534174</v>
      </c>
      <c r="V462" s="155">
        <v>636638.79651902663</v>
      </c>
      <c r="W462" s="155">
        <v>637958.61343038047</v>
      </c>
      <c r="X462" s="155">
        <v>639270.85969023523</v>
      </c>
      <c r="Y462" s="155">
        <v>640593.20015208889</v>
      </c>
      <c r="Z462" s="155">
        <v>641913.01706344273</v>
      </c>
      <c r="AA462" s="155">
        <v>643227.78687379707</v>
      </c>
      <c r="AB462" s="155">
        <v>643149.55680830579</v>
      </c>
      <c r="AC462" s="155">
        <v>643071.32674281439</v>
      </c>
      <c r="AD462" s="155">
        <v>642993.0966773231</v>
      </c>
      <c r="AE462" s="155">
        <v>642912.34306133201</v>
      </c>
      <c r="AF462" s="155">
        <v>642834.11299584084</v>
      </c>
      <c r="AG462" s="155">
        <v>641473.91927649139</v>
      </c>
      <c r="AH462" s="155">
        <v>640118.77265814145</v>
      </c>
      <c r="AI462" s="155">
        <v>638761.10248929169</v>
      </c>
      <c r="AJ462" s="155">
        <v>637400.90876994224</v>
      </c>
      <c r="AK462" s="155">
        <v>636043.23860109248</v>
      </c>
      <c r="AL462" s="155">
        <v>633592.87106586376</v>
      </c>
      <c r="AM462" s="155">
        <v>631137.45642963552</v>
      </c>
      <c r="AN462" s="155">
        <v>628682.04179340729</v>
      </c>
      <c r="AO462" s="155">
        <v>626229.15070767887</v>
      </c>
      <c r="AP462" s="155">
        <v>623776.25962195033</v>
      </c>
      <c r="AQ462" s="8"/>
      <c r="AS462" s="127"/>
      <c r="AT462" s="127"/>
      <c r="AU462" s="127" t="s">
        <v>115</v>
      </c>
    </row>
    <row r="463" spans="2:47" s="21" customFormat="1">
      <c r="B463" s="5"/>
      <c r="C463" s="9"/>
      <c r="D463" s="9"/>
      <c r="E463" s="18"/>
      <c r="F463" s="62" t="s">
        <v>49</v>
      </c>
      <c r="G463" s="78"/>
      <c r="H463" s="155">
        <v>22872.000444362951</v>
      </c>
      <c r="I463" s="155">
        <v>23036.041993281484</v>
      </c>
      <c r="J463" s="155">
        <v>40071.968042320121</v>
      </c>
      <c r="K463" s="155">
        <v>58980.832061416688</v>
      </c>
      <c r="L463" s="155">
        <v>77219.615702075156</v>
      </c>
      <c r="M463" s="155">
        <v>96530.537342835349</v>
      </c>
      <c r="N463" s="155">
        <v>173210.11522893151</v>
      </c>
      <c r="O463" s="155">
        <v>238657.61855133338</v>
      </c>
      <c r="P463" s="155">
        <v>304458.57274408493</v>
      </c>
      <c r="Q463" s="155">
        <v>367078.2122463042</v>
      </c>
      <c r="R463" s="155">
        <v>429759.42197451729</v>
      </c>
      <c r="S463" s="155">
        <v>497889.33229117707</v>
      </c>
      <c r="T463" s="155">
        <v>566649.29866279289</v>
      </c>
      <c r="U463" s="155">
        <v>569205.78510160686</v>
      </c>
      <c r="V463" s="155">
        <v>571762.27154042106</v>
      </c>
      <c r="W463" s="155">
        <v>572947.59282366559</v>
      </c>
      <c r="X463" s="155">
        <v>574126.11494084937</v>
      </c>
      <c r="Y463" s="155">
        <v>575313.70261278073</v>
      </c>
      <c r="Z463" s="155">
        <v>576499.02389602538</v>
      </c>
      <c r="AA463" s="155">
        <v>577679.81240189599</v>
      </c>
      <c r="AB463" s="155">
        <v>577609.55435260234</v>
      </c>
      <c r="AC463" s="155">
        <v>577539.29630330869</v>
      </c>
      <c r="AD463" s="155">
        <v>577469.03825401491</v>
      </c>
      <c r="AE463" s="155">
        <v>577396.51381603454</v>
      </c>
      <c r="AF463" s="155">
        <v>577326.25576674088</v>
      </c>
      <c r="AG463" s="155">
        <v>576104.67226450611</v>
      </c>
      <c r="AH463" s="155">
        <v>574887.62153964513</v>
      </c>
      <c r="AI463" s="155">
        <v>573668.30442609731</v>
      </c>
      <c r="AJ463" s="155">
        <v>572446.72092386254</v>
      </c>
      <c r="AK463" s="155">
        <v>571227.4038103146</v>
      </c>
      <c r="AL463" s="155">
        <v>569026.74039534247</v>
      </c>
      <c r="AM463" s="155">
        <v>566821.54420299653</v>
      </c>
      <c r="AN463" s="155">
        <v>564616.34801065072</v>
      </c>
      <c r="AO463" s="155">
        <v>562413.41820699174</v>
      </c>
      <c r="AP463" s="155">
        <v>560210.48840333265</v>
      </c>
      <c r="AQ463" s="8"/>
      <c r="AS463" s="127"/>
      <c r="AT463" s="127"/>
      <c r="AU463" s="127" t="s">
        <v>116</v>
      </c>
    </row>
    <row r="464" spans="2:47" s="21" customFormat="1">
      <c r="B464" s="5"/>
      <c r="C464" s="9"/>
      <c r="D464" s="9"/>
      <c r="E464" s="18"/>
      <c r="F464" s="62" t="s">
        <v>50</v>
      </c>
      <c r="G464" s="78"/>
      <c r="H464" s="155">
        <v>13121.688483987657</v>
      </c>
      <c r="I464" s="155">
        <v>13215.799277163609</v>
      </c>
      <c r="J464" s="155">
        <v>22989.32631059935</v>
      </c>
      <c r="K464" s="155">
        <v>33837.359644990909</v>
      </c>
      <c r="L464" s="155">
        <v>44300.967226747249</v>
      </c>
      <c r="M464" s="155">
        <v>55379.661402411373</v>
      </c>
      <c r="N464" s="155">
        <v>99370.808418718923</v>
      </c>
      <c r="O464" s="155">
        <v>136918.10353793358</v>
      </c>
      <c r="P464" s="155">
        <v>174668.17375880165</v>
      </c>
      <c r="Q464" s="155">
        <v>210593.12070546189</v>
      </c>
      <c r="R464" s="155">
        <v>246553.39054953752</v>
      </c>
      <c r="S464" s="155">
        <v>285639.58512144937</v>
      </c>
      <c r="T464" s="155">
        <v>325087.24345341558</v>
      </c>
      <c r="U464" s="155">
        <v>326553.9021632761</v>
      </c>
      <c r="V464" s="155">
        <v>328020.56087313662</v>
      </c>
      <c r="W464" s="155">
        <v>328700.5808246056</v>
      </c>
      <c r="X464" s="155">
        <v>329376.7000880164</v>
      </c>
      <c r="Y464" s="155">
        <v>330058.02026883821</v>
      </c>
      <c r="Z464" s="155">
        <v>330738.04022030719</v>
      </c>
      <c r="AA464" s="155">
        <v>331415.45971307077</v>
      </c>
      <c r="AB464" s="155">
        <v>331375.15260313667</v>
      </c>
      <c r="AC464" s="155">
        <v>331334.84549320251</v>
      </c>
      <c r="AD464" s="155">
        <v>331294.53838326846</v>
      </c>
      <c r="AE464" s="155">
        <v>331252.93104398163</v>
      </c>
      <c r="AF464" s="155">
        <v>331212.62393404753</v>
      </c>
      <c r="AG464" s="155">
        <v>330511.80031293508</v>
      </c>
      <c r="AH464" s="155">
        <v>329813.57715052809</v>
      </c>
      <c r="AI464" s="155">
        <v>329114.05375876836</v>
      </c>
      <c r="AJ464" s="155">
        <v>328413.23013765604</v>
      </c>
      <c r="AK464" s="155">
        <v>327713.70674589631</v>
      </c>
      <c r="AL464" s="155">
        <v>326451.1840444117</v>
      </c>
      <c r="AM464" s="155">
        <v>325186.06088422175</v>
      </c>
      <c r="AN464" s="155">
        <v>323920.9377240318</v>
      </c>
      <c r="AO464" s="155">
        <v>322657.11479319463</v>
      </c>
      <c r="AP464" s="155">
        <v>321393.29186235729</v>
      </c>
      <c r="AQ464" s="8"/>
      <c r="AS464" s="127"/>
      <c r="AT464" s="127"/>
      <c r="AU464" s="127" t="s">
        <v>117</v>
      </c>
    </row>
    <row r="465" spans="2:47" s="21" customFormat="1">
      <c r="B465" s="5"/>
      <c r="C465" s="9"/>
      <c r="D465" s="9"/>
      <c r="E465" s="18"/>
      <c r="F465" s="16"/>
      <c r="G465" s="80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  <c r="Z465" s="157"/>
      <c r="AA465" s="157"/>
      <c r="AB465" s="157"/>
      <c r="AC465" s="157"/>
      <c r="AD465" s="157"/>
      <c r="AE465" s="157"/>
      <c r="AF465" s="157"/>
      <c r="AG465" s="157"/>
      <c r="AH465" s="157"/>
      <c r="AI465" s="157"/>
      <c r="AJ465" s="157"/>
      <c r="AK465" s="157"/>
      <c r="AL465" s="157"/>
      <c r="AM465" s="157"/>
      <c r="AN465" s="157"/>
      <c r="AO465" s="157"/>
      <c r="AP465" s="157"/>
      <c r="AQ465" s="8"/>
      <c r="AS465" s="127"/>
      <c r="AT465" s="127"/>
      <c r="AU465" s="127"/>
    </row>
    <row r="466" spans="2:47" s="21" customFormat="1">
      <c r="B466" s="5"/>
      <c r="E466" s="34">
        <f>E459+1</f>
        <v>3</v>
      </c>
      <c r="F466" s="35" t="str">
        <f>LOOKUP(E466,CAPEX!$E$11:$E$29,CAPEX!$F$11:$F$29)</f>
        <v>Mage</v>
      </c>
      <c r="G466" s="81"/>
      <c r="H466" s="154">
        <f t="shared" ref="H466" si="668">SUM(H467:H471)</f>
        <v>288934.75035126618</v>
      </c>
      <c r="I466" s="154">
        <f t="shared" si="667"/>
        <v>291340.51765492407</v>
      </c>
      <c r="J466" s="154">
        <f t="shared" si="667"/>
        <v>1675339.2971378642</v>
      </c>
      <c r="K466" s="154">
        <f t="shared" si="667"/>
        <v>3526283.5105446824</v>
      </c>
      <c r="L466" s="154">
        <f t="shared" si="667"/>
        <v>5545597.4016246982</v>
      </c>
      <c r="M466" s="154">
        <f t="shared" si="667"/>
        <v>7753276.4198305458</v>
      </c>
      <c r="N466" s="154">
        <f t="shared" si="667"/>
        <v>9304930.8177062478</v>
      </c>
      <c r="O466" s="154">
        <f t="shared" si="667"/>
        <v>9753501.842088351</v>
      </c>
      <c r="P466" s="154">
        <f t="shared" si="667"/>
        <v>9598326.725760268</v>
      </c>
      <c r="Q466" s="154">
        <f t="shared" si="667"/>
        <v>10205638.722139278</v>
      </c>
      <c r="R466" s="154">
        <f t="shared" si="667"/>
        <v>10789647.589954978</v>
      </c>
      <c r="S466" s="154">
        <f t="shared" si="667"/>
        <v>11446376.166136745</v>
      </c>
      <c r="T466" s="154">
        <f t="shared" si="667"/>
        <v>12107929.477462012</v>
      </c>
      <c r="U466" s="154">
        <f t="shared" si="667"/>
        <v>12156844.079501972</v>
      </c>
      <c r="V466" s="154">
        <f t="shared" si="667"/>
        <v>12205758.681541925</v>
      </c>
      <c r="W466" s="154">
        <f t="shared" si="667"/>
        <v>12231422.166347777</v>
      </c>
      <c r="X466" s="154">
        <f t="shared" si="667"/>
        <v>12257085.65115363</v>
      </c>
      <c r="Y466" s="154">
        <f t="shared" si="667"/>
        <v>12282749.135959482</v>
      </c>
      <c r="Z466" s="154">
        <f t="shared" si="667"/>
        <v>12308412.620765336</v>
      </c>
      <c r="AA466" s="154">
        <f t="shared" si="667"/>
        <v>12334024.778601578</v>
      </c>
      <c r="AB466" s="154">
        <f t="shared" si="667"/>
        <v>12337771.647383232</v>
      </c>
      <c r="AC466" s="154">
        <f t="shared" si="667"/>
        <v>12341518.516164884</v>
      </c>
      <c r="AD466" s="154">
        <f t="shared" si="667"/>
        <v>12345265.384946538</v>
      </c>
      <c r="AE466" s="154">
        <f t="shared" si="667"/>
        <v>12348960.926758582</v>
      </c>
      <c r="AF466" s="154">
        <f t="shared" si="667"/>
        <v>12352656.468570625</v>
      </c>
      <c r="AG466" s="154">
        <f t="shared" si="667"/>
        <v>12335410.606781092</v>
      </c>
      <c r="AH466" s="154">
        <f t="shared" si="667"/>
        <v>12318164.744991561</v>
      </c>
      <c r="AI466" s="154">
        <f t="shared" si="667"/>
        <v>12300918.883202026</v>
      </c>
      <c r="AJ466" s="154">
        <f t="shared" si="667"/>
        <v>12283724.348382106</v>
      </c>
      <c r="AK466" s="154">
        <f t="shared" si="667"/>
        <v>12266375.832653349</v>
      </c>
      <c r="AL466" s="154">
        <f t="shared" si="667"/>
        <v>12230241.646046707</v>
      </c>
      <c r="AM466" s="154">
        <f t="shared" si="667"/>
        <v>12194004.805500843</v>
      </c>
      <c r="AN466" s="154">
        <f t="shared" si="667"/>
        <v>12157870.618894203</v>
      </c>
      <c r="AO466" s="154">
        <f t="shared" si="667"/>
        <v>12121685.10531795</v>
      </c>
      <c r="AP466" s="154">
        <f t="shared" si="667"/>
        <v>12085550.91871131</v>
      </c>
      <c r="AQ466" s="8"/>
      <c r="AS466" s="127"/>
      <c r="AT466" s="127"/>
      <c r="AU466" s="127"/>
    </row>
    <row r="467" spans="2:47" s="21" customFormat="1">
      <c r="B467" s="5"/>
      <c r="C467" s="9"/>
      <c r="D467" s="9"/>
      <c r="E467" s="18"/>
      <c r="F467" s="62" t="s">
        <v>2</v>
      </c>
      <c r="G467" s="78"/>
      <c r="H467" s="155">
        <v>67.465305654870505</v>
      </c>
      <c r="I467" s="155">
        <v>2139.3594368144236</v>
      </c>
      <c r="J467" s="155">
        <v>24213.37597162497</v>
      </c>
      <c r="K467" s="155">
        <v>76035.419324307019</v>
      </c>
      <c r="L467" s="155">
        <v>159004.1546835081</v>
      </c>
      <c r="M467" s="155">
        <v>277426.20940754417</v>
      </c>
      <c r="N467" s="155">
        <v>399102.10756806697</v>
      </c>
      <c r="O467" s="155">
        <v>487686.06984374998</v>
      </c>
      <c r="P467" s="155">
        <v>479927.13937499997</v>
      </c>
      <c r="Q467" s="155">
        <v>510293.42273437511</v>
      </c>
      <c r="R467" s="155">
        <v>539494.5234375</v>
      </c>
      <c r="S467" s="155">
        <v>572331.69140625</v>
      </c>
      <c r="T467" s="155">
        <v>605410.1015625</v>
      </c>
      <c r="U467" s="155">
        <v>607855.88671875</v>
      </c>
      <c r="V467" s="155">
        <v>610301.671875</v>
      </c>
      <c r="W467" s="155">
        <v>611584.875</v>
      </c>
      <c r="X467" s="155">
        <v>612868.078125</v>
      </c>
      <c r="Y467" s="155">
        <v>614151.28125</v>
      </c>
      <c r="Z467" s="155">
        <v>615434.484375</v>
      </c>
      <c r="AA467" s="155">
        <v>616715.12109375</v>
      </c>
      <c r="AB467" s="155">
        <v>616902.46875</v>
      </c>
      <c r="AC467" s="155">
        <v>617089.81640625</v>
      </c>
      <c r="AD467" s="155">
        <v>617277.1640625</v>
      </c>
      <c r="AE467" s="155">
        <v>617461.9453125</v>
      </c>
      <c r="AF467" s="155">
        <v>617646.7265625</v>
      </c>
      <c r="AG467" s="155">
        <v>616784.4140625</v>
      </c>
      <c r="AH467" s="155">
        <v>615922.1015625</v>
      </c>
      <c r="AI467" s="155">
        <v>615059.7890625</v>
      </c>
      <c r="AJ467" s="155">
        <v>614200.04296875</v>
      </c>
      <c r="AK467" s="155">
        <v>613332.59765625</v>
      </c>
      <c r="AL467" s="155">
        <v>611525.84765625</v>
      </c>
      <c r="AM467" s="155">
        <v>609713.96484375</v>
      </c>
      <c r="AN467" s="155">
        <v>607907.21484375</v>
      </c>
      <c r="AO467" s="155">
        <v>606097.8984375</v>
      </c>
      <c r="AP467" s="155">
        <v>604291.1484375</v>
      </c>
      <c r="AQ467" s="8"/>
      <c r="AS467" s="127"/>
      <c r="AT467" s="127"/>
      <c r="AU467" s="127" t="s">
        <v>113</v>
      </c>
    </row>
    <row r="468" spans="2:47" s="21" customFormat="1">
      <c r="B468" s="5"/>
      <c r="C468" s="9"/>
      <c r="D468" s="9"/>
      <c r="E468" s="18"/>
      <c r="F468" s="62" t="s">
        <v>47</v>
      </c>
      <c r="G468" s="78"/>
      <c r="H468" s="155">
        <v>277316.13889434515</v>
      </c>
      <c r="I468" s="155">
        <v>277553.83336318564</v>
      </c>
      <c r="J468" s="155">
        <v>1584148.5532633751</v>
      </c>
      <c r="K468" s="155">
        <v>3309272.9535756931</v>
      </c>
      <c r="L468" s="155">
        <v>5164889.1909064921</v>
      </c>
      <c r="M468" s="155">
        <v>7165886.7014724566</v>
      </c>
      <c r="N468" s="155">
        <v>8533832.5564319342</v>
      </c>
      <c r="O468" s="155">
        <v>8875886.4711562488</v>
      </c>
      <c r="P468" s="155">
        <v>8734673.9366249982</v>
      </c>
      <c r="Q468" s="155">
        <v>9287340.293765625</v>
      </c>
      <c r="R468" s="155">
        <v>9818800.3265624978</v>
      </c>
      <c r="S468" s="155">
        <v>10416436.783593748</v>
      </c>
      <c r="T468" s="155">
        <v>11018463.848437497</v>
      </c>
      <c r="U468" s="155">
        <v>11062977.13828125</v>
      </c>
      <c r="V468" s="155">
        <v>11107490.428125</v>
      </c>
      <c r="W468" s="155">
        <v>11130844.725</v>
      </c>
      <c r="X468" s="155">
        <v>11154199.021875</v>
      </c>
      <c r="Y468" s="155">
        <v>11177553.31875</v>
      </c>
      <c r="Z468" s="155">
        <v>11200907.615625</v>
      </c>
      <c r="AA468" s="155">
        <v>11224215.203906251</v>
      </c>
      <c r="AB468" s="155">
        <v>11227624.93125</v>
      </c>
      <c r="AC468" s="155">
        <v>11231034.65859375</v>
      </c>
      <c r="AD468" s="155">
        <v>11234444.385937499</v>
      </c>
      <c r="AE468" s="155">
        <v>11237807.404687501</v>
      </c>
      <c r="AF468" s="155">
        <v>11241170.4234375</v>
      </c>
      <c r="AG468" s="155">
        <v>11225476.3359375</v>
      </c>
      <c r="AH468" s="155">
        <v>11209782.248437501</v>
      </c>
      <c r="AI468" s="155">
        <v>11194088.160937499</v>
      </c>
      <c r="AJ468" s="155">
        <v>11178440.782031251</v>
      </c>
      <c r="AK468" s="155">
        <v>11162653.27734375</v>
      </c>
      <c r="AL468" s="155">
        <v>11129770.427343749</v>
      </c>
      <c r="AM468" s="155">
        <v>11096794.16015625</v>
      </c>
      <c r="AN468" s="155">
        <v>11063911.31015625</v>
      </c>
      <c r="AO468" s="155">
        <v>11030981.7515625</v>
      </c>
      <c r="AP468" s="155">
        <v>10998098.901562499</v>
      </c>
      <c r="AQ468" s="8"/>
      <c r="AS468" s="127"/>
      <c r="AT468" s="127"/>
      <c r="AU468" s="127" t="s">
        <v>114</v>
      </c>
    </row>
    <row r="469" spans="2:47" s="21" customFormat="1">
      <c r="B469" s="5"/>
      <c r="C469" s="9"/>
      <c r="D469" s="9"/>
      <c r="E469" s="18"/>
      <c r="F469" s="62" t="s">
        <v>48</v>
      </c>
      <c r="G469" s="78"/>
      <c r="H469" s="155">
        <v>6764.1846831738894</v>
      </c>
      <c r="I469" s="155">
        <v>6820.5055456762348</v>
      </c>
      <c r="J469" s="155">
        <v>39220.981204380056</v>
      </c>
      <c r="K469" s="155">
        <v>82553.008530669686</v>
      </c>
      <c r="L469" s="155">
        <v>129826.69947977869</v>
      </c>
      <c r="M469" s="155">
        <v>181510.16289896838</v>
      </c>
      <c r="N469" s="155">
        <v>217835.5855036579</v>
      </c>
      <c r="O469" s="155">
        <v>228336.97811480027</v>
      </c>
      <c r="P469" s="155">
        <v>224704.20931907714</v>
      </c>
      <c r="Q469" s="155">
        <v>238921.8501491278</v>
      </c>
      <c r="R469" s="155">
        <v>252593.94682048401</v>
      </c>
      <c r="S469" s="155">
        <v>267968.46778278006</v>
      </c>
      <c r="T469" s="155">
        <v>283455.93950478343</v>
      </c>
      <c r="U469" s="155">
        <v>284601.06795160385</v>
      </c>
      <c r="V469" s="155">
        <v>285746.19639842433</v>
      </c>
      <c r="W469" s="155">
        <v>286346.99831176148</v>
      </c>
      <c r="X469" s="155">
        <v>286947.80022509856</v>
      </c>
      <c r="Y469" s="155">
        <v>287548.60213843564</v>
      </c>
      <c r="Z469" s="155">
        <v>288149.40405177273</v>
      </c>
      <c r="AA469" s="155">
        <v>288749.00436128309</v>
      </c>
      <c r="AB469" s="155">
        <v>288836.72144063032</v>
      </c>
      <c r="AC469" s="155">
        <v>288924.4385199775</v>
      </c>
      <c r="AD469" s="155">
        <v>289012.15559932473</v>
      </c>
      <c r="AE469" s="155">
        <v>289098.6710748453</v>
      </c>
      <c r="AF469" s="155">
        <v>289185.18655036588</v>
      </c>
      <c r="AG469" s="155">
        <v>288781.4476646033</v>
      </c>
      <c r="AH469" s="155">
        <v>288377.70877884078</v>
      </c>
      <c r="AI469" s="155">
        <v>287973.96989307826</v>
      </c>
      <c r="AJ469" s="155">
        <v>287571.4326111424</v>
      </c>
      <c r="AK469" s="155">
        <v>287165.29051772656</v>
      </c>
      <c r="AL469" s="155">
        <v>286319.36142374796</v>
      </c>
      <c r="AM469" s="155">
        <v>285471.02912211599</v>
      </c>
      <c r="AN469" s="155">
        <v>284625.10002813739</v>
      </c>
      <c r="AO469" s="155">
        <v>283777.96933033207</v>
      </c>
      <c r="AP469" s="155">
        <v>282932.04023635347</v>
      </c>
      <c r="AQ469" s="8"/>
      <c r="AS469" s="127"/>
      <c r="AT469" s="127"/>
      <c r="AU469" s="127" t="s">
        <v>115</v>
      </c>
    </row>
    <row r="470" spans="2:47" s="21" customFormat="1">
      <c r="B470" s="5"/>
      <c r="C470" s="9"/>
      <c r="D470" s="9"/>
      <c r="E470" s="18"/>
      <c r="F470" s="62" t="s">
        <v>49</v>
      </c>
      <c r="G470" s="78"/>
      <c r="H470" s="155">
        <v>78.04828480585256</v>
      </c>
      <c r="I470" s="155">
        <v>78.698140911648849</v>
      </c>
      <c r="J470" s="155">
        <v>452.54978312746209</v>
      </c>
      <c r="K470" s="155">
        <v>952.53471381541942</v>
      </c>
      <c r="L470" s="155">
        <v>1498.0003786128307</v>
      </c>
      <c r="M470" s="155">
        <v>2094.3480334496348</v>
      </c>
      <c r="N470" s="155">
        <v>2513.487525042206</v>
      </c>
      <c r="O470" s="155">
        <v>2634.6574397861564</v>
      </c>
      <c r="P470" s="155">
        <v>2592.7408767585825</v>
      </c>
      <c r="Q470" s="155">
        <v>2756.7905786437818</v>
      </c>
      <c r="R470" s="155">
        <v>2914.5455402363532</v>
      </c>
      <c r="S470" s="155">
        <v>3091.9438590320765</v>
      </c>
      <c r="T470" s="155">
        <v>3270.6454558244236</v>
      </c>
      <c r="U470" s="155">
        <v>3283.85847636466</v>
      </c>
      <c r="V470" s="155">
        <v>3297.0714969048963</v>
      </c>
      <c r="W470" s="155">
        <v>3304.0038266741699</v>
      </c>
      <c r="X470" s="155">
        <v>3310.9361564434439</v>
      </c>
      <c r="Y470" s="155">
        <v>3317.8684862127179</v>
      </c>
      <c r="Z470" s="155">
        <v>3324.8008159819924</v>
      </c>
      <c r="AA470" s="155">
        <v>3331.7192810917272</v>
      </c>
      <c r="AB470" s="155">
        <v>3332.7314012380416</v>
      </c>
      <c r="AC470" s="155">
        <v>3333.743521384356</v>
      </c>
      <c r="AD470" s="155">
        <v>3334.7556415306694</v>
      </c>
      <c r="AE470" s="155">
        <v>3335.7538970174455</v>
      </c>
      <c r="AF470" s="155">
        <v>3336.7521525042207</v>
      </c>
      <c r="AG470" s="155">
        <v>3332.0936268992682</v>
      </c>
      <c r="AH470" s="155">
        <v>3327.4351012943166</v>
      </c>
      <c r="AI470" s="155">
        <v>3322.7765756893641</v>
      </c>
      <c r="AJ470" s="155">
        <v>3318.1319147439503</v>
      </c>
      <c r="AK470" s="155">
        <v>3313.4456598199217</v>
      </c>
      <c r="AL470" s="155">
        <v>3303.6849395047839</v>
      </c>
      <c r="AM470" s="155">
        <v>3293.896489870569</v>
      </c>
      <c r="AN470" s="155">
        <v>3284.1357695554307</v>
      </c>
      <c r="AO470" s="155">
        <v>3274.3611845807541</v>
      </c>
      <c r="AP470" s="155">
        <v>3264.6004642656162</v>
      </c>
      <c r="AQ470" s="8"/>
      <c r="AS470" s="127"/>
      <c r="AT470" s="127"/>
      <c r="AU470" s="127" t="s">
        <v>116</v>
      </c>
    </row>
    <row r="471" spans="2:47" s="21" customFormat="1">
      <c r="B471" s="5"/>
      <c r="C471" s="9"/>
      <c r="D471" s="9"/>
      <c r="E471" s="18"/>
      <c r="F471" s="62" t="s">
        <v>50</v>
      </c>
      <c r="G471" s="78"/>
      <c r="H471" s="155">
        <v>4708.9131832864387</v>
      </c>
      <c r="I471" s="155">
        <v>4748.121168336148</v>
      </c>
      <c r="J471" s="155">
        <v>27303.836915356886</v>
      </c>
      <c r="K471" s="155">
        <v>57469.594400196969</v>
      </c>
      <c r="L471" s="155">
        <v>90379.356176307454</v>
      </c>
      <c r="M471" s="155">
        <v>126358.99801812797</v>
      </c>
      <c r="N471" s="155">
        <v>151647.08067754644</v>
      </c>
      <c r="O471" s="155">
        <v>158957.66553376478</v>
      </c>
      <c r="P471" s="155">
        <v>156428.69956443447</v>
      </c>
      <c r="Q471" s="155">
        <v>166326.36491150816</v>
      </c>
      <c r="R471" s="155">
        <v>175844.24759426</v>
      </c>
      <c r="S471" s="155">
        <v>186547.2794949353</v>
      </c>
      <c r="T471" s="155">
        <v>197328.94250140691</v>
      </c>
      <c r="U471" s="155">
        <v>198126.1280740012</v>
      </c>
      <c r="V471" s="155">
        <v>198923.3136465954</v>
      </c>
      <c r="W471" s="155">
        <v>199341.56420934162</v>
      </c>
      <c r="X471" s="155">
        <v>199759.81477208782</v>
      </c>
      <c r="Y471" s="155">
        <v>200178.06533483401</v>
      </c>
      <c r="Z471" s="155">
        <v>200596.31589758021</v>
      </c>
      <c r="AA471" s="155">
        <v>201013.72995920095</v>
      </c>
      <c r="AB471" s="155">
        <v>201074.79454136186</v>
      </c>
      <c r="AC471" s="155">
        <v>201135.85912352279</v>
      </c>
      <c r="AD471" s="155">
        <v>201196.92370568376</v>
      </c>
      <c r="AE471" s="155">
        <v>201257.15178671919</v>
      </c>
      <c r="AF471" s="155">
        <v>201317.37986775467</v>
      </c>
      <c r="AG471" s="155">
        <v>201036.31548958921</v>
      </c>
      <c r="AH471" s="155">
        <v>200755.25111142374</v>
      </c>
      <c r="AI471" s="155">
        <v>200474.18673325834</v>
      </c>
      <c r="AJ471" s="155">
        <v>200193.95885621841</v>
      </c>
      <c r="AK471" s="155">
        <v>199911.22147580195</v>
      </c>
      <c r="AL471" s="155">
        <v>199322.32468345528</v>
      </c>
      <c r="AM471" s="155">
        <v>198731.75488885769</v>
      </c>
      <c r="AN471" s="155">
        <v>198142.85809651099</v>
      </c>
      <c r="AO471" s="155">
        <v>197553.12480303887</v>
      </c>
      <c r="AP471" s="155">
        <v>196964.22801069223</v>
      </c>
      <c r="AQ471" s="8"/>
      <c r="AS471" s="127"/>
      <c r="AT471" s="127"/>
      <c r="AU471" s="127" t="s">
        <v>117</v>
      </c>
    </row>
    <row r="472" spans="2:47" s="21" customFormat="1">
      <c r="B472" s="5"/>
      <c r="C472" s="9"/>
      <c r="D472" s="9"/>
      <c r="E472" s="18"/>
      <c r="F472" s="16"/>
      <c r="G472" s="80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  <c r="Z472" s="157"/>
      <c r="AA472" s="157"/>
      <c r="AB472" s="157"/>
      <c r="AC472" s="157"/>
      <c r="AD472" s="157"/>
      <c r="AE472" s="157"/>
      <c r="AF472" s="157"/>
      <c r="AG472" s="157"/>
      <c r="AH472" s="157"/>
      <c r="AI472" s="157"/>
      <c r="AJ472" s="157"/>
      <c r="AK472" s="157"/>
      <c r="AL472" s="157"/>
      <c r="AM472" s="157"/>
      <c r="AN472" s="157"/>
      <c r="AO472" s="157"/>
      <c r="AP472" s="157"/>
      <c r="AQ472" s="8"/>
      <c r="AS472" s="127"/>
      <c r="AT472" s="127"/>
      <c r="AU472" s="127"/>
    </row>
    <row r="473" spans="2:47" s="21" customFormat="1">
      <c r="B473" s="5"/>
      <c r="E473" s="34">
        <f>E466+1</f>
        <v>4</v>
      </c>
      <c r="F473" s="35" t="str">
        <f>LOOKUP(E473,CAPEX!$E$11:$E$29,CAPEX!$F$11:$F$29)</f>
        <v>Marica</v>
      </c>
      <c r="G473" s="81"/>
      <c r="H473" s="154">
        <f t="shared" ref="H473" si="669">SUM(H474:H478)</f>
        <v>0</v>
      </c>
      <c r="I473" s="154">
        <f t="shared" si="667"/>
        <v>0</v>
      </c>
      <c r="J473" s="154">
        <f t="shared" si="667"/>
        <v>0</v>
      </c>
      <c r="K473" s="154">
        <f t="shared" si="667"/>
        <v>0</v>
      </c>
      <c r="L473" s="154">
        <f t="shared" si="667"/>
        <v>0</v>
      </c>
      <c r="M473" s="154">
        <f t="shared" si="667"/>
        <v>0</v>
      </c>
      <c r="N473" s="154">
        <f t="shared" si="667"/>
        <v>0</v>
      </c>
      <c r="O473" s="154">
        <f t="shared" si="667"/>
        <v>0</v>
      </c>
      <c r="P473" s="154">
        <f t="shared" si="667"/>
        <v>0</v>
      </c>
      <c r="Q473" s="154">
        <f t="shared" si="667"/>
        <v>0</v>
      </c>
      <c r="R473" s="154">
        <f t="shared" si="667"/>
        <v>0</v>
      </c>
      <c r="S473" s="154">
        <f t="shared" si="667"/>
        <v>0</v>
      </c>
      <c r="T473" s="154">
        <f t="shared" si="667"/>
        <v>0</v>
      </c>
      <c r="U473" s="154">
        <f t="shared" si="667"/>
        <v>0</v>
      </c>
      <c r="V473" s="154">
        <f t="shared" si="667"/>
        <v>0</v>
      </c>
      <c r="W473" s="154">
        <f t="shared" si="667"/>
        <v>0</v>
      </c>
      <c r="X473" s="154">
        <f t="shared" si="667"/>
        <v>0</v>
      </c>
      <c r="Y473" s="154">
        <f t="shared" si="667"/>
        <v>0</v>
      </c>
      <c r="Z473" s="154">
        <f t="shared" si="667"/>
        <v>0</v>
      </c>
      <c r="AA473" s="154">
        <f t="shared" si="667"/>
        <v>0</v>
      </c>
      <c r="AB473" s="154">
        <f t="shared" si="667"/>
        <v>0</v>
      </c>
      <c r="AC473" s="154">
        <f t="shared" si="667"/>
        <v>0</v>
      </c>
      <c r="AD473" s="154">
        <f t="shared" si="667"/>
        <v>0</v>
      </c>
      <c r="AE473" s="154">
        <f t="shared" si="667"/>
        <v>0</v>
      </c>
      <c r="AF473" s="154">
        <f t="shared" si="667"/>
        <v>0</v>
      </c>
      <c r="AG473" s="154">
        <f t="shared" si="667"/>
        <v>0</v>
      </c>
      <c r="AH473" s="154">
        <f t="shared" si="667"/>
        <v>0</v>
      </c>
      <c r="AI473" s="154">
        <f t="shared" si="667"/>
        <v>0</v>
      </c>
      <c r="AJ473" s="154">
        <f t="shared" si="667"/>
        <v>0</v>
      </c>
      <c r="AK473" s="154">
        <f t="shared" si="667"/>
        <v>0</v>
      </c>
      <c r="AL473" s="154">
        <f t="shared" si="667"/>
        <v>0</v>
      </c>
      <c r="AM473" s="154">
        <f t="shared" si="667"/>
        <v>0</v>
      </c>
      <c r="AN473" s="154">
        <f t="shared" si="667"/>
        <v>0</v>
      </c>
      <c r="AO473" s="154">
        <f t="shared" si="667"/>
        <v>0</v>
      </c>
      <c r="AP473" s="154">
        <f t="shared" si="667"/>
        <v>0</v>
      </c>
      <c r="AQ473" s="8"/>
      <c r="AS473" s="127"/>
      <c r="AT473" s="127"/>
      <c r="AU473" s="127"/>
    </row>
    <row r="474" spans="2:47" s="21" customFormat="1">
      <c r="B474" s="5"/>
      <c r="C474" s="9"/>
      <c r="D474" s="9"/>
      <c r="E474" s="18"/>
      <c r="F474" s="62" t="s">
        <v>2</v>
      </c>
      <c r="G474" s="78"/>
      <c r="H474" s="155">
        <v>0</v>
      </c>
      <c r="I474" s="155">
        <v>0</v>
      </c>
      <c r="J474" s="155">
        <v>0</v>
      </c>
      <c r="K474" s="155">
        <v>0</v>
      </c>
      <c r="L474" s="155">
        <v>0</v>
      </c>
      <c r="M474" s="155">
        <v>0</v>
      </c>
      <c r="N474" s="155">
        <v>0</v>
      </c>
      <c r="O474" s="155">
        <v>0</v>
      </c>
      <c r="P474" s="155">
        <v>0</v>
      </c>
      <c r="Q474" s="155">
        <v>0</v>
      </c>
      <c r="R474" s="155">
        <v>0</v>
      </c>
      <c r="S474" s="155">
        <v>0</v>
      </c>
      <c r="T474" s="155">
        <v>0</v>
      </c>
      <c r="U474" s="155">
        <v>0</v>
      </c>
      <c r="V474" s="155">
        <v>0</v>
      </c>
      <c r="W474" s="155">
        <v>0</v>
      </c>
      <c r="X474" s="155">
        <v>0</v>
      </c>
      <c r="Y474" s="155">
        <v>0</v>
      </c>
      <c r="Z474" s="155">
        <v>0</v>
      </c>
      <c r="AA474" s="155">
        <v>0</v>
      </c>
      <c r="AB474" s="155">
        <v>0</v>
      </c>
      <c r="AC474" s="155">
        <v>0</v>
      </c>
      <c r="AD474" s="155">
        <v>0</v>
      </c>
      <c r="AE474" s="155">
        <v>0</v>
      </c>
      <c r="AF474" s="155">
        <v>0</v>
      </c>
      <c r="AG474" s="155">
        <v>0</v>
      </c>
      <c r="AH474" s="155">
        <v>0</v>
      </c>
      <c r="AI474" s="155">
        <v>0</v>
      </c>
      <c r="AJ474" s="155">
        <v>0</v>
      </c>
      <c r="AK474" s="155">
        <v>0</v>
      </c>
      <c r="AL474" s="155">
        <v>0</v>
      </c>
      <c r="AM474" s="155">
        <v>0</v>
      </c>
      <c r="AN474" s="155">
        <v>0</v>
      </c>
      <c r="AO474" s="155">
        <v>0</v>
      </c>
      <c r="AP474" s="155">
        <v>0</v>
      </c>
      <c r="AQ474" s="8"/>
      <c r="AS474" s="127"/>
      <c r="AT474" s="127"/>
      <c r="AU474" s="127" t="s">
        <v>113</v>
      </c>
    </row>
    <row r="475" spans="2:47" s="21" customFormat="1">
      <c r="B475" s="5"/>
      <c r="C475" s="9"/>
      <c r="D475" s="9"/>
      <c r="E475" s="18"/>
      <c r="F475" s="62" t="s">
        <v>47</v>
      </c>
      <c r="G475" s="78"/>
      <c r="H475" s="155">
        <v>0</v>
      </c>
      <c r="I475" s="155">
        <v>0</v>
      </c>
      <c r="J475" s="155">
        <v>0</v>
      </c>
      <c r="K475" s="155">
        <v>0</v>
      </c>
      <c r="L475" s="155">
        <v>0</v>
      </c>
      <c r="M475" s="155">
        <v>0</v>
      </c>
      <c r="N475" s="155">
        <v>0</v>
      </c>
      <c r="O475" s="155">
        <v>0</v>
      </c>
      <c r="P475" s="155">
        <v>0</v>
      </c>
      <c r="Q475" s="155">
        <v>0</v>
      </c>
      <c r="R475" s="155">
        <v>0</v>
      </c>
      <c r="S475" s="155">
        <v>0</v>
      </c>
      <c r="T475" s="155">
        <v>0</v>
      </c>
      <c r="U475" s="155">
        <v>0</v>
      </c>
      <c r="V475" s="155">
        <v>0</v>
      </c>
      <c r="W475" s="155">
        <v>0</v>
      </c>
      <c r="X475" s="155">
        <v>0</v>
      </c>
      <c r="Y475" s="155">
        <v>0</v>
      </c>
      <c r="Z475" s="155">
        <v>0</v>
      </c>
      <c r="AA475" s="155">
        <v>0</v>
      </c>
      <c r="AB475" s="155">
        <v>0</v>
      </c>
      <c r="AC475" s="155">
        <v>0</v>
      </c>
      <c r="AD475" s="155">
        <v>0</v>
      </c>
      <c r="AE475" s="155">
        <v>0</v>
      </c>
      <c r="AF475" s="155">
        <v>0</v>
      </c>
      <c r="AG475" s="155">
        <v>0</v>
      </c>
      <c r="AH475" s="155">
        <v>0</v>
      </c>
      <c r="AI475" s="155">
        <v>0</v>
      </c>
      <c r="AJ475" s="155">
        <v>0</v>
      </c>
      <c r="AK475" s="155">
        <v>0</v>
      </c>
      <c r="AL475" s="155">
        <v>0</v>
      </c>
      <c r="AM475" s="155">
        <v>0</v>
      </c>
      <c r="AN475" s="155">
        <v>0</v>
      </c>
      <c r="AO475" s="155">
        <v>0</v>
      </c>
      <c r="AP475" s="155">
        <v>0</v>
      </c>
      <c r="AQ475" s="8"/>
      <c r="AS475" s="127"/>
      <c r="AT475" s="127"/>
      <c r="AU475" s="127" t="s">
        <v>114</v>
      </c>
    </row>
    <row r="476" spans="2:47" s="21" customFormat="1">
      <c r="B476" s="5"/>
      <c r="C476" s="9"/>
      <c r="D476" s="9"/>
      <c r="E476" s="18"/>
      <c r="F476" s="62" t="s">
        <v>48</v>
      </c>
      <c r="G476" s="78"/>
      <c r="H476" s="155">
        <v>0</v>
      </c>
      <c r="I476" s="155">
        <v>0</v>
      </c>
      <c r="J476" s="155">
        <v>0</v>
      </c>
      <c r="K476" s="155">
        <v>0</v>
      </c>
      <c r="L476" s="155">
        <v>0</v>
      </c>
      <c r="M476" s="155">
        <v>0</v>
      </c>
      <c r="N476" s="155">
        <v>0</v>
      </c>
      <c r="O476" s="155">
        <v>0</v>
      </c>
      <c r="P476" s="155">
        <v>0</v>
      </c>
      <c r="Q476" s="155">
        <v>0</v>
      </c>
      <c r="R476" s="155">
        <v>0</v>
      </c>
      <c r="S476" s="155">
        <v>0</v>
      </c>
      <c r="T476" s="155">
        <v>0</v>
      </c>
      <c r="U476" s="155">
        <v>0</v>
      </c>
      <c r="V476" s="155">
        <v>0</v>
      </c>
      <c r="W476" s="155">
        <v>0</v>
      </c>
      <c r="X476" s="155">
        <v>0</v>
      </c>
      <c r="Y476" s="155">
        <v>0</v>
      </c>
      <c r="Z476" s="155">
        <v>0</v>
      </c>
      <c r="AA476" s="155">
        <v>0</v>
      </c>
      <c r="AB476" s="155">
        <v>0</v>
      </c>
      <c r="AC476" s="155">
        <v>0</v>
      </c>
      <c r="AD476" s="155">
        <v>0</v>
      </c>
      <c r="AE476" s="155">
        <v>0</v>
      </c>
      <c r="AF476" s="155">
        <v>0</v>
      </c>
      <c r="AG476" s="155">
        <v>0</v>
      </c>
      <c r="AH476" s="155">
        <v>0</v>
      </c>
      <c r="AI476" s="155">
        <v>0</v>
      </c>
      <c r="AJ476" s="155">
        <v>0</v>
      </c>
      <c r="AK476" s="155">
        <v>0</v>
      </c>
      <c r="AL476" s="155">
        <v>0</v>
      </c>
      <c r="AM476" s="155">
        <v>0</v>
      </c>
      <c r="AN476" s="155">
        <v>0</v>
      </c>
      <c r="AO476" s="155">
        <v>0</v>
      </c>
      <c r="AP476" s="155">
        <v>0</v>
      </c>
      <c r="AQ476" s="8"/>
      <c r="AS476" s="127"/>
      <c r="AT476" s="127"/>
      <c r="AU476" s="127" t="s">
        <v>115</v>
      </c>
    </row>
    <row r="477" spans="2:47" s="21" customFormat="1">
      <c r="B477" s="5"/>
      <c r="C477" s="9"/>
      <c r="D477" s="9"/>
      <c r="E477" s="18"/>
      <c r="F477" s="62" t="s">
        <v>49</v>
      </c>
      <c r="G477" s="78"/>
      <c r="H477" s="155">
        <v>0</v>
      </c>
      <c r="I477" s="155">
        <v>0</v>
      </c>
      <c r="J477" s="155">
        <v>0</v>
      </c>
      <c r="K477" s="155">
        <v>0</v>
      </c>
      <c r="L477" s="155">
        <v>0</v>
      </c>
      <c r="M477" s="155">
        <v>0</v>
      </c>
      <c r="N477" s="155">
        <v>0</v>
      </c>
      <c r="O477" s="155">
        <v>0</v>
      </c>
      <c r="P477" s="155">
        <v>0</v>
      </c>
      <c r="Q477" s="155">
        <v>0</v>
      </c>
      <c r="R477" s="155">
        <v>0</v>
      </c>
      <c r="S477" s="155">
        <v>0</v>
      </c>
      <c r="T477" s="155">
        <v>0</v>
      </c>
      <c r="U477" s="155">
        <v>0</v>
      </c>
      <c r="V477" s="155">
        <v>0</v>
      </c>
      <c r="W477" s="155">
        <v>0</v>
      </c>
      <c r="X477" s="155">
        <v>0</v>
      </c>
      <c r="Y477" s="155">
        <v>0</v>
      </c>
      <c r="Z477" s="155">
        <v>0</v>
      </c>
      <c r="AA477" s="155">
        <v>0</v>
      </c>
      <c r="AB477" s="155">
        <v>0</v>
      </c>
      <c r="AC477" s="155">
        <v>0</v>
      </c>
      <c r="AD477" s="155">
        <v>0</v>
      </c>
      <c r="AE477" s="155">
        <v>0</v>
      </c>
      <c r="AF477" s="155">
        <v>0</v>
      </c>
      <c r="AG477" s="155">
        <v>0</v>
      </c>
      <c r="AH477" s="155">
        <v>0</v>
      </c>
      <c r="AI477" s="155">
        <v>0</v>
      </c>
      <c r="AJ477" s="155">
        <v>0</v>
      </c>
      <c r="AK477" s="155">
        <v>0</v>
      </c>
      <c r="AL477" s="155">
        <v>0</v>
      </c>
      <c r="AM477" s="155">
        <v>0</v>
      </c>
      <c r="AN477" s="155">
        <v>0</v>
      </c>
      <c r="AO477" s="155">
        <v>0</v>
      </c>
      <c r="AP477" s="155">
        <v>0</v>
      </c>
      <c r="AQ477" s="8"/>
      <c r="AS477" s="127"/>
      <c r="AT477" s="127"/>
      <c r="AU477" s="127" t="s">
        <v>116</v>
      </c>
    </row>
    <row r="478" spans="2:47" s="21" customFormat="1">
      <c r="B478" s="5"/>
      <c r="C478" s="9"/>
      <c r="D478" s="9"/>
      <c r="E478" s="18"/>
      <c r="F478" s="62" t="s">
        <v>50</v>
      </c>
      <c r="G478" s="78"/>
      <c r="H478" s="155">
        <v>0</v>
      </c>
      <c r="I478" s="155">
        <v>0</v>
      </c>
      <c r="J478" s="155">
        <v>0</v>
      </c>
      <c r="K478" s="155">
        <v>0</v>
      </c>
      <c r="L478" s="155">
        <v>0</v>
      </c>
      <c r="M478" s="155">
        <v>0</v>
      </c>
      <c r="N478" s="155">
        <v>0</v>
      </c>
      <c r="O478" s="155">
        <v>0</v>
      </c>
      <c r="P478" s="155">
        <v>0</v>
      </c>
      <c r="Q478" s="155">
        <v>0</v>
      </c>
      <c r="R478" s="155">
        <v>0</v>
      </c>
      <c r="S478" s="155">
        <v>0</v>
      </c>
      <c r="T478" s="155">
        <v>0</v>
      </c>
      <c r="U478" s="155">
        <v>0</v>
      </c>
      <c r="V478" s="155">
        <v>0</v>
      </c>
      <c r="W478" s="155">
        <v>0</v>
      </c>
      <c r="X478" s="155">
        <v>0</v>
      </c>
      <c r="Y478" s="155">
        <v>0</v>
      </c>
      <c r="Z478" s="155">
        <v>0</v>
      </c>
      <c r="AA478" s="155">
        <v>0</v>
      </c>
      <c r="AB478" s="155">
        <v>0</v>
      </c>
      <c r="AC478" s="155">
        <v>0</v>
      </c>
      <c r="AD478" s="155">
        <v>0</v>
      </c>
      <c r="AE478" s="155">
        <v>0</v>
      </c>
      <c r="AF478" s="155">
        <v>0</v>
      </c>
      <c r="AG478" s="155">
        <v>0</v>
      </c>
      <c r="AH478" s="155">
        <v>0</v>
      </c>
      <c r="AI478" s="155">
        <v>0</v>
      </c>
      <c r="AJ478" s="155">
        <v>0</v>
      </c>
      <c r="AK478" s="155">
        <v>0</v>
      </c>
      <c r="AL478" s="155">
        <v>0</v>
      </c>
      <c r="AM478" s="155">
        <v>0</v>
      </c>
      <c r="AN478" s="155">
        <v>0</v>
      </c>
      <c r="AO478" s="155">
        <v>0</v>
      </c>
      <c r="AP478" s="155">
        <v>0</v>
      </c>
      <c r="AQ478" s="8"/>
      <c r="AS478" s="127"/>
      <c r="AT478" s="127"/>
      <c r="AU478" s="127" t="s">
        <v>117</v>
      </c>
    </row>
    <row r="479" spans="2:47" s="21" customFormat="1">
      <c r="B479" s="5"/>
      <c r="C479" s="9"/>
      <c r="D479" s="9"/>
      <c r="E479" s="18"/>
      <c r="F479" s="16"/>
      <c r="G479" s="80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  <c r="Z479" s="157"/>
      <c r="AA479" s="157"/>
      <c r="AB479" s="157"/>
      <c r="AC479" s="157"/>
      <c r="AD479" s="157"/>
      <c r="AE479" s="157"/>
      <c r="AF479" s="157"/>
      <c r="AG479" s="157"/>
      <c r="AH479" s="157"/>
      <c r="AI479" s="157"/>
      <c r="AJ479" s="157"/>
      <c r="AK479" s="157"/>
      <c r="AL479" s="157"/>
      <c r="AM479" s="157"/>
      <c r="AN479" s="157"/>
      <c r="AO479" s="157"/>
      <c r="AP479" s="157"/>
      <c r="AQ479" s="8"/>
      <c r="AS479" s="127"/>
      <c r="AT479" s="127"/>
      <c r="AU479" s="127"/>
    </row>
    <row r="480" spans="2:47" s="21" customFormat="1">
      <c r="B480" s="5"/>
      <c r="E480" s="34">
        <f>E473+1</f>
        <v>5</v>
      </c>
      <c r="F480" s="35" t="str">
        <f>LOOKUP(E480,CAPEX!$E$11:$E$29,CAPEX!$F$11:$F$29)</f>
        <v>Rio Bonito</v>
      </c>
      <c r="G480" s="81"/>
      <c r="H480" s="154">
        <f t="shared" ref="H480:AP494" si="670">SUM(H481:H485)</f>
        <v>1227488.5488372096</v>
      </c>
      <c r="I480" s="154">
        <f t="shared" si="670"/>
        <v>1248306.4511627911</v>
      </c>
      <c r="J480" s="154">
        <f t="shared" si="670"/>
        <v>1534952.9554186049</v>
      </c>
      <c r="K480" s="154">
        <f t="shared" si="670"/>
        <v>1858626.4645000002</v>
      </c>
      <c r="L480" s="154">
        <f t="shared" si="670"/>
        <v>2216423.0413779067</v>
      </c>
      <c r="M480" s="154">
        <f t="shared" si="670"/>
        <v>2545086.6</v>
      </c>
      <c r="N480" s="154">
        <f t="shared" si="670"/>
        <v>2669494.897674419</v>
      </c>
      <c r="O480" s="154">
        <f t="shared" si="670"/>
        <v>2771851.2959302329</v>
      </c>
      <c r="P480" s="154">
        <f t="shared" si="670"/>
        <v>2884940.094767442</v>
      </c>
      <c r="Q480" s="154">
        <f t="shared" si="670"/>
        <v>2973103.765116279</v>
      </c>
      <c r="R480" s="154">
        <f t="shared" si="670"/>
        <v>3064733.1104651163</v>
      </c>
      <c r="S480" s="154">
        <f t="shared" si="670"/>
        <v>3236164.2732558139</v>
      </c>
      <c r="T480" s="154">
        <f t="shared" si="670"/>
        <v>3410231.0755813951</v>
      </c>
      <c r="U480" s="154">
        <f t="shared" si="670"/>
        <v>3441171.1918604649</v>
      </c>
      <c r="V480" s="154">
        <f t="shared" si="670"/>
        <v>3471996.7151162792</v>
      </c>
      <c r="W480" s="154">
        <f t="shared" si="670"/>
        <v>3493081.8313953485</v>
      </c>
      <c r="X480" s="154">
        <f t="shared" si="670"/>
        <v>3514052.3546511633</v>
      </c>
      <c r="Y480" s="154">
        <f t="shared" si="670"/>
        <v>3535022.8779069763</v>
      </c>
      <c r="Z480" s="154">
        <f t="shared" si="670"/>
        <v>3555993.4011627906</v>
      </c>
      <c r="AA480" s="154">
        <f t="shared" si="670"/>
        <v>3577021.2209302317</v>
      </c>
      <c r="AB480" s="154">
        <f t="shared" si="670"/>
        <v>3588767.0058139539</v>
      </c>
      <c r="AC480" s="154">
        <f t="shared" si="670"/>
        <v>3600512.7906976743</v>
      </c>
      <c r="AD480" s="154">
        <f t="shared" si="670"/>
        <v>3612315.8720930233</v>
      </c>
      <c r="AE480" s="154">
        <f t="shared" si="670"/>
        <v>3624118.9534883723</v>
      </c>
      <c r="AF480" s="154">
        <f t="shared" si="670"/>
        <v>3635807.4418604653</v>
      </c>
      <c r="AG480" s="154">
        <f t="shared" si="670"/>
        <v>3639245.2325581391</v>
      </c>
      <c r="AH480" s="154">
        <f t="shared" si="670"/>
        <v>3642797.6162790698</v>
      </c>
      <c r="AI480" s="154">
        <f t="shared" si="670"/>
        <v>3646178.1104651159</v>
      </c>
      <c r="AJ480" s="154">
        <f t="shared" si="670"/>
        <v>3649673.1976744188</v>
      </c>
      <c r="AK480" s="154">
        <f t="shared" si="670"/>
        <v>3653168.2848837203</v>
      </c>
      <c r="AL480" s="154">
        <f t="shared" si="670"/>
        <v>3649386.7151162792</v>
      </c>
      <c r="AM480" s="154">
        <f t="shared" si="670"/>
        <v>3645605.1453488371</v>
      </c>
      <c r="AN480" s="154">
        <f t="shared" si="670"/>
        <v>3641766.2790697673</v>
      </c>
      <c r="AO480" s="154">
        <f t="shared" si="670"/>
        <v>3638042.005813953</v>
      </c>
      <c r="AP480" s="154">
        <f t="shared" si="670"/>
        <v>3634260.4360465119</v>
      </c>
      <c r="AQ480" s="8"/>
      <c r="AS480" s="127"/>
      <c r="AT480" s="127"/>
      <c r="AU480" s="127"/>
    </row>
    <row r="481" spans="2:47" s="21" customFormat="1">
      <c r="B481" s="5"/>
      <c r="C481" s="9"/>
      <c r="D481" s="9"/>
      <c r="E481" s="18"/>
      <c r="F481" s="62" t="s">
        <v>2</v>
      </c>
      <c r="G481" s="78"/>
      <c r="H481" s="155">
        <v>888.90665993022969</v>
      </c>
      <c r="I481" s="155">
        <v>9691.3166201270651</v>
      </c>
      <c r="J481" s="155">
        <v>22721.872382285681</v>
      </c>
      <c r="K481" s="155">
        <v>40596.827605186969</v>
      </c>
      <c r="L481" s="155">
        <v>64014.255618947827</v>
      </c>
      <c r="M481" s="155">
        <v>91422.540755683876</v>
      </c>
      <c r="N481" s="155">
        <v>114683.08990383794</v>
      </c>
      <c r="O481" s="155">
        <v>138592.56479651167</v>
      </c>
      <c r="P481" s="155">
        <v>144247.00473837211</v>
      </c>
      <c r="Q481" s="155">
        <v>148655.18825581396</v>
      </c>
      <c r="R481" s="155">
        <v>153236.65552325582</v>
      </c>
      <c r="S481" s="155">
        <v>161808.21366279069</v>
      </c>
      <c r="T481" s="155">
        <v>170511.55377906977</v>
      </c>
      <c r="U481" s="155">
        <v>172058.55959302324</v>
      </c>
      <c r="V481" s="155">
        <v>173599.83575581395</v>
      </c>
      <c r="W481" s="155">
        <v>174654.09156976745</v>
      </c>
      <c r="X481" s="155">
        <v>175702.61773255817</v>
      </c>
      <c r="Y481" s="155">
        <v>176751.14389534888</v>
      </c>
      <c r="Z481" s="155">
        <v>177799.67005813954</v>
      </c>
      <c r="AA481" s="155">
        <v>178851.06104651163</v>
      </c>
      <c r="AB481" s="155">
        <v>179438.35029069768</v>
      </c>
      <c r="AC481" s="155">
        <v>180025.6395348837</v>
      </c>
      <c r="AD481" s="155">
        <v>180615.7936046512</v>
      </c>
      <c r="AE481" s="155">
        <v>181205.9476744186</v>
      </c>
      <c r="AF481" s="155">
        <v>181790.37209302327</v>
      </c>
      <c r="AG481" s="155">
        <v>181962.26162790696</v>
      </c>
      <c r="AH481" s="155">
        <v>182139.88081395352</v>
      </c>
      <c r="AI481" s="155">
        <v>182308.90552325585</v>
      </c>
      <c r="AJ481" s="155">
        <v>182483.65988372092</v>
      </c>
      <c r="AK481" s="155">
        <v>182658.41424418605</v>
      </c>
      <c r="AL481" s="155">
        <v>182469.33575581398</v>
      </c>
      <c r="AM481" s="155">
        <v>182280.25726744186</v>
      </c>
      <c r="AN481" s="155">
        <v>182088.31395348837</v>
      </c>
      <c r="AO481" s="155">
        <v>181902.10029069768</v>
      </c>
      <c r="AP481" s="155">
        <v>181713.02180232556</v>
      </c>
      <c r="AQ481" s="8"/>
      <c r="AS481" s="127"/>
      <c r="AT481" s="127"/>
      <c r="AU481" s="127" t="s">
        <v>113</v>
      </c>
    </row>
    <row r="482" spans="2:47" s="21" customFormat="1">
      <c r="B482" s="5"/>
      <c r="C482" s="9"/>
      <c r="D482" s="9"/>
      <c r="E482" s="18"/>
      <c r="F482" s="62" t="s">
        <v>47</v>
      </c>
      <c r="G482" s="78"/>
      <c r="H482" s="155">
        <v>1054751.24534007</v>
      </c>
      <c r="I482" s="155">
        <v>1063852.2313798731</v>
      </c>
      <c r="J482" s="155">
        <v>1297337.6692777143</v>
      </c>
      <c r="K482" s="155">
        <v>1557821.9318648132</v>
      </c>
      <c r="L482" s="155">
        <v>1842109.559966052</v>
      </c>
      <c r="M482" s="155">
        <v>2097351.9352443162</v>
      </c>
      <c r="N482" s="155">
        <v>2181082.5220961622</v>
      </c>
      <c r="O482" s="155">
        <v>2245199.5497034881</v>
      </c>
      <c r="P482" s="155">
        <v>2336801.4767616279</v>
      </c>
      <c r="Q482" s="155">
        <v>2408214.049744186</v>
      </c>
      <c r="R482" s="155">
        <v>2482433.8194767442</v>
      </c>
      <c r="S482" s="155">
        <v>2621293.0613372093</v>
      </c>
      <c r="T482" s="155">
        <v>2762287.1712209298</v>
      </c>
      <c r="U482" s="155">
        <v>2787348.6654069764</v>
      </c>
      <c r="V482" s="155">
        <v>2812317.3392441859</v>
      </c>
      <c r="W482" s="155">
        <v>2829396.2834302322</v>
      </c>
      <c r="X482" s="155">
        <v>2846382.407267442</v>
      </c>
      <c r="Y482" s="155">
        <v>2863368.5311046508</v>
      </c>
      <c r="Z482" s="155">
        <v>2880354.6549418601</v>
      </c>
      <c r="AA482" s="155">
        <v>2897387.1889534877</v>
      </c>
      <c r="AB482" s="155">
        <v>2906901.2747093025</v>
      </c>
      <c r="AC482" s="155">
        <v>2916415.3604651163</v>
      </c>
      <c r="AD482" s="155">
        <v>2925975.8563953489</v>
      </c>
      <c r="AE482" s="155">
        <v>2935536.3523255815</v>
      </c>
      <c r="AF482" s="155">
        <v>2945004.0279069766</v>
      </c>
      <c r="AG482" s="155">
        <v>2947788.638372093</v>
      </c>
      <c r="AH482" s="155">
        <v>2950666.0691860463</v>
      </c>
      <c r="AI482" s="155">
        <v>2953404.2694767439</v>
      </c>
      <c r="AJ482" s="155">
        <v>2956235.2901162789</v>
      </c>
      <c r="AK482" s="155">
        <v>2959066.3107558135</v>
      </c>
      <c r="AL482" s="155">
        <v>2956003.2392441859</v>
      </c>
      <c r="AM482" s="155">
        <v>2952940.1677325577</v>
      </c>
      <c r="AN482" s="155">
        <v>2949830.6860465114</v>
      </c>
      <c r="AO482" s="155">
        <v>2946814.024709302</v>
      </c>
      <c r="AP482" s="155">
        <v>2943750.9531976744</v>
      </c>
      <c r="AQ482" s="8"/>
      <c r="AS482" s="127"/>
      <c r="AT482" s="127"/>
      <c r="AU482" s="127" t="s">
        <v>114</v>
      </c>
    </row>
    <row r="483" spans="2:47" s="21" customFormat="1">
      <c r="B483" s="5"/>
      <c r="C483" s="9"/>
      <c r="D483" s="9"/>
      <c r="E483" s="18"/>
      <c r="F483" s="62" t="s">
        <v>48</v>
      </c>
      <c r="G483" s="78"/>
      <c r="H483" s="155">
        <v>114497.6870450642</v>
      </c>
      <c r="I483" s="155">
        <v>116439.53951095247</v>
      </c>
      <c r="J483" s="155">
        <v>143177.35451373542</v>
      </c>
      <c r="K483" s="155">
        <v>173368.97477991707</v>
      </c>
      <c r="L483" s="155">
        <v>206743.52684720067</v>
      </c>
      <c r="M483" s="155">
        <v>237400.60899585069</v>
      </c>
      <c r="N483" s="155">
        <v>249005.16721875913</v>
      </c>
      <c r="O483" s="155">
        <v>258552.76818469563</v>
      </c>
      <c r="P483" s="155">
        <v>269101.46610112913</v>
      </c>
      <c r="Q483" s="155">
        <v>277325.19767557667</v>
      </c>
      <c r="R483" s="155">
        <v>285872.20051143505</v>
      </c>
      <c r="S483" s="155">
        <v>301862.95793689095</v>
      </c>
      <c r="T483" s="155">
        <v>318099.56256875437</v>
      </c>
      <c r="U483" s="155">
        <v>320985.59499179787</v>
      </c>
      <c r="V483" s="155">
        <v>323860.93840586714</v>
      </c>
      <c r="W483" s="155">
        <v>325827.71605712647</v>
      </c>
      <c r="X483" s="155">
        <v>327783.80469941144</v>
      </c>
      <c r="Y483" s="155">
        <v>329739.89334169647</v>
      </c>
      <c r="Z483" s="155">
        <v>331695.98198398156</v>
      </c>
      <c r="AA483" s="155">
        <v>333657.41513075371</v>
      </c>
      <c r="AB483" s="155">
        <v>334753.03855061287</v>
      </c>
      <c r="AC483" s="155">
        <v>335848.66197047196</v>
      </c>
      <c r="AD483" s="155">
        <v>336949.62989481824</v>
      </c>
      <c r="AE483" s="155">
        <v>338050.5978191644</v>
      </c>
      <c r="AF483" s="155">
        <v>339140.87673453643</v>
      </c>
      <c r="AG483" s="155">
        <v>339461.54700376344</v>
      </c>
      <c r="AH483" s="155">
        <v>339792.90628196474</v>
      </c>
      <c r="AI483" s="155">
        <v>340108.23204670474</v>
      </c>
      <c r="AJ483" s="155">
        <v>340434.24682041892</v>
      </c>
      <c r="AK483" s="155">
        <v>340760.26159413304</v>
      </c>
      <c r="AL483" s="155">
        <v>340407.52429798327</v>
      </c>
      <c r="AM483" s="155">
        <v>340054.78700183355</v>
      </c>
      <c r="AN483" s="155">
        <v>339696.7052011966</v>
      </c>
      <c r="AO483" s="155">
        <v>339349.31240953406</v>
      </c>
      <c r="AP483" s="155">
        <v>338996.57511338417</v>
      </c>
      <c r="AQ483" s="8"/>
      <c r="AS483" s="127"/>
      <c r="AT483" s="127"/>
      <c r="AU483" s="127" t="s">
        <v>115</v>
      </c>
    </row>
    <row r="484" spans="2:47" s="21" customFormat="1">
      <c r="B484" s="5"/>
      <c r="C484" s="9"/>
      <c r="D484" s="9"/>
      <c r="E484" s="18"/>
      <c r="F484" s="62" t="s">
        <v>49</v>
      </c>
      <c r="G484" s="78"/>
      <c r="H484" s="155">
        <v>5602.6448287175544</v>
      </c>
      <c r="I484" s="155">
        <v>5697.6642999131554</v>
      </c>
      <c r="J484" s="155">
        <v>7006.0093400849191</v>
      </c>
      <c r="K484" s="155">
        <v>8483.3573068464739</v>
      </c>
      <c r="L484" s="155">
        <v>10116.453715832773</v>
      </c>
      <c r="M484" s="155">
        <v>11616.577842323653</v>
      </c>
      <c r="N484" s="155">
        <v>12184.416545401915</v>
      </c>
      <c r="O484" s="155">
        <v>12651.603425407704</v>
      </c>
      <c r="P484" s="155">
        <v>13167.77636615845</v>
      </c>
      <c r="Q484" s="155">
        <v>13570.183160281777</v>
      </c>
      <c r="R484" s="155">
        <v>13988.408388015059</v>
      </c>
      <c r="S484" s="155">
        <v>14770.874276271355</v>
      </c>
      <c r="T484" s="155">
        <v>15565.370054520896</v>
      </c>
      <c r="U484" s="155">
        <v>15706.590502267687</v>
      </c>
      <c r="V484" s="155">
        <v>15847.287911319119</v>
      </c>
      <c r="W484" s="155">
        <v>15943.527031265083</v>
      </c>
      <c r="X484" s="155">
        <v>16039.243112515687</v>
      </c>
      <c r="Y484" s="155">
        <v>16134.959193766288</v>
      </c>
      <c r="Z484" s="155">
        <v>16230.675275016893</v>
      </c>
      <c r="AA484" s="155">
        <v>16326.652875615175</v>
      </c>
      <c r="AB484" s="155">
        <v>16380.264341889419</v>
      </c>
      <c r="AC484" s="155">
        <v>16433.875808163662</v>
      </c>
      <c r="AD484" s="155">
        <v>16487.748793785588</v>
      </c>
      <c r="AE484" s="155">
        <v>16541.621779407509</v>
      </c>
      <c r="AF484" s="155">
        <v>16594.971726334079</v>
      </c>
      <c r="AG484" s="155">
        <v>16610.662887194831</v>
      </c>
      <c r="AH484" s="155">
        <v>16626.877086750948</v>
      </c>
      <c r="AI484" s="155">
        <v>16642.306728264022</v>
      </c>
      <c r="AJ484" s="155">
        <v>16658.259408472459</v>
      </c>
      <c r="AK484" s="155">
        <v>16674.212088680888</v>
      </c>
      <c r="AL484" s="155">
        <v>16656.951811734059</v>
      </c>
      <c r="AM484" s="155">
        <v>16639.691534787227</v>
      </c>
      <c r="AN484" s="155">
        <v>16622.169738492717</v>
      </c>
      <c r="AO484" s="155">
        <v>16605.17098089357</v>
      </c>
      <c r="AP484" s="155">
        <v>16587.910703946738</v>
      </c>
      <c r="AQ484" s="8"/>
      <c r="AS484" s="127"/>
      <c r="AT484" s="127"/>
      <c r="AU484" s="127" t="s">
        <v>116</v>
      </c>
    </row>
    <row r="485" spans="2:47" s="21" customFormat="1">
      <c r="B485" s="5"/>
      <c r="C485" s="9"/>
      <c r="D485" s="9"/>
      <c r="E485" s="18"/>
      <c r="F485" s="62" t="s">
        <v>50</v>
      </c>
      <c r="G485" s="78"/>
      <c r="H485" s="155">
        <v>51748.064963427583</v>
      </c>
      <c r="I485" s="155">
        <v>52625.699351925119</v>
      </c>
      <c r="J485" s="155">
        <v>64710.049904784333</v>
      </c>
      <c r="K485" s="155">
        <v>78355.372943236522</v>
      </c>
      <c r="L485" s="155">
        <v>93439.245229873573</v>
      </c>
      <c r="M485" s="155">
        <v>107294.93716182573</v>
      </c>
      <c r="N485" s="155">
        <v>112539.70191025765</v>
      </c>
      <c r="O485" s="155">
        <v>116854.8098201293</v>
      </c>
      <c r="P485" s="155">
        <v>121622.37080015437</v>
      </c>
      <c r="Q485" s="155">
        <v>125339.14628042074</v>
      </c>
      <c r="R485" s="155">
        <v>129202.02656566634</v>
      </c>
      <c r="S485" s="155">
        <v>136429.16604265175</v>
      </c>
      <c r="T485" s="155">
        <v>143767.41795812023</v>
      </c>
      <c r="U485" s="155">
        <v>145071.78136639969</v>
      </c>
      <c r="V485" s="155">
        <v>146371.31379909292</v>
      </c>
      <c r="W485" s="155">
        <v>147260.21330695748</v>
      </c>
      <c r="X485" s="155">
        <v>148144.28183923571</v>
      </c>
      <c r="Y485" s="155">
        <v>149028.35037151404</v>
      </c>
      <c r="Z485" s="155">
        <v>149912.41890379234</v>
      </c>
      <c r="AA485" s="155">
        <v>150798.90292386373</v>
      </c>
      <c r="AB485" s="155">
        <v>151294.07792145133</v>
      </c>
      <c r="AC485" s="155">
        <v>151789.2529190389</v>
      </c>
      <c r="AD485" s="155">
        <v>152286.84340441957</v>
      </c>
      <c r="AE485" s="155">
        <v>152784.43388980025</v>
      </c>
      <c r="AF485" s="155">
        <v>153277.19339959472</v>
      </c>
      <c r="AG485" s="155">
        <v>153422.12266718131</v>
      </c>
      <c r="AH485" s="155">
        <v>153571.88291035415</v>
      </c>
      <c r="AI485" s="155">
        <v>153714.39669014767</v>
      </c>
      <c r="AJ485" s="155">
        <v>153861.74144552735</v>
      </c>
      <c r="AK485" s="155">
        <v>154009.0862009071</v>
      </c>
      <c r="AL485" s="155">
        <v>153849.6640065618</v>
      </c>
      <c r="AM485" s="155">
        <v>153690.24181221653</v>
      </c>
      <c r="AN485" s="155">
        <v>153528.40413007815</v>
      </c>
      <c r="AO485" s="155">
        <v>153371.39742352601</v>
      </c>
      <c r="AP485" s="155">
        <v>153211.97522918071</v>
      </c>
      <c r="AQ485" s="8"/>
      <c r="AS485" s="127"/>
      <c r="AT485" s="127"/>
      <c r="AU485" s="127" t="s">
        <v>117</v>
      </c>
    </row>
    <row r="486" spans="2:47" s="21" customFormat="1">
      <c r="B486" s="5"/>
      <c r="C486" s="9"/>
      <c r="D486" s="9"/>
      <c r="E486" s="18"/>
      <c r="F486" s="16"/>
      <c r="G486" s="80"/>
      <c r="H486" s="157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  <c r="Z486" s="157"/>
      <c r="AA486" s="157"/>
      <c r="AB486" s="157"/>
      <c r="AC486" s="157"/>
      <c r="AD486" s="157"/>
      <c r="AE486" s="157"/>
      <c r="AF486" s="157"/>
      <c r="AG486" s="157"/>
      <c r="AH486" s="157"/>
      <c r="AI486" s="157"/>
      <c r="AJ486" s="157"/>
      <c r="AK486" s="157"/>
      <c r="AL486" s="157"/>
      <c r="AM486" s="157"/>
      <c r="AN486" s="157"/>
      <c r="AO486" s="157"/>
      <c r="AP486" s="157"/>
      <c r="AQ486" s="8"/>
      <c r="AS486" s="127"/>
      <c r="AT486" s="127"/>
      <c r="AU486" s="127"/>
    </row>
    <row r="487" spans="2:47" s="21" customFormat="1">
      <c r="B487" s="5"/>
      <c r="E487" s="34">
        <f>E480+1</f>
        <v>6</v>
      </c>
      <c r="F487" s="35" t="str">
        <f>LOOKUP(E487,CAPEX!$E$11:$E$29,CAPEX!$F$11:$F$29)</f>
        <v>Sao Goncalo</v>
      </c>
      <c r="G487" s="81"/>
      <c r="H487" s="154">
        <f t="shared" ref="H487" si="671">SUM(H488:H492)</f>
        <v>8316897.6041666651</v>
      </c>
      <c r="I487" s="154">
        <f t="shared" si="670"/>
        <v>8351689.518229167</v>
      </c>
      <c r="J487" s="154">
        <f t="shared" si="670"/>
        <v>9489968.5187499989</v>
      </c>
      <c r="K487" s="154">
        <f t="shared" si="670"/>
        <v>10658061.684999999</v>
      </c>
      <c r="L487" s="154">
        <f t="shared" si="670"/>
        <v>11818419.625250001</v>
      </c>
      <c r="M487" s="154">
        <f t="shared" si="670"/>
        <v>12691695.266770834</v>
      </c>
      <c r="N487" s="154">
        <f t="shared" si="670"/>
        <v>20505535.978125002</v>
      </c>
      <c r="O487" s="154">
        <f t="shared" si="670"/>
        <v>27390750.890624996</v>
      </c>
      <c r="P487" s="154">
        <f t="shared" si="670"/>
        <v>33408220.049999997</v>
      </c>
      <c r="Q487" s="154">
        <f t="shared" si="670"/>
        <v>38539133.751562506</v>
      </c>
      <c r="R487" s="154">
        <f t="shared" si="670"/>
        <v>42670866.796875</v>
      </c>
      <c r="S487" s="154">
        <f t="shared" si="670"/>
        <v>49491091.406250007</v>
      </c>
      <c r="T487" s="154">
        <f t="shared" si="670"/>
        <v>56366904.375</v>
      </c>
      <c r="U487" s="154">
        <f t="shared" si="670"/>
        <v>56573602.734375007</v>
      </c>
      <c r="V487" s="154">
        <f t="shared" si="670"/>
        <v>56780352.421875</v>
      </c>
      <c r="W487" s="154">
        <f t="shared" si="670"/>
        <v>56870741.25</v>
      </c>
      <c r="X487" s="154">
        <f t="shared" si="670"/>
        <v>56961130.078125007</v>
      </c>
      <c r="Y487" s="154">
        <f t="shared" si="670"/>
        <v>57051672.890624993</v>
      </c>
      <c r="Z487" s="154">
        <f t="shared" si="670"/>
        <v>57142113.046875</v>
      </c>
      <c r="AA487" s="154">
        <f t="shared" si="670"/>
        <v>57232604.53125</v>
      </c>
      <c r="AB487" s="154">
        <f t="shared" si="670"/>
        <v>57214998.984374993</v>
      </c>
      <c r="AC487" s="154">
        <f t="shared" si="670"/>
        <v>57197393.4375</v>
      </c>
      <c r="AD487" s="154">
        <f t="shared" si="670"/>
        <v>57179839.218750007</v>
      </c>
      <c r="AE487" s="154">
        <f t="shared" si="670"/>
        <v>57162233.671875007</v>
      </c>
      <c r="AF487" s="154">
        <f t="shared" si="670"/>
        <v>57144576.796874993</v>
      </c>
      <c r="AG487" s="154">
        <f t="shared" si="670"/>
        <v>57027189.375</v>
      </c>
      <c r="AH487" s="154">
        <f t="shared" si="670"/>
        <v>56909596.640625</v>
      </c>
      <c r="AI487" s="154">
        <f t="shared" si="670"/>
        <v>56791952.578125007</v>
      </c>
      <c r="AJ487" s="154">
        <f t="shared" si="670"/>
        <v>56674462.5</v>
      </c>
      <c r="AK487" s="154">
        <f t="shared" si="670"/>
        <v>56556921.093750015</v>
      </c>
      <c r="AL487" s="154">
        <f t="shared" si="670"/>
        <v>56351967.890625</v>
      </c>
      <c r="AM487" s="154">
        <f t="shared" si="670"/>
        <v>56147117.34375</v>
      </c>
      <c r="AN487" s="154">
        <f t="shared" si="670"/>
        <v>55942266.796875007</v>
      </c>
      <c r="AO487" s="154">
        <f t="shared" si="670"/>
        <v>55737416.25</v>
      </c>
      <c r="AP487" s="154">
        <f t="shared" si="670"/>
        <v>55532514.375</v>
      </c>
      <c r="AQ487" s="8"/>
      <c r="AS487" s="127"/>
      <c r="AT487" s="127"/>
      <c r="AU487" s="127"/>
    </row>
    <row r="488" spans="2:47" s="21" customFormat="1">
      <c r="B488" s="5"/>
      <c r="C488" s="9"/>
      <c r="D488" s="9"/>
      <c r="E488" s="18"/>
      <c r="F488" s="62" t="s">
        <v>2</v>
      </c>
      <c r="G488" s="78"/>
      <c r="H488" s="155">
        <v>14665.084054643554</v>
      </c>
      <c r="I488" s="155">
        <v>72277.581312047405</v>
      </c>
      <c r="J488" s="155">
        <v>147523.51147027774</v>
      </c>
      <c r="K488" s="155">
        <v>239126.02474099491</v>
      </c>
      <c r="L488" s="155">
        <v>346600.25005234877</v>
      </c>
      <c r="M488" s="155">
        <v>459668.862781137</v>
      </c>
      <c r="N488" s="155">
        <v>883973.99354277959</v>
      </c>
      <c r="O488" s="155">
        <v>1369537.5445312499</v>
      </c>
      <c r="P488" s="155">
        <v>1670411.0025000004</v>
      </c>
      <c r="Q488" s="155">
        <v>1926956.6875781254</v>
      </c>
      <c r="R488" s="155">
        <v>2133543.33984375</v>
      </c>
      <c r="S488" s="155">
        <v>2474554.5703125</v>
      </c>
      <c r="T488" s="155">
        <v>2818345.21875</v>
      </c>
      <c r="U488" s="155">
        <v>2828680.13671875</v>
      </c>
      <c r="V488" s="155">
        <v>2839017.62109375</v>
      </c>
      <c r="W488" s="155">
        <v>2843537.0625</v>
      </c>
      <c r="X488" s="155">
        <v>2848056.50390625</v>
      </c>
      <c r="Y488" s="155">
        <v>2852583.64453125</v>
      </c>
      <c r="Z488" s="155">
        <v>2857105.65234375</v>
      </c>
      <c r="AA488" s="155">
        <v>2861630.2265625</v>
      </c>
      <c r="AB488" s="155">
        <v>2860749.94921875</v>
      </c>
      <c r="AC488" s="155">
        <v>2859869.671875</v>
      </c>
      <c r="AD488" s="155">
        <v>2858991.9609375</v>
      </c>
      <c r="AE488" s="155">
        <v>2858111.68359375</v>
      </c>
      <c r="AF488" s="155">
        <v>2857228.83984375</v>
      </c>
      <c r="AG488" s="155">
        <v>2851359.46875</v>
      </c>
      <c r="AH488" s="155">
        <v>2845479.83203125</v>
      </c>
      <c r="AI488" s="155">
        <v>2839597.62890625</v>
      </c>
      <c r="AJ488" s="155">
        <v>2833723.125</v>
      </c>
      <c r="AK488" s="155">
        <v>2827846.0546875</v>
      </c>
      <c r="AL488" s="155">
        <v>2817598.39453125</v>
      </c>
      <c r="AM488" s="155">
        <v>2807355.8671875</v>
      </c>
      <c r="AN488" s="155">
        <v>2797113.33984375</v>
      </c>
      <c r="AO488" s="155">
        <v>2786870.8125</v>
      </c>
      <c r="AP488" s="155">
        <v>2776625.71875</v>
      </c>
      <c r="AQ488" s="8"/>
      <c r="AS488" s="127"/>
      <c r="AT488" s="127"/>
      <c r="AU488" s="127" t="s">
        <v>113</v>
      </c>
    </row>
    <row r="489" spans="2:47" s="21" customFormat="1">
      <c r="B489" s="5"/>
      <c r="C489" s="9"/>
      <c r="D489" s="9"/>
      <c r="E489" s="18"/>
      <c r="F489" s="62" t="s">
        <v>47</v>
      </c>
      <c r="G489" s="78"/>
      <c r="H489" s="155">
        <v>7969556.615945356</v>
      </c>
      <c r="I489" s="155">
        <v>7945344.3561879527</v>
      </c>
      <c r="J489" s="155">
        <v>8962846.2665297221</v>
      </c>
      <c r="K489" s="155">
        <v>9992613.1928590052</v>
      </c>
      <c r="L489" s="155">
        <v>10999082.59018765</v>
      </c>
      <c r="M489" s="155">
        <v>11724358.593318863</v>
      </c>
      <c r="N489" s="155">
        <v>18801340.545457222</v>
      </c>
      <c r="O489" s="155">
        <v>24925583.310468748</v>
      </c>
      <c r="P489" s="155">
        <v>30401480.245499995</v>
      </c>
      <c r="Q489" s="155">
        <v>35070611.713921875</v>
      </c>
      <c r="R489" s="155">
        <v>38830488.78515625</v>
      </c>
      <c r="S489" s="155">
        <v>45036893.1796875</v>
      </c>
      <c r="T489" s="155">
        <v>51293882.981250003</v>
      </c>
      <c r="U489" s="155">
        <v>51481978.488281257</v>
      </c>
      <c r="V489" s="155">
        <v>51670120.703906246</v>
      </c>
      <c r="W489" s="155">
        <v>51752374.537500001</v>
      </c>
      <c r="X489" s="155">
        <v>51834628.371093757</v>
      </c>
      <c r="Y489" s="155">
        <v>51917022.330468751</v>
      </c>
      <c r="Z489" s="155">
        <v>51999322.872656249</v>
      </c>
      <c r="AA489" s="155">
        <v>52081670.123437501</v>
      </c>
      <c r="AB489" s="155">
        <v>52065649.075781249</v>
      </c>
      <c r="AC489" s="155">
        <v>52049628.028124996</v>
      </c>
      <c r="AD489" s="155">
        <v>52033653.689062506</v>
      </c>
      <c r="AE489" s="155">
        <v>52017632.641406253</v>
      </c>
      <c r="AF489" s="155">
        <v>52001564.885156244</v>
      </c>
      <c r="AG489" s="155">
        <v>51894742.331249997</v>
      </c>
      <c r="AH489" s="155">
        <v>51787732.942968749</v>
      </c>
      <c r="AI489" s="155">
        <v>51680676.846093751</v>
      </c>
      <c r="AJ489" s="155">
        <v>51573760.875</v>
      </c>
      <c r="AK489" s="155">
        <v>51466798.195312507</v>
      </c>
      <c r="AL489" s="155">
        <v>51280290.780468754</v>
      </c>
      <c r="AM489" s="155">
        <v>51093876.782812499</v>
      </c>
      <c r="AN489" s="155">
        <v>50907462.785156257</v>
      </c>
      <c r="AO489" s="155">
        <v>50721048.787500001</v>
      </c>
      <c r="AP489" s="155">
        <v>50534588.081249997</v>
      </c>
      <c r="AQ489" s="8"/>
      <c r="AS489" s="127"/>
      <c r="AT489" s="127"/>
      <c r="AU489" s="127" t="s">
        <v>114</v>
      </c>
    </row>
    <row r="490" spans="2:47" s="21" customFormat="1">
      <c r="B490" s="5"/>
      <c r="C490" s="9"/>
      <c r="D490" s="9"/>
      <c r="E490" s="18"/>
      <c r="F490" s="62" t="s">
        <v>48</v>
      </c>
      <c r="G490" s="78"/>
      <c r="H490" s="155">
        <v>219117.02299262997</v>
      </c>
      <c r="I490" s="155">
        <v>220033.65092246901</v>
      </c>
      <c r="J490" s="155">
        <v>250022.75476861911</v>
      </c>
      <c r="K490" s="155">
        <v>280797.34276384802</v>
      </c>
      <c r="L490" s="155">
        <v>311368.13845887524</v>
      </c>
      <c r="M490" s="155">
        <v>334375.46257528133</v>
      </c>
      <c r="N490" s="155">
        <v>540238.94632825849</v>
      </c>
      <c r="O490" s="155">
        <v>721636.85046208324</v>
      </c>
      <c r="P490" s="155">
        <v>880173.12094491883</v>
      </c>
      <c r="Q490" s="155">
        <v>1015352.1972095134</v>
      </c>
      <c r="R490" s="155">
        <v>1124206.8552535882</v>
      </c>
      <c r="S490" s="155">
        <v>1303892.5245587667</v>
      </c>
      <c r="T490" s="155">
        <v>1485042.7250387901</v>
      </c>
      <c r="U490" s="155">
        <v>1490488.4009770174</v>
      </c>
      <c r="V490" s="155">
        <v>1495935.4292062651</v>
      </c>
      <c r="W490" s="155">
        <v>1498316.8136927856</v>
      </c>
      <c r="X490" s="155">
        <v>1500698.198179306</v>
      </c>
      <c r="Y490" s="155">
        <v>1503083.6395388872</v>
      </c>
      <c r="Z490" s="155">
        <v>1505466.3763164277</v>
      </c>
      <c r="AA490" s="155">
        <v>1507850.4653849888</v>
      </c>
      <c r="AB490" s="155">
        <v>1507386.6295650702</v>
      </c>
      <c r="AC490" s="155">
        <v>1506922.7937451515</v>
      </c>
      <c r="AD490" s="155">
        <v>1506460.3102162529</v>
      </c>
      <c r="AE490" s="155">
        <v>1505996.4743963347</v>
      </c>
      <c r="AF490" s="155">
        <v>1505531.2862853964</v>
      </c>
      <c r="AG490" s="155">
        <v>1502438.5967222657</v>
      </c>
      <c r="AH490" s="155">
        <v>1499340.4979950546</v>
      </c>
      <c r="AI490" s="155">
        <v>1496241.0469768236</v>
      </c>
      <c r="AJ490" s="155">
        <v>1493145.6528316529</v>
      </c>
      <c r="AK490" s="155">
        <v>1490048.9063954619</v>
      </c>
      <c r="AL490" s="155">
        <v>1484649.2083519204</v>
      </c>
      <c r="AM490" s="155">
        <v>1479252.2148904193</v>
      </c>
      <c r="AN490" s="155">
        <v>1473855.2214289182</v>
      </c>
      <c r="AO490" s="155">
        <v>1468458.2279674166</v>
      </c>
      <c r="AP490" s="155">
        <v>1463059.8822148957</v>
      </c>
      <c r="AQ490" s="8"/>
      <c r="AS490" s="127"/>
      <c r="AT490" s="127"/>
      <c r="AU490" s="127" t="s">
        <v>115</v>
      </c>
    </row>
    <row r="491" spans="2:47" s="21" customFormat="1">
      <c r="B491" s="5"/>
      <c r="C491" s="9"/>
      <c r="D491" s="9"/>
      <c r="E491" s="18"/>
      <c r="F491" s="62" t="s">
        <v>49</v>
      </c>
      <c r="G491" s="78"/>
      <c r="H491" s="155">
        <v>44391.199004396178</v>
      </c>
      <c r="I491" s="155">
        <v>44576.899833527292</v>
      </c>
      <c r="J491" s="155">
        <v>50652.430883630725</v>
      </c>
      <c r="K491" s="155">
        <v>56887.094175950355</v>
      </c>
      <c r="L491" s="155">
        <v>63080.470924530666</v>
      </c>
      <c r="M491" s="155">
        <v>67741.554255534022</v>
      </c>
      <c r="N491" s="155">
        <v>109447.70172963539</v>
      </c>
      <c r="O491" s="155">
        <v>146197.33601823123</v>
      </c>
      <c r="P491" s="155">
        <v>178315.40259425913</v>
      </c>
      <c r="Q491" s="155">
        <v>205701.50520616761</v>
      </c>
      <c r="R491" s="155">
        <v>227754.51013382469</v>
      </c>
      <c r="S491" s="155">
        <v>264157.26057020947</v>
      </c>
      <c r="T491" s="155">
        <v>300856.71225756407</v>
      </c>
      <c r="U491" s="155">
        <v>301959.95873739343</v>
      </c>
      <c r="V491" s="155">
        <v>303063.47917959664</v>
      </c>
      <c r="W491" s="155">
        <v>303545.92692009313</v>
      </c>
      <c r="X491" s="155">
        <v>304028.37466058962</v>
      </c>
      <c r="Y491" s="155">
        <v>304511.64428820799</v>
      </c>
      <c r="Z491" s="155">
        <v>304994.36599107843</v>
      </c>
      <c r="AA491" s="155">
        <v>305477.36165632278</v>
      </c>
      <c r="AB491" s="155">
        <v>305383.39256206364</v>
      </c>
      <c r="AC491" s="155">
        <v>305289.4234678045</v>
      </c>
      <c r="AD491" s="155">
        <v>305195.72833591938</v>
      </c>
      <c r="AE491" s="155">
        <v>305101.75924166024</v>
      </c>
      <c r="AF491" s="155">
        <v>305007.5161850272</v>
      </c>
      <c r="AG491" s="155">
        <v>304380.96423584176</v>
      </c>
      <c r="AH491" s="155">
        <v>303753.31643716065</v>
      </c>
      <c r="AI491" s="155">
        <v>303125.39467610558</v>
      </c>
      <c r="AJ491" s="155">
        <v>302498.29480217228</v>
      </c>
      <c r="AK491" s="155">
        <v>301870.92096586502</v>
      </c>
      <c r="AL491" s="155">
        <v>300776.98920674948</v>
      </c>
      <c r="AM491" s="155">
        <v>299683.60537238175</v>
      </c>
      <c r="AN491" s="155">
        <v>298590.22153801401</v>
      </c>
      <c r="AO491" s="155">
        <v>297496.83770364628</v>
      </c>
      <c r="AP491" s="155">
        <v>296403.17990690464</v>
      </c>
      <c r="AQ491" s="8"/>
      <c r="AS491" s="127"/>
      <c r="AT491" s="127"/>
      <c r="AU491" s="127" t="s">
        <v>116</v>
      </c>
    </row>
    <row r="492" spans="2:47" s="21" customFormat="1">
      <c r="B492" s="5"/>
      <c r="C492" s="9"/>
      <c r="D492" s="9"/>
      <c r="E492" s="18"/>
      <c r="F492" s="62" t="s">
        <v>50</v>
      </c>
      <c r="G492" s="78"/>
      <c r="H492" s="155">
        <v>69167.682169640553</v>
      </c>
      <c r="I492" s="155">
        <v>69457.029973170429</v>
      </c>
      <c r="J492" s="155">
        <v>78923.555097750199</v>
      </c>
      <c r="K492" s="155">
        <v>88638.030460201699</v>
      </c>
      <c r="L492" s="155">
        <v>98288.175626594282</v>
      </c>
      <c r="M492" s="155">
        <v>105550.79384001813</v>
      </c>
      <c r="N492" s="155">
        <v>170534.7910671063</v>
      </c>
      <c r="O492" s="155">
        <v>227795.84914468578</v>
      </c>
      <c r="P492" s="155">
        <v>277840.27846082242</v>
      </c>
      <c r="Q492" s="155">
        <v>320511.64764681924</v>
      </c>
      <c r="R492" s="155">
        <v>354873.30648758734</v>
      </c>
      <c r="S492" s="155">
        <v>411593.87112102401</v>
      </c>
      <c r="T492" s="155">
        <v>468776.73770364624</v>
      </c>
      <c r="U492" s="155">
        <v>470495.74966058962</v>
      </c>
      <c r="V492" s="155">
        <v>472215.18848913885</v>
      </c>
      <c r="W492" s="155">
        <v>472966.90938712179</v>
      </c>
      <c r="X492" s="155">
        <v>473718.63028510468</v>
      </c>
      <c r="Y492" s="155">
        <v>474471.63179790537</v>
      </c>
      <c r="Z492" s="155">
        <v>475223.77956749429</v>
      </c>
      <c r="AA492" s="155">
        <v>475976.35420868895</v>
      </c>
      <c r="AB492" s="155">
        <v>475829.93724786659</v>
      </c>
      <c r="AC492" s="155">
        <v>475683.52028704429</v>
      </c>
      <c r="AD492" s="155">
        <v>475537.53019782784</v>
      </c>
      <c r="AE492" s="155">
        <v>475391.11323700548</v>
      </c>
      <c r="AF492" s="155">
        <v>475244.26940457721</v>
      </c>
      <c r="AG492" s="155">
        <v>474268.01404189295</v>
      </c>
      <c r="AH492" s="155">
        <v>473290.05119278509</v>
      </c>
      <c r="AI492" s="155">
        <v>472311.66147207143</v>
      </c>
      <c r="AJ492" s="155">
        <v>471334.55236617528</v>
      </c>
      <c r="AK492" s="155">
        <v>470357.01638867339</v>
      </c>
      <c r="AL492" s="155">
        <v>468652.51806633046</v>
      </c>
      <c r="AM492" s="155">
        <v>466948.87348719937</v>
      </c>
      <c r="AN492" s="155">
        <v>465245.22890806827</v>
      </c>
      <c r="AO492" s="155">
        <v>463541.58432893717</v>
      </c>
      <c r="AP492" s="155">
        <v>461837.51287820021</v>
      </c>
      <c r="AQ492" s="8"/>
      <c r="AS492" s="127"/>
      <c r="AT492" s="127"/>
      <c r="AU492" s="127" t="s">
        <v>117</v>
      </c>
    </row>
    <row r="493" spans="2:47" s="21" customFormat="1">
      <c r="B493" s="5"/>
      <c r="C493" s="9"/>
      <c r="D493" s="9"/>
      <c r="E493" s="18"/>
      <c r="F493" s="16"/>
      <c r="G493" s="80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  <c r="Z493" s="157"/>
      <c r="AA493" s="157"/>
      <c r="AB493" s="157"/>
      <c r="AC493" s="157"/>
      <c r="AD493" s="157"/>
      <c r="AE493" s="157"/>
      <c r="AF493" s="157"/>
      <c r="AG493" s="157"/>
      <c r="AH493" s="157"/>
      <c r="AI493" s="157"/>
      <c r="AJ493" s="157"/>
      <c r="AK493" s="157"/>
      <c r="AL493" s="157"/>
      <c r="AM493" s="157"/>
      <c r="AN493" s="157"/>
      <c r="AO493" s="157"/>
      <c r="AP493" s="157"/>
      <c r="AQ493" s="8"/>
      <c r="AS493" s="127"/>
      <c r="AT493" s="127"/>
      <c r="AU493" s="127"/>
    </row>
    <row r="494" spans="2:47" s="21" customFormat="1">
      <c r="B494" s="5"/>
      <c r="E494" s="34">
        <f>E487+1</f>
        <v>7</v>
      </c>
      <c r="F494" s="35" t="str">
        <f>LOOKUP(E494,CAPEX!$E$11:$E$29,CAPEX!$F$11:$F$29)</f>
        <v>Saquarema</v>
      </c>
      <c r="G494" s="81"/>
      <c r="H494" s="154">
        <f t="shared" ref="H494" si="672">SUM(H495:H499)</f>
        <v>0</v>
      </c>
      <c r="I494" s="154">
        <f t="shared" si="670"/>
        <v>0</v>
      </c>
      <c r="J494" s="154">
        <f t="shared" si="670"/>
        <v>19865.122080000005</v>
      </c>
      <c r="K494" s="154">
        <f t="shared" si="670"/>
        <v>62072.05913999999</v>
      </c>
      <c r="L494" s="154">
        <f t="shared" si="670"/>
        <v>126963.04467000002</v>
      </c>
      <c r="M494" s="154">
        <f t="shared" si="670"/>
        <v>213651.80099999998</v>
      </c>
      <c r="N494" s="154">
        <f t="shared" si="670"/>
        <v>298793.08800000005</v>
      </c>
      <c r="O494" s="154">
        <f t="shared" si="670"/>
        <v>362651.18849999999</v>
      </c>
      <c r="P494" s="154">
        <f t="shared" si="670"/>
        <v>427805.55000000005</v>
      </c>
      <c r="Q494" s="154">
        <f t="shared" si="670"/>
        <v>497480.39999999997</v>
      </c>
      <c r="R494" s="154">
        <f t="shared" si="670"/>
        <v>566120.47500000009</v>
      </c>
      <c r="S494" s="154">
        <f t="shared" si="670"/>
        <v>636140.25</v>
      </c>
      <c r="T494" s="154">
        <f t="shared" si="670"/>
        <v>707638.27500000002</v>
      </c>
      <c r="U494" s="154">
        <f t="shared" si="670"/>
        <v>715522.27500000002</v>
      </c>
      <c r="V494" s="154">
        <f t="shared" si="670"/>
        <v>723357</v>
      </c>
      <c r="W494" s="154">
        <f t="shared" si="670"/>
        <v>729910.57500000007</v>
      </c>
      <c r="X494" s="154">
        <f t="shared" si="670"/>
        <v>736464.15</v>
      </c>
      <c r="Y494" s="154">
        <f t="shared" si="670"/>
        <v>743017.72499999998</v>
      </c>
      <c r="Z494" s="154">
        <f t="shared" si="670"/>
        <v>749571.3</v>
      </c>
      <c r="AA494" s="154">
        <f t="shared" si="670"/>
        <v>756124.875</v>
      </c>
      <c r="AB494" s="154">
        <f t="shared" si="670"/>
        <v>758884.27500000002</v>
      </c>
      <c r="AC494" s="154">
        <f t="shared" si="670"/>
        <v>761594.39999999991</v>
      </c>
      <c r="AD494" s="154">
        <f t="shared" si="670"/>
        <v>764304.52499999991</v>
      </c>
      <c r="AE494" s="154">
        <f t="shared" si="670"/>
        <v>767014.65</v>
      </c>
      <c r="AF494" s="154">
        <f t="shared" si="670"/>
        <v>769724.77500000002</v>
      </c>
      <c r="AG494" s="154">
        <f t="shared" si="670"/>
        <v>770118.97499999998</v>
      </c>
      <c r="AH494" s="154">
        <f t="shared" si="670"/>
        <v>770513.17500000005</v>
      </c>
      <c r="AI494" s="154">
        <f t="shared" si="670"/>
        <v>770907.375</v>
      </c>
      <c r="AJ494" s="154">
        <f t="shared" si="670"/>
        <v>771301.57499999995</v>
      </c>
      <c r="AK494" s="154">
        <f t="shared" si="670"/>
        <v>771695.77499999991</v>
      </c>
      <c r="AL494" s="154">
        <f t="shared" si="670"/>
        <v>770266.8</v>
      </c>
      <c r="AM494" s="154">
        <f t="shared" si="670"/>
        <v>768887.1</v>
      </c>
      <c r="AN494" s="154">
        <f t="shared" si="670"/>
        <v>767458.125</v>
      </c>
      <c r="AO494" s="154">
        <f t="shared" si="670"/>
        <v>766078.42500000005</v>
      </c>
      <c r="AP494" s="154">
        <f t="shared" si="670"/>
        <v>764698.72500000009</v>
      </c>
      <c r="AQ494" s="8"/>
      <c r="AS494" s="127"/>
      <c r="AT494" s="127"/>
      <c r="AU494" s="127"/>
    </row>
    <row r="495" spans="2:47" s="21" customFormat="1">
      <c r="B495" s="5"/>
      <c r="C495" s="9"/>
      <c r="D495" s="9"/>
      <c r="E495" s="18"/>
      <c r="F495" s="62" t="s">
        <v>2</v>
      </c>
      <c r="G495" s="78"/>
      <c r="H495" s="155">
        <v>0</v>
      </c>
      <c r="I495" s="155">
        <v>0</v>
      </c>
      <c r="J495" s="155">
        <v>283.78745828571437</v>
      </c>
      <c r="K495" s="155">
        <v>1330.1155530000001</v>
      </c>
      <c r="L495" s="155">
        <v>3627.5155620000014</v>
      </c>
      <c r="M495" s="155">
        <v>7630.421464285715</v>
      </c>
      <c r="N495" s="155">
        <v>12805.418057142855</v>
      </c>
      <c r="O495" s="155">
        <v>18132.559425000003</v>
      </c>
      <c r="P495" s="155">
        <v>21390.2775</v>
      </c>
      <c r="Q495" s="155">
        <v>24874.019999999997</v>
      </c>
      <c r="R495" s="155">
        <v>28306.023749999997</v>
      </c>
      <c r="S495" s="155">
        <v>31807.012500000001</v>
      </c>
      <c r="T495" s="155">
        <v>35381.91375</v>
      </c>
      <c r="U495" s="155">
        <v>35776.113750000004</v>
      </c>
      <c r="V495" s="155">
        <v>36167.85</v>
      </c>
      <c r="W495" s="155">
        <v>36495.528750000005</v>
      </c>
      <c r="X495" s="155">
        <v>36823.207499999997</v>
      </c>
      <c r="Y495" s="155">
        <v>37150.886249999996</v>
      </c>
      <c r="Z495" s="155">
        <v>37478.565000000002</v>
      </c>
      <c r="AA495" s="155">
        <v>37806.243750000001</v>
      </c>
      <c r="AB495" s="155">
        <v>37944.213750000003</v>
      </c>
      <c r="AC495" s="155">
        <v>38079.72</v>
      </c>
      <c r="AD495" s="155">
        <v>38215.22625</v>
      </c>
      <c r="AE495" s="155">
        <v>38350.732499999998</v>
      </c>
      <c r="AF495" s="155">
        <v>38486.238749999997</v>
      </c>
      <c r="AG495" s="155">
        <v>38505.948750000003</v>
      </c>
      <c r="AH495" s="155">
        <v>38525.658750000002</v>
      </c>
      <c r="AI495" s="155">
        <v>38545.368750000001</v>
      </c>
      <c r="AJ495" s="155">
        <v>38565.078750000001</v>
      </c>
      <c r="AK495" s="155">
        <v>38584.78875</v>
      </c>
      <c r="AL495" s="155">
        <v>38513.340000000004</v>
      </c>
      <c r="AM495" s="155">
        <v>38444.354999999996</v>
      </c>
      <c r="AN495" s="155">
        <v>38372.90625</v>
      </c>
      <c r="AO495" s="155">
        <v>38303.921249999999</v>
      </c>
      <c r="AP495" s="155">
        <v>38234.936249999999</v>
      </c>
      <c r="AQ495" s="8"/>
      <c r="AS495" s="127"/>
      <c r="AT495" s="127"/>
      <c r="AU495" s="127" t="s">
        <v>113</v>
      </c>
    </row>
    <row r="496" spans="2:47" s="21" customFormat="1">
      <c r="B496" s="5"/>
      <c r="C496" s="9"/>
      <c r="D496" s="9"/>
      <c r="E496" s="18"/>
      <c r="F496" s="62" t="s">
        <v>47</v>
      </c>
      <c r="G496" s="78"/>
      <c r="H496" s="155">
        <v>0</v>
      </c>
      <c r="I496" s="155">
        <v>0</v>
      </c>
      <c r="J496" s="155">
        <v>19581.33462171429</v>
      </c>
      <c r="K496" s="155">
        <v>60741.943586999987</v>
      </c>
      <c r="L496" s="155">
        <v>123335.52910800002</v>
      </c>
      <c r="M496" s="155">
        <v>206021.37953571425</v>
      </c>
      <c r="N496" s="155">
        <v>285987.66994285717</v>
      </c>
      <c r="O496" s="155">
        <v>344518.629075</v>
      </c>
      <c r="P496" s="155">
        <v>406415.27250000002</v>
      </c>
      <c r="Q496" s="155">
        <v>472606.37999999995</v>
      </c>
      <c r="R496" s="155">
        <v>537814.45125000004</v>
      </c>
      <c r="S496" s="155">
        <v>604333.23750000005</v>
      </c>
      <c r="T496" s="155">
        <v>672256.36125000007</v>
      </c>
      <c r="U496" s="155">
        <v>679746.16125</v>
      </c>
      <c r="V496" s="155">
        <v>687189.15</v>
      </c>
      <c r="W496" s="155">
        <v>693415.04625000001</v>
      </c>
      <c r="X496" s="155">
        <v>699640.9425</v>
      </c>
      <c r="Y496" s="155">
        <v>705866.83875</v>
      </c>
      <c r="Z496" s="155">
        <v>712092.73499999999</v>
      </c>
      <c r="AA496" s="155">
        <v>718318.63124999998</v>
      </c>
      <c r="AB496" s="155">
        <v>720940.06125000003</v>
      </c>
      <c r="AC496" s="155">
        <v>723514.67999999993</v>
      </c>
      <c r="AD496" s="155">
        <v>726089.29874999996</v>
      </c>
      <c r="AE496" s="155">
        <v>728663.91749999998</v>
      </c>
      <c r="AF496" s="155">
        <v>731238.53625</v>
      </c>
      <c r="AG496" s="155">
        <v>731613.02625</v>
      </c>
      <c r="AH496" s="155">
        <v>731987.51624999999</v>
      </c>
      <c r="AI496" s="155">
        <v>732362.00624999998</v>
      </c>
      <c r="AJ496" s="155">
        <v>732736.49624999997</v>
      </c>
      <c r="AK496" s="155">
        <v>733110.98624999996</v>
      </c>
      <c r="AL496" s="155">
        <v>731753.46000000008</v>
      </c>
      <c r="AM496" s="155">
        <v>730442.745</v>
      </c>
      <c r="AN496" s="155">
        <v>729085.21875</v>
      </c>
      <c r="AO496" s="155">
        <v>727774.50375000003</v>
      </c>
      <c r="AP496" s="155">
        <v>726463.78875000007</v>
      </c>
      <c r="AQ496" s="8"/>
      <c r="AS496" s="127"/>
      <c r="AT496" s="127"/>
      <c r="AU496" s="127" t="s">
        <v>114</v>
      </c>
    </row>
    <row r="497" spans="2:47" s="21" customFormat="1">
      <c r="B497" s="5"/>
      <c r="C497" s="9"/>
      <c r="D497" s="9"/>
      <c r="E497" s="18"/>
      <c r="F497" s="62" t="s">
        <v>48</v>
      </c>
      <c r="G497" s="78"/>
      <c r="H497" s="155">
        <v>0</v>
      </c>
      <c r="I497" s="155">
        <v>0</v>
      </c>
      <c r="J497" s="155">
        <v>0</v>
      </c>
      <c r="K497" s="155">
        <v>0</v>
      </c>
      <c r="L497" s="155">
        <v>0</v>
      </c>
      <c r="M497" s="155">
        <v>0</v>
      </c>
      <c r="N497" s="155">
        <v>0</v>
      </c>
      <c r="O497" s="155">
        <v>0</v>
      </c>
      <c r="P497" s="155">
        <v>0</v>
      </c>
      <c r="Q497" s="155">
        <v>0</v>
      </c>
      <c r="R497" s="155">
        <v>0</v>
      </c>
      <c r="S497" s="155">
        <v>0</v>
      </c>
      <c r="T497" s="155">
        <v>0</v>
      </c>
      <c r="U497" s="155">
        <v>0</v>
      </c>
      <c r="V497" s="155">
        <v>0</v>
      </c>
      <c r="W497" s="155">
        <v>0</v>
      </c>
      <c r="X497" s="155">
        <v>0</v>
      </c>
      <c r="Y497" s="155">
        <v>0</v>
      </c>
      <c r="Z497" s="155">
        <v>0</v>
      </c>
      <c r="AA497" s="155">
        <v>0</v>
      </c>
      <c r="AB497" s="155">
        <v>0</v>
      </c>
      <c r="AC497" s="155">
        <v>0</v>
      </c>
      <c r="AD497" s="155">
        <v>0</v>
      </c>
      <c r="AE497" s="155">
        <v>0</v>
      </c>
      <c r="AF497" s="155">
        <v>0</v>
      </c>
      <c r="AG497" s="155">
        <v>0</v>
      </c>
      <c r="AH497" s="155">
        <v>0</v>
      </c>
      <c r="AI497" s="155">
        <v>0</v>
      </c>
      <c r="AJ497" s="155">
        <v>0</v>
      </c>
      <c r="AK497" s="155">
        <v>0</v>
      </c>
      <c r="AL497" s="155">
        <v>0</v>
      </c>
      <c r="AM497" s="155">
        <v>0</v>
      </c>
      <c r="AN497" s="155">
        <v>0</v>
      </c>
      <c r="AO497" s="155">
        <v>0</v>
      </c>
      <c r="AP497" s="155">
        <v>0</v>
      </c>
      <c r="AQ497" s="8"/>
      <c r="AS497" s="127"/>
      <c r="AT497" s="127"/>
      <c r="AU497" s="127" t="s">
        <v>115</v>
      </c>
    </row>
    <row r="498" spans="2:47" s="21" customFormat="1">
      <c r="B498" s="5"/>
      <c r="C498" s="9"/>
      <c r="D498" s="9"/>
      <c r="E498" s="18"/>
      <c r="F498" s="62" t="s">
        <v>49</v>
      </c>
      <c r="G498" s="78"/>
      <c r="H498" s="155">
        <v>0</v>
      </c>
      <c r="I498" s="155">
        <v>0</v>
      </c>
      <c r="J498" s="155">
        <v>0</v>
      </c>
      <c r="K498" s="155">
        <v>0</v>
      </c>
      <c r="L498" s="155">
        <v>0</v>
      </c>
      <c r="M498" s="155">
        <v>0</v>
      </c>
      <c r="N498" s="155">
        <v>0</v>
      </c>
      <c r="O498" s="155">
        <v>0</v>
      </c>
      <c r="P498" s="155">
        <v>0</v>
      </c>
      <c r="Q498" s="155">
        <v>0</v>
      </c>
      <c r="R498" s="155">
        <v>0</v>
      </c>
      <c r="S498" s="155">
        <v>0</v>
      </c>
      <c r="T498" s="155">
        <v>0</v>
      </c>
      <c r="U498" s="155">
        <v>0</v>
      </c>
      <c r="V498" s="155">
        <v>0</v>
      </c>
      <c r="W498" s="155">
        <v>0</v>
      </c>
      <c r="X498" s="155">
        <v>0</v>
      </c>
      <c r="Y498" s="155">
        <v>0</v>
      </c>
      <c r="Z498" s="155">
        <v>0</v>
      </c>
      <c r="AA498" s="155">
        <v>0</v>
      </c>
      <c r="AB498" s="155">
        <v>0</v>
      </c>
      <c r="AC498" s="155">
        <v>0</v>
      </c>
      <c r="AD498" s="155">
        <v>0</v>
      </c>
      <c r="AE498" s="155">
        <v>0</v>
      </c>
      <c r="AF498" s="155">
        <v>0</v>
      </c>
      <c r="AG498" s="155">
        <v>0</v>
      </c>
      <c r="AH498" s="155">
        <v>0</v>
      </c>
      <c r="AI498" s="155">
        <v>0</v>
      </c>
      <c r="AJ498" s="155">
        <v>0</v>
      </c>
      <c r="AK498" s="155">
        <v>0</v>
      </c>
      <c r="AL498" s="155">
        <v>0</v>
      </c>
      <c r="AM498" s="155">
        <v>0</v>
      </c>
      <c r="AN498" s="155">
        <v>0</v>
      </c>
      <c r="AO498" s="155">
        <v>0</v>
      </c>
      <c r="AP498" s="155">
        <v>0</v>
      </c>
      <c r="AQ498" s="8"/>
      <c r="AS498" s="127"/>
      <c r="AT498" s="127"/>
      <c r="AU498" s="127" t="s">
        <v>116</v>
      </c>
    </row>
    <row r="499" spans="2:47" s="21" customFormat="1">
      <c r="B499" s="5"/>
      <c r="C499" s="9"/>
      <c r="D499" s="9"/>
      <c r="E499" s="18"/>
      <c r="F499" s="62" t="s">
        <v>50</v>
      </c>
      <c r="G499" s="78"/>
      <c r="H499" s="155">
        <v>0</v>
      </c>
      <c r="I499" s="155">
        <v>0</v>
      </c>
      <c r="J499" s="155">
        <v>0</v>
      </c>
      <c r="K499" s="155">
        <v>0</v>
      </c>
      <c r="L499" s="155">
        <v>0</v>
      </c>
      <c r="M499" s="155">
        <v>0</v>
      </c>
      <c r="N499" s="155">
        <v>0</v>
      </c>
      <c r="O499" s="155">
        <v>0</v>
      </c>
      <c r="P499" s="155">
        <v>0</v>
      </c>
      <c r="Q499" s="155">
        <v>0</v>
      </c>
      <c r="R499" s="155">
        <v>0</v>
      </c>
      <c r="S499" s="155">
        <v>0</v>
      </c>
      <c r="T499" s="155">
        <v>0</v>
      </c>
      <c r="U499" s="155">
        <v>0</v>
      </c>
      <c r="V499" s="155">
        <v>0</v>
      </c>
      <c r="W499" s="155">
        <v>0</v>
      </c>
      <c r="X499" s="155">
        <v>0</v>
      </c>
      <c r="Y499" s="155">
        <v>0</v>
      </c>
      <c r="Z499" s="155">
        <v>0</v>
      </c>
      <c r="AA499" s="155">
        <v>0</v>
      </c>
      <c r="AB499" s="155">
        <v>0</v>
      </c>
      <c r="AC499" s="155">
        <v>0</v>
      </c>
      <c r="AD499" s="155">
        <v>0</v>
      </c>
      <c r="AE499" s="155">
        <v>0</v>
      </c>
      <c r="AF499" s="155">
        <v>0</v>
      </c>
      <c r="AG499" s="155">
        <v>0</v>
      </c>
      <c r="AH499" s="155">
        <v>0</v>
      </c>
      <c r="AI499" s="155">
        <v>0</v>
      </c>
      <c r="AJ499" s="155">
        <v>0</v>
      </c>
      <c r="AK499" s="155">
        <v>0</v>
      </c>
      <c r="AL499" s="155">
        <v>0</v>
      </c>
      <c r="AM499" s="155">
        <v>0</v>
      </c>
      <c r="AN499" s="155">
        <v>0</v>
      </c>
      <c r="AO499" s="155">
        <v>0</v>
      </c>
      <c r="AP499" s="155">
        <v>0</v>
      </c>
      <c r="AQ499" s="8"/>
      <c r="AS499" s="127"/>
      <c r="AT499" s="127"/>
      <c r="AU499" s="127" t="s">
        <v>117</v>
      </c>
    </row>
    <row r="500" spans="2:47" s="21" customFormat="1">
      <c r="B500" s="5"/>
      <c r="C500" s="9"/>
      <c r="D500" s="9"/>
      <c r="E500" s="18"/>
      <c r="F500" s="16"/>
      <c r="G500" s="80"/>
      <c r="H500" s="157"/>
      <c r="I500" s="157"/>
      <c r="J500" s="157"/>
      <c r="K500" s="157"/>
      <c r="L500" s="157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  <c r="Z500" s="157"/>
      <c r="AA500" s="157"/>
      <c r="AB500" s="157"/>
      <c r="AC500" s="157"/>
      <c r="AD500" s="157"/>
      <c r="AE500" s="157"/>
      <c r="AF500" s="157"/>
      <c r="AG500" s="157"/>
      <c r="AH500" s="157"/>
      <c r="AI500" s="157"/>
      <c r="AJ500" s="157"/>
      <c r="AK500" s="157"/>
      <c r="AL500" s="157"/>
      <c r="AM500" s="157"/>
      <c r="AN500" s="157"/>
      <c r="AO500" s="157"/>
      <c r="AP500" s="157"/>
      <c r="AQ500" s="8"/>
      <c r="AS500" s="127"/>
      <c r="AT500" s="127"/>
      <c r="AU500" s="127"/>
    </row>
    <row r="501" spans="2:47" s="21" customFormat="1">
      <c r="B501" s="5"/>
      <c r="E501" s="34">
        <f>E494+1</f>
        <v>8</v>
      </c>
      <c r="F501" s="35" t="str">
        <f>LOOKUP(E501,CAPEX!$E$11:$E$29,CAPEX!$F$11:$F$29)</f>
        <v>Tangua</v>
      </c>
      <c r="G501" s="81"/>
      <c r="H501" s="154">
        <f t="shared" ref="H501:AP515" si="673">SUM(H502:H506)</f>
        <v>123335.69392473118</v>
      </c>
      <c r="I501" s="154">
        <f t="shared" si="673"/>
        <v>124927.98483870969</v>
      </c>
      <c r="J501" s="154">
        <f t="shared" si="673"/>
        <v>261223.24238709678</v>
      </c>
      <c r="K501" s="154">
        <f t="shared" si="673"/>
        <v>445834.89376344084</v>
      </c>
      <c r="L501" s="154">
        <f t="shared" si="673"/>
        <v>682246.35532258055</v>
      </c>
      <c r="M501" s="154">
        <f t="shared" si="673"/>
        <v>943980.21230107523</v>
      </c>
      <c r="N501" s="154">
        <f t="shared" si="673"/>
        <v>1142124.5612903228</v>
      </c>
      <c r="O501" s="154">
        <f t="shared" si="673"/>
        <v>1245522.9387096772</v>
      </c>
      <c r="P501" s="154">
        <f t="shared" si="673"/>
        <v>1356493.064516129</v>
      </c>
      <c r="Q501" s="154">
        <f t="shared" si="673"/>
        <v>1458129.5516129029</v>
      </c>
      <c r="R501" s="154">
        <f t="shared" si="673"/>
        <v>1563765.967741935</v>
      </c>
      <c r="S501" s="154">
        <f t="shared" si="673"/>
        <v>1680224.5161290322</v>
      </c>
      <c r="T501" s="154">
        <f t="shared" si="673"/>
        <v>1797742.7419354839</v>
      </c>
      <c r="U501" s="154">
        <f t="shared" si="673"/>
        <v>1806908.9516129035</v>
      </c>
      <c r="V501" s="154">
        <f t="shared" si="673"/>
        <v>1816022.1774193544</v>
      </c>
      <c r="W501" s="154">
        <f t="shared" si="673"/>
        <v>1820154.9193548386</v>
      </c>
      <c r="X501" s="154">
        <f t="shared" si="673"/>
        <v>1824340.6451612902</v>
      </c>
      <c r="Y501" s="154">
        <f t="shared" si="673"/>
        <v>1828526.3709677421</v>
      </c>
      <c r="Z501" s="154">
        <f t="shared" si="673"/>
        <v>1832659.1129032257</v>
      </c>
      <c r="AA501" s="154">
        <f t="shared" si="673"/>
        <v>1836791.8548387096</v>
      </c>
      <c r="AB501" s="154">
        <f t="shared" si="673"/>
        <v>1836632.9032258065</v>
      </c>
      <c r="AC501" s="154">
        <f t="shared" si="673"/>
        <v>1836420.9677419353</v>
      </c>
      <c r="AD501" s="154">
        <f t="shared" si="673"/>
        <v>1836209.032258065</v>
      </c>
      <c r="AE501" s="154">
        <f t="shared" si="673"/>
        <v>1836103.0645161292</v>
      </c>
      <c r="AF501" s="154">
        <f t="shared" si="673"/>
        <v>1835891.1290322577</v>
      </c>
      <c r="AG501" s="154">
        <f t="shared" si="673"/>
        <v>1831864.3548387096</v>
      </c>
      <c r="AH501" s="154">
        <f t="shared" si="673"/>
        <v>1827784.5967741932</v>
      </c>
      <c r="AI501" s="154">
        <f t="shared" si="673"/>
        <v>1823757.8225806449</v>
      </c>
      <c r="AJ501" s="154">
        <f t="shared" si="673"/>
        <v>1819731.048387097</v>
      </c>
      <c r="AK501" s="154">
        <f t="shared" si="673"/>
        <v>1815651.2903225808</v>
      </c>
      <c r="AL501" s="154">
        <f t="shared" si="673"/>
        <v>1808392.5</v>
      </c>
      <c r="AM501" s="154">
        <f t="shared" si="673"/>
        <v>1801080.7258064519</v>
      </c>
      <c r="AN501" s="154">
        <f t="shared" si="673"/>
        <v>1793768.9516129033</v>
      </c>
      <c r="AO501" s="154">
        <f t="shared" si="673"/>
        <v>1786563.1451612902</v>
      </c>
      <c r="AP501" s="154">
        <f t="shared" si="673"/>
        <v>1779198.3870967743</v>
      </c>
      <c r="AQ501" s="8"/>
      <c r="AS501" s="127"/>
      <c r="AT501" s="127"/>
      <c r="AU501" s="127"/>
    </row>
    <row r="502" spans="2:47" s="21" customFormat="1">
      <c r="B502" s="5"/>
      <c r="C502" s="9"/>
      <c r="D502" s="9"/>
      <c r="E502" s="18"/>
      <c r="F502" s="62" t="s">
        <v>2</v>
      </c>
      <c r="G502" s="78"/>
      <c r="H502" s="155">
        <v>49.881363492063493</v>
      </c>
      <c r="I502" s="155">
        <v>935.65018558262022</v>
      </c>
      <c r="J502" s="155">
        <v>3807.2234749177087</v>
      </c>
      <c r="K502" s="155">
        <v>9656.6400482188583</v>
      </c>
      <c r="L502" s="155">
        <v>19611.006501053329</v>
      </c>
      <c r="M502" s="155">
        <v>33822.658822816178</v>
      </c>
      <c r="N502" s="155">
        <v>49014.183483870976</v>
      </c>
      <c r="O502" s="155">
        <v>62276.146935483877</v>
      </c>
      <c r="P502" s="155">
        <v>67824.65322580644</v>
      </c>
      <c r="Q502" s="155">
        <v>72906.477580645165</v>
      </c>
      <c r="R502" s="155">
        <v>78188.298387096773</v>
      </c>
      <c r="S502" s="155">
        <v>84011.225806451606</v>
      </c>
      <c r="T502" s="155">
        <v>89887.137096774182</v>
      </c>
      <c r="U502" s="155">
        <v>90345.447580645166</v>
      </c>
      <c r="V502" s="155">
        <v>90801.108870967728</v>
      </c>
      <c r="W502" s="155">
        <v>91007.745967741925</v>
      </c>
      <c r="X502" s="155">
        <v>91217.032258064501</v>
      </c>
      <c r="Y502" s="155">
        <v>91426.318548387091</v>
      </c>
      <c r="Z502" s="155">
        <v>91632.955645161288</v>
      </c>
      <c r="AA502" s="155">
        <v>91839.59274193547</v>
      </c>
      <c r="AB502" s="155">
        <v>91831.645161290318</v>
      </c>
      <c r="AC502" s="155">
        <v>91821.048387096787</v>
      </c>
      <c r="AD502" s="155">
        <v>91810.451612903242</v>
      </c>
      <c r="AE502" s="155">
        <v>91805.153225806454</v>
      </c>
      <c r="AF502" s="155">
        <v>91794.556451612894</v>
      </c>
      <c r="AG502" s="155">
        <v>91593.217741935485</v>
      </c>
      <c r="AH502" s="155">
        <v>91389.229838709682</v>
      </c>
      <c r="AI502" s="155">
        <v>91187.891129032258</v>
      </c>
      <c r="AJ502" s="155">
        <v>90986.552419354848</v>
      </c>
      <c r="AK502" s="155">
        <v>90782.56451612903</v>
      </c>
      <c r="AL502" s="155">
        <v>90419.625</v>
      </c>
      <c r="AM502" s="155">
        <v>90054.036290322576</v>
      </c>
      <c r="AN502" s="155">
        <v>89688.447580645166</v>
      </c>
      <c r="AO502" s="155">
        <v>89328.157258064515</v>
      </c>
      <c r="AP502" s="155">
        <v>88959.919354838712</v>
      </c>
      <c r="AQ502" s="8"/>
      <c r="AS502" s="127"/>
      <c r="AT502" s="127"/>
      <c r="AU502" s="127" t="s">
        <v>113</v>
      </c>
    </row>
    <row r="503" spans="2:47" s="21" customFormat="1">
      <c r="B503" s="5"/>
      <c r="C503" s="9"/>
      <c r="D503" s="9"/>
      <c r="E503" s="18"/>
      <c r="F503" s="62" t="s">
        <v>47</v>
      </c>
      <c r="G503" s="78"/>
      <c r="H503" s="155">
        <v>114652.31398650793</v>
      </c>
      <c r="I503" s="155">
        <v>115247.37571441739</v>
      </c>
      <c r="J503" s="155">
        <v>239130.39194508232</v>
      </c>
      <c r="K503" s="155">
        <v>404969.81115178118</v>
      </c>
      <c r="L503" s="155">
        <v>614878.10394894658</v>
      </c>
      <c r="M503" s="155">
        <v>844078.93861718371</v>
      </c>
      <c r="N503" s="155">
        <v>1013161.6585161292</v>
      </c>
      <c r="O503" s="155">
        <v>1096060.186064516</v>
      </c>
      <c r="P503" s="155">
        <v>1193713.8967741935</v>
      </c>
      <c r="Q503" s="155">
        <v>1283154.0054193547</v>
      </c>
      <c r="R503" s="155">
        <v>1376114.0516129029</v>
      </c>
      <c r="S503" s="155">
        <v>1478597.5741935484</v>
      </c>
      <c r="T503" s="155">
        <v>1582013.6129032257</v>
      </c>
      <c r="U503" s="155">
        <v>1590079.8774193551</v>
      </c>
      <c r="V503" s="155">
        <v>1598099.5161290318</v>
      </c>
      <c r="W503" s="155">
        <v>1601736.3290322579</v>
      </c>
      <c r="X503" s="155">
        <v>1605419.7677419353</v>
      </c>
      <c r="Y503" s="155">
        <v>1609103.206451613</v>
      </c>
      <c r="Z503" s="155">
        <v>1612740.0193548389</v>
      </c>
      <c r="AA503" s="155">
        <v>1616376.8322580643</v>
      </c>
      <c r="AB503" s="155">
        <v>1616236.9548387097</v>
      </c>
      <c r="AC503" s="155">
        <v>1616050.4516129033</v>
      </c>
      <c r="AD503" s="155">
        <v>1615863.9483870971</v>
      </c>
      <c r="AE503" s="155">
        <v>1615770.6967741936</v>
      </c>
      <c r="AF503" s="155">
        <v>1615584.1935483869</v>
      </c>
      <c r="AG503" s="155">
        <v>1612040.6322580643</v>
      </c>
      <c r="AH503" s="155">
        <v>1608450.44516129</v>
      </c>
      <c r="AI503" s="155">
        <v>1604906.8838709677</v>
      </c>
      <c r="AJ503" s="155">
        <v>1601363.3225806453</v>
      </c>
      <c r="AK503" s="155">
        <v>1597773.1354838712</v>
      </c>
      <c r="AL503" s="155">
        <v>1591385.4</v>
      </c>
      <c r="AM503" s="155">
        <v>1584951.0387096778</v>
      </c>
      <c r="AN503" s="155">
        <v>1578516.6774193549</v>
      </c>
      <c r="AO503" s="155">
        <v>1572175.5677419354</v>
      </c>
      <c r="AP503" s="155">
        <v>1565694.5806451612</v>
      </c>
      <c r="AQ503" s="8"/>
      <c r="AS503" s="127"/>
      <c r="AT503" s="127"/>
      <c r="AU503" s="127" t="s">
        <v>114</v>
      </c>
    </row>
    <row r="504" spans="2:47" s="21" customFormat="1">
      <c r="B504" s="5"/>
      <c r="C504" s="9"/>
      <c r="D504" s="9"/>
      <c r="E504" s="18"/>
      <c r="F504" s="62" t="s">
        <v>48</v>
      </c>
      <c r="G504" s="78"/>
      <c r="H504" s="155">
        <v>4844.232367367872</v>
      </c>
      <c r="I504" s="155">
        <v>4906.7724718445825</v>
      </c>
      <c r="J504" s="155">
        <v>10260.015131164024</v>
      </c>
      <c r="K504" s="155">
        <v>17510.971513152603</v>
      </c>
      <c r="L504" s="155">
        <v>26796.459093093879</v>
      </c>
      <c r="M504" s="155">
        <v>37076.529535516049</v>
      </c>
      <c r="N504" s="155">
        <v>44859.00708309871</v>
      </c>
      <c r="O504" s="155">
        <v>48920.165298447428</v>
      </c>
      <c r="P504" s="155">
        <v>53278.717621269418</v>
      </c>
      <c r="Q504" s="155">
        <v>57270.674408736231</v>
      </c>
      <c r="R504" s="155">
        <v>61419.735640736857</v>
      </c>
      <c r="S504" s="155">
        <v>65993.85568337221</v>
      </c>
      <c r="T504" s="155">
        <v>70609.596472528356</v>
      </c>
      <c r="U504" s="155">
        <v>70969.615929933236</v>
      </c>
      <c r="V504" s="155">
        <v>71327.554350012069</v>
      </c>
      <c r="W504" s="155">
        <v>71489.875261443172</v>
      </c>
      <c r="X504" s="155">
        <v>71654.277210200307</v>
      </c>
      <c r="Y504" s="155">
        <v>71818.679158957442</v>
      </c>
      <c r="Z504" s="155">
        <v>71981.000070388545</v>
      </c>
      <c r="AA504" s="155">
        <v>72143.320981819648</v>
      </c>
      <c r="AB504" s="155">
        <v>72137.077869841523</v>
      </c>
      <c r="AC504" s="155">
        <v>72128.753720537381</v>
      </c>
      <c r="AD504" s="155">
        <v>72120.42957123321</v>
      </c>
      <c r="AE504" s="155">
        <v>72116.267496581131</v>
      </c>
      <c r="AF504" s="155">
        <v>72107.943347276974</v>
      </c>
      <c r="AG504" s="155">
        <v>71949.78451049795</v>
      </c>
      <c r="AH504" s="155">
        <v>71789.544636392879</v>
      </c>
      <c r="AI504" s="155">
        <v>71631.385799613869</v>
      </c>
      <c r="AJ504" s="155">
        <v>71473.226962834859</v>
      </c>
      <c r="AK504" s="155">
        <v>71312.987088729788</v>
      </c>
      <c r="AL504" s="155">
        <v>71027.884975062349</v>
      </c>
      <c r="AM504" s="155">
        <v>70740.701824068863</v>
      </c>
      <c r="AN504" s="155">
        <v>70453.518673075378</v>
      </c>
      <c r="AO504" s="155">
        <v>70170.497596733971</v>
      </c>
      <c r="AP504" s="155">
        <v>69881.233408414453</v>
      </c>
      <c r="AQ504" s="8"/>
      <c r="AS504" s="127"/>
      <c r="AT504" s="127"/>
      <c r="AU504" s="127" t="s">
        <v>115</v>
      </c>
    </row>
    <row r="505" spans="2:47" s="21" customFormat="1">
      <c r="B505" s="5"/>
      <c r="C505" s="9"/>
      <c r="D505" s="9"/>
      <c r="E505" s="18"/>
      <c r="F505" s="62" t="s">
        <v>49</v>
      </c>
      <c r="G505" s="78"/>
      <c r="H505" s="155">
        <v>53.824804081865231</v>
      </c>
      <c r="I505" s="155">
        <v>54.519694131606464</v>
      </c>
      <c r="J505" s="155">
        <v>114.00016812404473</v>
      </c>
      <c r="K505" s="155">
        <v>194.56635014614</v>
      </c>
      <c r="L505" s="155">
        <v>297.73843436770983</v>
      </c>
      <c r="M505" s="155">
        <v>411.96143928351165</v>
      </c>
      <c r="N505" s="155">
        <v>498.43341203443015</v>
      </c>
      <c r="O505" s="155">
        <v>543.55739220497151</v>
      </c>
      <c r="P505" s="155">
        <v>591.98575134743794</v>
      </c>
      <c r="Q505" s="155">
        <v>636.34082676373589</v>
      </c>
      <c r="R505" s="155">
        <v>682.44150711929854</v>
      </c>
      <c r="S505" s="155">
        <v>733.26506314858011</v>
      </c>
      <c r="T505" s="155">
        <v>784.55107191698187</v>
      </c>
      <c r="U505" s="155">
        <v>788.55128811036957</v>
      </c>
      <c r="V505" s="155">
        <v>792.5283816668009</v>
      </c>
      <c r="W505" s="155">
        <v>794.33194734936853</v>
      </c>
      <c r="X505" s="155">
        <v>796.15863566889243</v>
      </c>
      <c r="Y505" s="155">
        <v>797.9853239884161</v>
      </c>
      <c r="Z505" s="155">
        <v>799.78888967098385</v>
      </c>
      <c r="AA505" s="155">
        <v>801.5924553535516</v>
      </c>
      <c r="AB505" s="155">
        <v>801.52308744268362</v>
      </c>
      <c r="AC505" s="155">
        <v>801.43059689485972</v>
      </c>
      <c r="AD505" s="155">
        <v>801.3381063470357</v>
      </c>
      <c r="AE505" s="155">
        <v>801.29186107312375</v>
      </c>
      <c r="AF505" s="155">
        <v>801.19937052529974</v>
      </c>
      <c r="AG505" s="155">
        <v>799.44205011664394</v>
      </c>
      <c r="AH505" s="155">
        <v>797.66160707103234</v>
      </c>
      <c r="AI505" s="155">
        <v>795.90428666237642</v>
      </c>
      <c r="AJ505" s="155">
        <v>794.14696625372062</v>
      </c>
      <c r="AK505" s="155">
        <v>792.36652320810879</v>
      </c>
      <c r="AL505" s="155">
        <v>789.19872194513721</v>
      </c>
      <c r="AM505" s="155">
        <v>786.00779804520971</v>
      </c>
      <c r="AN505" s="155">
        <v>782.8168741452821</v>
      </c>
      <c r="AO505" s="155">
        <v>779.67219551926644</v>
      </c>
      <c r="AP505" s="155">
        <v>776.45814898238302</v>
      </c>
      <c r="AQ505" s="8"/>
      <c r="AS505" s="127"/>
      <c r="AT505" s="127"/>
      <c r="AU505" s="127" t="s">
        <v>116</v>
      </c>
    </row>
    <row r="506" spans="2:47" s="21" customFormat="1">
      <c r="B506" s="5"/>
      <c r="C506" s="9"/>
      <c r="D506" s="9"/>
      <c r="E506" s="18"/>
      <c r="F506" s="62" t="s">
        <v>50</v>
      </c>
      <c r="G506" s="78"/>
      <c r="H506" s="155">
        <v>3735.4414032814466</v>
      </c>
      <c r="I506" s="155">
        <v>3783.6667727334893</v>
      </c>
      <c r="J506" s="155">
        <v>7911.6116678087028</v>
      </c>
      <c r="K506" s="155">
        <v>13502.904700142119</v>
      </c>
      <c r="L506" s="155">
        <v>20663.047345119059</v>
      </c>
      <c r="M506" s="155">
        <v>28590.123886275713</v>
      </c>
      <c r="N506" s="155">
        <v>34591.278795189457</v>
      </c>
      <c r="O506" s="155">
        <v>37722.883019025023</v>
      </c>
      <c r="P506" s="155">
        <v>41083.811143512197</v>
      </c>
      <c r="Q506" s="155">
        <v>44162.053377403266</v>
      </c>
      <c r="R506" s="155">
        <v>47361.440594079322</v>
      </c>
      <c r="S506" s="155">
        <v>50888.59538251147</v>
      </c>
      <c r="T506" s="155">
        <v>54447.844391038539</v>
      </c>
      <c r="U506" s="155">
        <v>54725.459394859638</v>
      </c>
      <c r="V506" s="155">
        <v>55001.46968767597</v>
      </c>
      <c r="W506" s="155">
        <v>55126.637146046174</v>
      </c>
      <c r="X506" s="155">
        <v>55253.40931542113</v>
      </c>
      <c r="Y506" s="155">
        <v>55380.181484796078</v>
      </c>
      <c r="Z506" s="155">
        <v>55505.348943166275</v>
      </c>
      <c r="AA506" s="155">
        <v>55630.516401536486</v>
      </c>
      <c r="AB506" s="155">
        <v>55625.702268522247</v>
      </c>
      <c r="AC506" s="155">
        <v>55619.283424503265</v>
      </c>
      <c r="AD506" s="155">
        <v>55612.864580484289</v>
      </c>
      <c r="AE506" s="155">
        <v>55609.655158474794</v>
      </c>
      <c r="AF506" s="155">
        <v>55603.236314455804</v>
      </c>
      <c r="AG506" s="155">
        <v>55481.278278095087</v>
      </c>
      <c r="AH506" s="155">
        <v>55357.715530729634</v>
      </c>
      <c r="AI506" s="155">
        <v>55235.757494368918</v>
      </c>
      <c r="AJ506" s="155">
        <v>55113.799458008216</v>
      </c>
      <c r="AK506" s="155">
        <v>54990.236710642763</v>
      </c>
      <c r="AL506" s="155">
        <v>54770.391302992532</v>
      </c>
      <c r="AM506" s="155">
        <v>54548.941184337556</v>
      </c>
      <c r="AN506" s="155">
        <v>54327.491065682589</v>
      </c>
      <c r="AO506" s="155">
        <v>54109.250369037094</v>
      </c>
      <c r="AP506" s="155">
        <v>53886.195539377368</v>
      </c>
      <c r="AQ506" s="8"/>
      <c r="AS506" s="127"/>
      <c r="AT506" s="127"/>
      <c r="AU506" s="127" t="s">
        <v>117</v>
      </c>
    </row>
    <row r="507" spans="2:47" s="21" customFormat="1">
      <c r="B507" s="5"/>
      <c r="C507" s="9"/>
      <c r="D507" s="9"/>
      <c r="E507" s="18"/>
      <c r="F507" s="16"/>
      <c r="G507" s="80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  <c r="Z507" s="157"/>
      <c r="AA507" s="157"/>
      <c r="AB507" s="157"/>
      <c r="AC507" s="157"/>
      <c r="AD507" s="157"/>
      <c r="AE507" s="157"/>
      <c r="AF507" s="157"/>
      <c r="AG507" s="157"/>
      <c r="AH507" s="157"/>
      <c r="AI507" s="157"/>
      <c r="AJ507" s="157"/>
      <c r="AK507" s="157"/>
      <c r="AL507" s="157"/>
      <c r="AM507" s="157"/>
      <c r="AN507" s="157"/>
      <c r="AO507" s="157"/>
      <c r="AP507" s="157"/>
      <c r="AQ507" s="8"/>
      <c r="AS507" s="127"/>
      <c r="AT507" s="127"/>
      <c r="AU507" s="127"/>
    </row>
    <row r="508" spans="2:47" s="21" customFormat="1">
      <c r="B508" s="5"/>
      <c r="E508" s="34">
        <f>E501+1</f>
        <v>9</v>
      </c>
      <c r="F508" s="35" t="str">
        <f>LOOKUP(E508,CAPEX!$E$11:$E$29,CAPEX!$F$11:$F$29)</f>
        <v>Casimiro de Abreu</v>
      </c>
      <c r="G508" s="81"/>
      <c r="H508" s="154">
        <f t="shared" ref="H508" si="674">SUM(H509:H513)</f>
        <v>412083.54000000004</v>
      </c>
      <c r="I508" s="154">
        <f t="shared" si="673"/>
        <v>419166</v>
      </c>
      <c r="J508" s="154">
        <f t="shared" si="673"/>
        <v>456582.14999999997</v>
      </c>
      <c r="K508" s="154">
        <f t="shared" si="673"/>
        <v>485161.65</v>
      </c>
      <c r="L508" s="154">
        <f t="shared" si="673"/>
        <v>514431</v>
      </c>
      <c r="M508" s="154">
        <f t="shared" si="673"/>
        <v>542419.20000000007</v>
      </c>
      <c r="N508" s="154">
        <f t="shared" si="673"/>
        <v>570949.42499999993</v>
      </c>
      <c r="O508" s="154">
        <f t="shared" si="673"/>
        <v>599972.39999999991</v>
      </c>
      <c r="P508" s="154">
        <f t="shared" si="673"/>
        <v>629586.67499999993</v>
      </c>
      <c r="Q508" s="154">
        <f t="shared" si="673"/>
        <v>659693.69999999995</v>
      </c>
      <c r="R508" s="154">
        <f t="shared" si="673"/>
        <v>685710.9</v>
      </c>
      <c r="S508" s="154">
        <f t="shared" si="673"/>
        <v>711925.2</v>
      </c>
      <c r="T508" s="154">
        <f t="shared" si="673"/>
        <v>738385.875</v>
      </c>
      <c r="U508" s="154">
        <f t="shared" si="673"/>
        <v>741982.95</v>
      </c>
      <c r="V508" s="154">
        <f t="shared" si="673"/>
        <v>745580.02500000002</v>
      </c>
      <c r="W508" s="154">
        <f t="shared" si="673"/>
        <v>754006.05</v>
      </c>
      <c r="X508" s="154">
        <f t="shared" si="673"/>
        <v>762382.8</v>
      </c>
      <c r="Y508" s="154">
        <f t="shared" si="673"/>
        <v>770759.55</v>
      </c>
      <c r="Z508" s="154">
        <f t="shared" si="673"/>
        <v>779136.29999999993</v>
      </c>
      <c r="AA508" s="154">
        <f t="shared" si="673"/>
        <v>787562.32499999995</v>
      </c>
      <c r="AB508" s="154">
        <f t="shared" si="673"/>
        <v>791356.5</v>
      </c>
      <c r="AC508" s="154">
        <f t="shared" si="673"/>
        <v>795150.67500000005</v>
      </c>
      <c r="AD508" s="154">
        <f t="shared" si="673"/>
        <v>798944.85</v>
      </c>
      <c r="AE508" s="154">
        <f t="shared" si="673"/>
        <v>802739.02500000002</v>
      </c>
      <c r="AF508" s="154">
        <f t="shared" si="673"/>
        <v>806533.2</v>
      </c>
      <c r="AG508" s="154">
        <f t="shared" si="673"/>
        <v>809046.22500000009</v>
      </c>
      <c r="AH508" s="154">
        <f t="shared" si="673"/>
        <v>811509.97499999998</v>
      </c>
      <c r="AI508" s="154">
        <f t="shared" si="673"/>
        <v>814023</v>
      </c>
      <c r="AJ508" s="154">
        <f t="shared" si="673"/>
        <v>816536.02500000002</v>
      </c>
      <c r="AK508" s="154">
        <f t="shared" si="673"/>
        <v>818999.77500000002</v>
      </c>
      <c r="AL508" s="154">
        <f t="shared" si="673"/>
        <v>820330.20000000007</v>
      </c>
      <c r="AM508" s="154">
        <f t="shared" si="673"/>
        <v>821611.35000000009</v>
      </c>
      <c r="AN508" s="154">
        <f t="shared" si="673"/>
        <v>822892.5</v>
      </c>
      <c r="AO508" s="154">
        <f t="shared" si="673"/>
        <v>824222.92499999993</v>
      </c>
      <c r="AP508" s="154">
        <f t="shared" si="673"/>
        <v>825504.07500000007</v>
      </c>
      <c r="AQ508" s="8"/>
      <c r="AS508" s="127"/>
      <c r="AT508" s="127"/>
      <c r="AU508" s="127"/>
    </row>
    <row r="509" spans="2:47" s="21" customFormat="1">
      <c r="B509" s="5"/>
      <c r="C509" s="9"/>
      <c r="D509" s="9"/>
      <c r="E509" s="18"/>
      <c r="F509" s="62" t="s">
        <v>2</v>
      </c>
      <c r="G509" s="78"/>
      <c r="H509" s="155">
        <v>0</v>
      </c>
      <c r="I509" s="155">
        <v>2994.042857142857</v>
      </c>
      <c r="J509" s="155">
        <v>6522.6021428571439</v>
      </c>
      <c r="K509" s="155">
        <v>10396.321071428572</v>
      </c>
      <c r="L509" s="155">
        <v>14698.028571428573</v>
      </c>
      <c r="M509" s="155">
        <v>19372.114285714288</v>
      </c>
      <c r="N509" s="155">
        <v>24469.261071428573</v>
      </c>
      <c r="O509" s="155">
        <v>29998.620000000003</v>
      </c>
      <c r="P509" s="155">
        <v>31479.333749999998</v>
      </c>
      <c r="Q509" s="155">
        <v>32984.684999999998</v>
      </c>
      <c r="R509" s="155">
        <v>34285.545000000006</v>
      </c>
      <c r="S509" s="155">
        <v>35596.26</v>
      </c>
      <c r="T509" s="155">
        <v>36919.293750000004</v>
      </c>
      <c r="U509" s="155">
        <v>37099.147499999999</v>
      </c>
      <c r="V509" s="155">
        <v>37279.001250000001</v>
      </c>
      <c r="W509" s="155">
        <v>37700.302499999998</v>
      </c>
      <c r="X509" s="155">
        <v>38119.14</v>
      </c>
      <c r="Y509" s="155">
        <v>38537.977500000001</v>
      </c>
      <c r="Z509" s="155">
        <v>38956.814999999995</v>
      </c>
      <c r="AA509" s="155">
        <v>39378.116249999999</v>
      </c>
      <c r="AB509" s="155">
        <v>39567.824999999997</v>
      </c>
      <c r="AC509" s="155">
        <v>39757.533750000002</v>
      </c>
      <c r="AD509" s="155">
        <v>39947.2425</v>
      </c>
      <c r="AE509" s="155">
        <v>40136.951250000006</v>
      </c>
      <c r="AF509" s="155">
        <v>40326.659999999996</v>
      </c>
      <c r="AG509" s="155">
        <v>40452.311249999999</v>
      </c>
      <c r="AH509" s="155">
        <v>40575.498749999999</v>
      </c>
      <c r="AI509" s="155">
        <v>40701.15</v>
      </c>
      <c r="AJ509" s="155">
        <v>40826.801249999997</v>
      </c>
      <c r="AK509" s="155">
        <v>40949.988749999997</v>
      </c>
      <c r="AL509" s="155">
        <v>41016.509999999995</v>
      </c>
      <c r="AM509" s="155">
        <v>41080.567499999997</v>
      </c>
      <c r="AN509" s="155">
        <v>41144.625</v>
      </c>
      <c r="AO509" s="155">
        <v>41211.146250000005</v>
      </c>
      <c r="AP509" s="155">
        <v>41275.203750000001</v>
      </c>
      <c r="AQ509" s="8"/>
      <c r="AS509" s="127"/>
      <c r="AT509" s="127"/>
      <c r="AU509" s="127" t="s">
        <v>113</v>
      </c>
    </row>
    <row r="510" spans="2:47" s="21" customFormat="1">
      <c r="B510" s="5"/>
      <c r="C510" s="9"/>
      <c r="D510" s="9"/>
      <c r="E510" s="18"/>
      <c r="F510" s="62" t="s">
        <v>47</v>
      </c>
      <c r="G510" s="78"/>
      <c r="H510" s="155">
        <v>412083.54000000004</v>
      </c>
      <c r="I510" s="155">
        <v>416171.95714285714</v>
      </c>
      <c r="J510" s="155">
        <v>450059.54785714281</v>
      </c>
      <c r="K510" s="155">
        <v>474765.32892857143</v>
      </c>
      <c r="L510" s="155">
        <v>499732.97142857144</v>
      </c>
      <c r="M510" s="155">
        <v>523047.08571428573</v>
      </c>
      <c r="N510" s="155">
        <v>546480.16392857139</v>
      </c>
      <c r="O510" s="155">
        <v>569973.77999999991</v>
      </c>
      <c r="P510" s="155">
        <v>598107.34124999994</v>
      </c>
      <c r="Q510" s="155">
        <v>626709.01500000001</v>
      </c>
      <c r="R510" s="155">
        <v>651425.35499999998</v>
      </c>
      <c r="S510" s="155">
        <v>676328.94</v>
      </c>
      <c r="T510" s="155">
        <v>701466.58125000005</v>
      </c>
      <c r="U510" s="155">
        <v>704883.80249999999</v>
      </c>
      <c r="V510" s="155">
        <v>708301.02375000005</v>
      </c>
      <c r="W510" s="155">
        <v>716305.74750000006</v>
      </c>
      <c r="X510" s="155">
        <v>724263.66</v>
      </c>
      <c r="Y510" s="155">
        <v>732221.57250000001</v>
      </c>
      <c r="Z510" s="155">
        <v>740179.48499999999</v>
      </c>
      <c r="AA510" s="155">
        <v>748184.20874999999</v>
      </c>
      <c r="AB510" s="155">
        <v>751788.67500000005</v>
      </c>
      <c r="AC510" s="155">
        <v>755393.1412500001</v>
      </c>
      <c r="AD510" s="155">
        <v>758997.60749999993</v>
      </c>
      <c r="AE510" s="155">
        <v>762602.07374999998</v>
      </c>
      <c r="AF510" s="155">
        <v>766206.53999999992</v>
      </c>
      <c r="AG510" s="155">
        <v>768593.91375000007</v>
      </c>
      <c r="AH510" s="155">
        <v>770934.47624999995</v>
      </c>
      <c r="AI510" s="155">
        <v>773321.85</v>
      </c>
      <c r="AJ510" s="155">
        <v>775709.22375</v>
      </c>
      <c r="AK510" s="155">
        <v>778049.78625</v>
      </c>
      <c r="AL510" s="155">
        <v>779313.69000000006</v>
      </c>
      <c r="AM510" s="155">
        <v>780530.78250000009</v>
      </c>
      <c r="AN510" s="155">
        <v>781747.875</v>
      </c>
      <c r="AO510" s="155">
        <v>783011.77874999994</v>
      </c>
      <c r="AP510" s="155">
        <v>784228.87125000008</v>
      </c>
      <c r="AQ510" s="8"/>
      <c r="AS510" s="127"/>
      <c r="AT510" s="127"/>
      <c r="AU510" s="127" t="s">
        <v>114</v>
      </c>
    </row>
    <row r="511" spans="2:47" s="21" customFormat="1">
      <c r="B511" s="5"/>
      <c r="C511" s="9"/>
      <c r="D511" s="9"/>
      <c r="E511" s="18"/>
      <c r="F511" s="62" t="s">
        <v>48</v>
      </c>
      <c r="G511" s="78"/>
      <c r="H511" s="155">
        <v>0</v>
      </c>
      <c r="I511" s="155">
        <v>0</v>
      </c>
      <c r="J511" s="155">
        <v>0</v>
      </c>
      <c r="K511" s="155">
        <v>0</v>
      </c>
      <c r="L511" s="155">
        <v>0</v>
      </c>
      <c r="M511" s="155">
        <v>0</v>
      </c>
      <c r="N511" s="155">
        <v>0</v>
      </c>
      <c r="O511" s="155">
        <v>0</v>
      </c>
      <c r="P511" s="155">
        <v>0</v>
      </c>
      <c r="Q511" s="155">
        <v>0</v>
      </c>
      <c r="R511" s="155">
        <v>0</v>
      </c>
      <c r="S511" s="155">
        <v>0</v>
      </c>
      <c r="T511" s="155">
        <v>0</v>
      </c>
      <c r="U511" s="155">
        <v>0</v>
      </c>
      <c r="V511" s="155">
        <v>0</v>
      </c>
      <c r="W511" s="155">
        <v>0</v>
      </c>
      <c r="X511" s="155">
        <v>0</v>
      </c>
      <c r="Y511" s="155">
        <v>0</v>
      </c>
      <c r="Z511" s="155">
        <v>0</v>
      </c>
      <c r="AA511" s="155">
        <v>0</v>
      </c>
      <c r="AB511" s="155">
        <v>0</v>
      </c>
      <c r="AC511" s="155">
        <v>0</v>
      </c>
      <c r="AD511" s="155">
        <v>0</v>
      </c>
      <c r="AE511" s="155">
        <v>0</v>
      </c>
      <c r="AF511" s="155">
        <v>0</v>
      </c>
      <c r="AG511" s="155">
        <v>0</v>
      </c>
      <c r="AH511" s="155">
        <v>0</v>
      </c>
      <c r="AI511" s="155">
        <v>0</v>
      </c>
      <c r="AJ511" s="155">
        <v>0</v>
      </c>
      <c r="AK511" s="155">
        <v>0</v>
      </c>
      <c r="AL511" s="155">
        <v>0</v>
      </c>
      <c r="AM511" s="155">
        <v>0</v>
      </c>
      <c r="AN511" s="155">
        <v>0</v>
      </c>
      <c r="AO511" s="155">
        <v>0</v>
      </c>
      <c r="AP511" s="155">
        <v>0</v>
      </c>
      <c r="AQ511" s="8"/>
      <c r="AS511" s="127"/>
      <c r="AT511" s="127"/>
      <c r="AU511" s="127" t="s">
        <v>115</v>
      </c>
    </row>
    <row r="512" spans="2:47" s="21" customFormat="1">
      <c r="B512" s="5"/>
      <c r="C512" s="9"/>
      <c r="D512" s="9"/>
      <c r="E512" s="18"/>
      <c r="F512" s="62" t="s">
        <v>49</v>
      </c>
      <c r="G512" s="78"/>
      <c r="H512" s="155">
        <v>0</v>
      </c>
      <c r="I512" s="155">
        <v>0</v>
      </c>
      <c r="J512" s="155">
        <v>0</v>
      </c>
      <c r="K512" s="155">
        <v>0</v>
      </c>
      <c r="L512" s="155">
        <v>0</v>
      </c>
      <c r="M512" s="155">
        <v>0</v>
      </c>
      <c r="N512" s="155">
        <v>0</v>
      </c>
      <c r="O512" s="155">
        <v>0</v>
      </c>
      <c r="P512" s="155">
        <v>0</v>
      </c>
      <c r="Q512" s="155">
        <v>0</v>
      </c>
      <c r="R512" s="155">
        <v>0</v>
      </c>
      <c r="S512" s="155">
        <v>0</v>
      </c>
      <c r="T512" s="155">
        <v>0</v>
      </c>
      <c r="U512" s="155">
        <v>0</v>
      </c>
      <c r="V512" s="155">
        <v>0</v>
      </c>
      <c r="W512" s="155">
        <v>0</v>
      </c>
      <c r="X512" s="155">
        <v>0</v>
      </c>
      <c r="Y512" s="155">
        <v>0</v>
      </c>
      <c r="Z512" s="155">
        <v>0</v>
      </c>
      <c r="AA512" s="155">
        <v>0</v>
      </c>
      <c r="AB512" s="155">
        <v>0</v>
      </c>
      <c r="AC512" s="155">
        <v>0</v>
      </c>
      <c r="AD512" s="155">
        <v>0</v>
      </c>
      <c r="AE512" s="155">
        <v>0</v>
      </c>
      <c r="AF512" s="155">
        <v>0</v>
      </c>
      <c r="AG512" s="155">
        <v>0</v>
      </c>
      <c r="AH512" s="155">
        <v>0</v>
      </c>
      <c r="AI512" s="155">
        <v>0</v>
      </c>
      <c r="AJ512" s="155">
        <v>0</v>
      </c>
      <c r="AK512" s="155">
        <v>0</v>
      </c>
      <c r="AL512" s="155">
        <v>0</v>
      </c>
      <c r="AM512" s="155">
        <v>0</v>
      </c>
      <c r="AN512" s="155">
        <v>0</v>
      </c>
      <c r="AO512" s="155">
        <v>0</v>
      </c>
      <c r="AP512" s="155">
        <v>0</v>
      </c>
      <c r="AQ512" s="8"/>
      <c r="AS512" s="127"/>
      <c r="AT512" s="127"/>
      <c r="AU512" s="127" t="s">
        <v>116</v>
      </c>
    </row>
    <row r="513" spans="2:47" s="21" customFormat="1">
      <c r="B513" s="5"/>
      <c r="C513" s="9"/>
      <c r="D513" s="9"/>
      <c r="E513" s="18"/>
      <c r="F513" s="62" t="s">
        <v>50</v>
      </c>
      <c r="G513" s="78"/>
      <c r="H513" s="155">
        <v>0</v>
      </c>
      <c r="I513" s="155">
        <v>0</v>
      </c>
      <c r="J513" s="155">
        <v>0</v>
      </c>
      <c r="K513" s="155">
        <v>0</v>
      </c>
      <c r="L513" s="155">
        <v>0</v>
      </c>
      <c r="M513" s="155">
        <v>0</v>
      </c>
      <c r="N513" s="155">
        <v>0</v>
      </c>
      <c r="O513" s="155">
        <v>0</v>
      </c>
      <c r="P513" s="155">
        <v>0</v>
      </c>
      <c r="Q513" s="155">
        <v>0</v>
      </c>
      <c r="R513" s="155">
        <v>0</v>
      </c>
      <c r="S513" s="155">
        <v>0</v>
      </c>
      <c r="T513" s="155">
        <v>0</v>
      </c>
      <c r="U513" s="155">
        <v>0</v>
      </c>
      <c r="V513" s="155">
        <v>0</v>
      </c>
      <c r="W513" s="155">
        <v>0</v>
      </c>
      <c r="X513" s="155">
        <v>0</v>
      </c>
      <c r="Y513" s="155">
        <v>0</v>
      </c>
      <c r="Z513" s="155">
        <v>0</v>
      </c>
      <c r="AA513" s="155">
        <v>0</v>
      </c>
      <c r="AB513" s="155">
        <v>0</v>
      </c>
      <c r="AC513" s="155">
        <v>0</v>
      </c>
      <c r="AD513" s="155">
        <v>0</v>
      </c>
      <c r="AE513" s="155">
        <v>0</v>
      </c>
      <c r="AF513" s="155">
        <v>0</v>
      </c>
      <c r="AG513" s="155">
        <v>0</v>
      </c>
      <c r="AH513" s="155">
        <v>0</v>
      </c>
      <c r="AI513" s="155">
        <v>0</v>
      </c>
      <c r="AJ513" s="155">
        <v>0</v>
      </c>
      <c r="AK513" s="155">
        <v>0</v>
      </c>
      <c r="AL513" s="155">
        <v>0</v>
      </c>
      <c r="AM513" s="155">
        <v>0</v>
      </c>
      <c r="AN513" s="155">
        <v>0</v>
      </c>
      <c r="AO513" s="155">
        <v>0</v>
      </c>
      <c r="AP513" s="155">
        <v>0</v>
      </c>
      <c r="AQ513" s="8"/>
      <c r="AS513" s="127"/>
      <c r="AT513" s="127"/>
      <c r="AU513" s="127" t="s">
        <v>117</v>
      </c>
    </row>
    <row r="514" spans="2:47" s="21" customFormat="1">
      <c r="B514" s="5"/>
      <c r="C514" s="9"/>
      <c r="D514" s="9"/>
      <c r="E514" s="18"/>
      <c r="F514" s="16"/>
      <c r="G514" s="80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  <c r="Z514" s="157"/>
      <c r="AA514" s="157"/>
      <c r="AB514" s="157"/>
      <c r="AC514" s="157"/>
      <c r="AD514" s="157"/>
      <c r="AE514" s="157"/>
      <c r="AF514" s="157"/>
      <c r="AG514" s="157"/>
      <c r="AH514" s="157"/>
      <c r="AI514" s="157"/>
      <c r="AJ514" s="157"/>
      <c r="AK514" s="157"/>
      <c r="AL514" s="157"/>
      <c r="AM514" s="157"/>
      <c r="AN514" s="157"/>
      <c r="AO514" s="157"/>
      <c r="AP514" s="157"/>
      <c r="AQ514" s="8"/>
      <c r="AS514" s="127"/>
      <c r="AT514" s="127"/>
      <c r="AU514" s="127"/>
    </row>
    <row r="515" spans="2:47" s="21" customFormat="1">
      <c r="B515" s="5"/>
      <c r="E515" s="34">
        <f>E508+1</f>
        <v>10</v>
      </c>
      <c r="F515" s="35" t="str">
        <f>LOOKUP(E515,CAPEX!$E$11:$E$29,CAPEX!$F$11:$F$29)</f>
        <v>Aperibe</v>
      </c>
      <c r="G515" s="81"/>
      <c r="H515" s="154">
        <f t="shared" ref="H515" si="675">SUM(H516:H520)</f>
        <v>635199.81376344094</v>
      </c>
      <c r="I515" s="154">
        <f t="shared" si="673"/>
        <v>638763.7365591398</v>
      </c>
      <c r="J515" s="154">
        <f t="shared" si="673"/>
        <v>645210.02903225808</v>
      </c>
      <c r="K515" s="154">
        <f t="shared" si="673"/>
        <v>655020.24</v>
      </c>
      <c r="L515" s="154">
        <f t="shared" si="673"/>
        <v>660240.35225806432</v>
      </c>
      <c r="M515" s="154">
        <f t="shared" si="673"/>
        <v>667421.27591397834</v>
      </c>
      <c r="N515" s="154">
        <f t="shared" si="673"/>
        <v>669981.71559139783</v>
      </c>
      <c r="O515" s="154">
        <f t="shared" si="673"/>
        <v>676133.77096774208</v>
      </c>
      <c r="P515" s="154">
        <f t="shared" si="673"/>
        <v>677264.56451612897</v>
      </c>
      <c r="Q515" s="154">
        <f t="shared" si="673"/>
        <v>696245.74193548388</v>
      </c>
      <c r="R515" s="154">
        <f t="shared" si="673"/>
        <v>712457.62903225818</v>
      </c>
      <c r="S515" s="154">
        <f t="shared" si="673"/>
        <v>728842.59677419346</v>
      </c>
      <c r="T515" s="154">
        <f t="shared" si="673"/>
        <v>745458.33870967722</v>
      </c>
      <c r="U515" s="154">
        <f t="shared" si="673"/>
        <v>754689.30645161285</v>
      </c>
      <c r="V515" s="154">
        <f t="shared" si="673"/>
        <v>763920.27419354825</v>
      </c>
      <c r="W515" s="154">
        <f t="shared" si="673"/>
        <v>769747.32258064509</v>
      </c>
      <c r="X515" s="154">
        <f t="shared" si="673"/>
        <v>775516.67741935491</v>
      </c>
      <c r="Y515" s="154">
        <f t="shared" si="673"/>
        <v>781343.72580645152</v>
      </c>
      <c r="Z515" s="154">
        <f t="shared" si="673"/>
        <v>787170.77419354836</v>
      </c>
      <c r="AA515" s="154">
        <f t="shared" si="673"/>
        <v>792997.82258064509</v>
      </c>
      <c r="AB515" s="154">
        <f t="shared" si="673"/>
        <v>795709.41935483867</v>
      </c>
      <c r="AC515" s="154">
        <f t="shared" si="673"/>
        <v>798363.32258064509</v>
      </c>
      <c r="AD515" s="154">
        <f t="shared" si="673"/>
        <v>801132.6129032257</v>
      </c>
      <c r="AE515" s="154">
        <f t="shared" si="673"/>
        <v>803844.20967741916</v>
      </c>
      <c r="AF515" s="154">
        <f t="shared" si="673"/>
        <v>806555.80645161285</v>
      </c>
      <c r="AG515" s="154">
        <f t="shared" si="673"/>
        <v>806671.19354838703</v>
      </c>
      <c r="AH515" s="154">
        <f t="shared" si="673"/>
        <v>806786.58064516122</v>
      </c>
      <c r="AI515" s="154">
        <f t="shared" si="673"/>
        <v>806959.66129032243</v>
      </c>
      <c r="AJ515" s="154">
        <f t="shared" si="673"/>
        <v>807075.04838709673</v>
      </c>
      <c r="AK515" s="154">
        <f t="shared" si="673"/>
        <v>807190.43548387079</v>
      </c>
      <c r="AL515" s="154">
        <f t="shared" si="673"/>
        <v>805286.54838709661</v>
      </c>
      <c r="AM515" s="154">
        <f t="shared" si="673"/>
        <v>803382.66129032243</v>
      </c>
      <c r="AN515" s="154">
        <f t="shared" si="673"/>
        <v>801478.77419354836</v>
      </c>
      <c r="AO515" s="154">
        <f t="shared" si="673"/>
        <v>799517.19354838703</v>
      </c>
      <c r="AP515" s="154">
        <f t="shared" si="673"/>
        <v>797613.30645161285</v>
      </c>
      <c r="AQ515" s="8"/>
      <c r="AS515" s="127"/>
      <c r="AT515" s="127"/>
      <c r="AU515" s="127"/>
    </row>
    <row r="516" spans="2:47" s="21" customFormat="1">
      <c r="B516" s="5"/>
      <c r="C516" s="9"/>
      <c r="D516" s="9"/>
      <c r="E516" s="18"/>
      <c r="F516" s="62" t="s">
        <v>2</v>
      </c>
      <c r="G516" s="78"/>
      <c r="H516" s="155">
        <v>0</v>
      </c>
      <c r="I516" s="155">
        <v>4562.5981182795704</v>
      </c>
      <c r="J516" s="155">
        <v>9217.286129032258</v>
      </c>
      <c r="K516" s="155">
        <v>14036.147999999997</v>
      </c>
      <c r="L516" s="155">
        <v>18864.010064516129</v>
      </c>
      <c r="M516" s="155">
        <v>23836.474139784947</v>
      </c>
      <c r="N516" s="155">
        <v>28713.502096774191</v>
      </c>
      <c r="O516" s="155">
        <v>33806.688548387086</v>
      </c>
      <c r="P516" s="155">
        <v>33863.228225806452</v>
      </c>
      <c r="Q516" s="155">
        <v>34812.287096774191</v>
      </c>
      <c r="R516" s="155">
        <v>35622.881451612899</v>
      </c>
      <c r="S516" s="155">
        <v>36442.129838709676</v>
      </c>
      <c r="T516" s="155">
        <v>37272.916935483867</v>
      </c>
      <c r="U516" s="155">
        <v>37734.46532258064</v>
      </c>
      <c r="V516" s="155">
        <v>38196.01370967742</v>
      </c>
      <c r="W516" s="155">
        <v>38487.366129032256</v>
      </c>
      <c r="X516" s="155">
        <v>38775.833870967741</v>
      </c>
      <c r="Y516" s="155">
        <v>39067.186290322577</v>
      </c>
      <c r="Z516" s="155">
        <v>39358.538709677421</v>
      </c>
      <c r="AA516" s="155">
        <v>39649.891129032258</v>
      </c>
      <c r="AB516" s="155">
        <v>39785.470967741931</v>
      </c>
      <c r="AC516" s="155">
        <v>39918.166129032259</v>
      </c>
      <c r="AD516" s="155">
        <v>40056.630645161284</v>
      </c>
      <c r="AE516" s="155">
        <v>40192.210483870964</v>
      </c>
      <c r="AF516" s="155">
        <v>40327.790322580637</v>
      </c>
      <c r="AG516" s="155">
        <v>40333.559677419355</v>
      </c>
      <c r="AH516" s="155">
        <v>40339.329032258065</v>
      </c>
      <c r="AI516" s="155">
        <v>40347.983064516127</v>
      </c>
      <c r="AJ516" s="155">
        <v>40353.752419354838</v>
      </c>
      <c r="AK516" s="155">
        <v>40359.521774193548</v>
      </c>
      <c r="AL516" s="155">
        <v>40264.327419354835</v>
      </c>
      <c r="AM516" s="155">
        <v>40169.133064516122</v>
      </c>
      <c r="AN516" s="155">
        <v>40073.938709677415</v>
      </c>
      <c r="AO516" s="155">
        <v>39975.859677419357</v>
      </c>
      <c r="AP516" s="155">
        <v>39880.665322580644</v>
      </c>
      <c r="AQ516" s="8"/>
      <c r="AS516" s="127"/>
      <c r="AT516" s="127"/>
      <c r="AU516" s="127" t="s">
        <v>113</v>
      </c>
    </row>
    <row r="517" spans="2:47" s="21" customFormat="1">
      <c r="B517" s="5"/>
      <c r="C517" s="9"/>
      <c r="D517" s="9"/>
      <c r="E517" s="18"/>
      <c r="F517" s="62" t="s">
        <v>47</v>
      </c>
      <c r="G517" s="78"/>
      <c r="H517" s="155">
        <v>590735.82680000004</v>
      </c>
      <c r="I517" s="155">
        <v>589487.67688172043</v>
      </c>
      <c r="J517" s="155">
        <v>590828.04087096779</v>
      </c>
      <c r="K517" s="155">
        <v>595132.67519999994</v>
      </c>
      <c r="L517" s="155">
        <v>595159.51753548381</v>
      </c>
      <c r="M517" s="155">
        <v>596865.31246021506</v>
      </c>
      <c r="N517" s="155">
        <v>594369.49340322579</v>
      </c>
      <c r="O517" s="155">
        <v>594997.71845161298</v>
      </c>
      <c r="P517" s="155">
        <v>595992.81677419343</v>
      </c>
      <c r="Q517" s="155">
        <v>612696.25290322583</v>
      </c>
      <c r="R517" s="155">
        <v>626962.71354838705</v>
      </c>
      <c r="S517" s="155">
        <v>641381.48516129015</v>
      </c>
      <c r="T517" s="155">
        <v>656003.33806451608</v>
      </c>
      <c r="U517" s="155">
        <v>664126.58967741928</v>
      </c>
      <c r="V517" s="155">
        <v>672249.8412903226</v>
      </c>
      <c r="W517" s="155">
        <v>677377.64387096767</v>
      </c>
      <c r="X517" s="155">
        <v>682454.67612903228</v>
      </c>
      <c r="Y517" s="155">
        <v>687582.47870967735</v>
      </c>
      <c r="Z517" s="155">
        <v>692710.28129032254</v>
      </c>
      <c r="AA517" s="155">
        <v>697838.08387096773</v>
      </c>
      <c r="AB517" s="155">
        <v>700224.28903225798</v>
      </c>
      <c r="AC517" s="155">
        <v>702559.72387096763</v>
      </c>
      <c r="AD517" s="155">
        <v>704996.6993548387</v>
      </c>
      <c r="AE517" s="155">
        <v>707382.90451612894</v>
      </c>
      <c r="AF517" s="155">
        <v>709769.1096774193</v>
      </c>
      <c r="AG517" s="155">
        <v>709870.65032258059</v>
      </c>
      <c r="AH517" s="155">
        <v>709972.19096774189</v>
      </c>
      <c r="AI517" s="155">
        <v>710124.50193548377</v>
      </c>
      <c r="AJ517" s="155">
        <v>710226.04258064507</v>
      </c>
      <c r="AK517" s="155">
        <v>710327.58322580636</v>
      </c>
      <c r="AL517" s="155">
        <v>708652.16258064506</v>
      </c>
      <c r="AM517" s="155">
        <v>706976.74193548376</v>
      </c>
      <c r="AN517" s="155">
        <v>705301.32129032246</v>
      </c>
      <c r="AO517" s="155">
        <v>703575.13032258069</v>
      </c>
      <c r="AP517" s="155">
        <v>701899.70967741928</v>
      </c>
      <c r="AQ517" s="8"/>
      <c r="AS517" s="127"/>
      <c r="AT517" s="127"/>
      <c r="AU517" s="127" t="s">
        <v>114</v>
      </c>
    </row>
    <row r="518" spans="2:47" s="21" customFormat="1">
      <c r="B518" s="5"/>
      <c r="C518" s="9"/>
      <c r="D518" s="9"/>
      <c r="E518" s="18"/>
      <c r="F518" s="62" t="s">
        <v>48</v>
      </c>
      <c r="G518" s="78"/>
      <c r="H518" s="155">
        <v>13307.207609202444</v>
      </c>
      <c r="I518" s="155">
        <v>13381.870509785718</v>
      </c>
      <c r="J518" s="155">
        <v>13516.918018287306</v>
      </c>
      <c r="K518" s="155">
        <v>13722.438409208635</v>
      </c>
      <c r="L518" s="155">
        <v>13831.797883276862</v>
      </c>
      <c r="M518" s="155">
        <v>13982.235650802199</v>
      </c>
      <c r="N518" s="155">
        <v>14035.875941022667</v>
      </c>
      <c r="O518" s="155">
        <v>14164.759288187515</v>
      </c>
      <c r="P518" s="155">
        <v>14188.449006265953</v>
      </c>
      <c r="Q518" s="155">
        <v>14586.097845439775</v>
      </c>
      <c r="R518" s="155">
        <v>14925.731048503134</v>
      </c>
      <c r="S518" s="155">
        <v>15268.990228823393</v>
      </c>
      <c r="T518" s="155">
        <v>15617.084045486192</v>
      </c>
      <c r="U518" s="155">
        <v>15810.469499187748</v>
      </c>
      <c r="V518" s="155">
        <v>16003.854952889302</v>
      </c>
      <c r="W518" s="155">
        <v>16125.92952053841</v>
      </c>
      <c r="X518" s="155">
        <v>16246.79542910188</v>
      </c>
      <c r="Y518" s="155">
        <v>16368.869996750986</v>
      </c>
      <c r="Z518" s="155">
        <v>16490.944564400092</v>
      </c>
      <c r="AA518" s="155">
        <v>16613.019132049198</v>
      </c>
      <c r="AB518" s="155">
        <v>16669.826109074031</v>
      </c>
      <c r="AC518" s="155">
        <v>16725.424427013229</v>
      </c>
      <c r="AD518" s="155">
        <v>16783.440063123697</v>
      </c>
      <c r="AE518" s="155">
        <v>16840.24704014853</v>
      </c>
      <c r="AF518" s="155">
        <v>16897.054017173359</v>
      </c>
      <c r="AG518" s="155">
        <v>16899.471335344628</v>
      </c>
      <c r="AH518" s="155">
        <v>16901.888653515896</v>
      </c>
      <c r="AI518" s="155">
        <v>16905.514630772803</v>
      </c>
      <c r="AJ518" s="155">
        <v>16907.931948944071</v>
      </c>
      <c r="AK518" s="155">
        <v>16910.349267115344</v>
      </c>
      <c r="AL518" s="155">
        <v>16870.46351728939</v>
      </c>
      <c r="AM518" s="155">
        <v>16830.577767463445</v>
      </c>
      <c r="AN518" s="155">
        <v>16790.692017637502</v>
      </c>
      <c r="AO518" s="155">
        <v>16749.597608725919</v>
      </c>
      <c r="AP518" s="155">
        <v>16709.711858899977</v>
      </c>
      <c r="AQ518" s="8"/>
      <c r="AS518" s="127"/>
      <c r="AT518" s="127"/>
      <c r="AU518" s="127" t="s">
        <v>115</v>
      </c>
    </row>
    <row r="519" spans="2:47" s="21" customFormat="1">
      <c r="B519" s="5"/>
      <c r="C519" s="9"/>
      <c r="D519" s="9"/>
      <c r="E519" s="18"/>
      <c r="F519" s="62" t="s">
        <v>49</v>
      </c>
      <c r="G519" s="78"/>
      <c r="H519" s="155">
        <v>255.90783863850857</v>
      </c>
      <c r="I519" s="155">
        <v>257.34366364972539</v>
      </c>
      <c r="J519" s="155">
        <v>259.94073112090979</v>
      </c>
      <c r="K519" s="155">
        <v>263.89304633093531</v>
      </c>
      <c r="L519" s="155">
        <v>265.99611313993967</v>
      </c>
      <c r="M519" s="155">
        <v>268.88914713081152</v>
      </c>
      <c r="N519" s="155">
        <v>269.92069117351281</v>
      </c>
      <c r="O519" s="155">
        <v>272.39921708052913</v>
      </c>
      <c r="P519" s="155">
        <v>272.8547885820376</v>
      </c>
      <c r="Q519" s="155">
        <v>280.50188164307269</v>
      </c>
      <c r="R519" s="155">
        <v>287.03328939429105</v>
      </c>
      <c r="S519" s="155">
        <v>293.63442747737292</v>
      </c>
      <c r="T519" s="155">
        <v>300.32853933627297</v>
      </c>
      <c r="U519" s="155">
        <v>304.04749036899511</v>
      </c>
      <c r="V519" s="155">
        <v>307.76644140171732</v>
      </c>
      <c r="W519" s="155">
        <v>310.11402924112326</v>
      </c>
      <c r="X519" s="155">
        <v>312.43837363657468</v>
      </c>
      <c r="Y519" s="155">
        <v>314.78596147598046</v>
      </c>
      <c r="Z519" s="155">
        <v>317.1335493153864</v>
      </c>
      <c r="AA519" s="155">
        <v>319.48113715479235</v>
      </c>
      <c r="AB519" s="155">
        <v>320.57357902065445</v>
      </c>
      <c r="AC519" s="155">
        <v>321.64277744256214</v>
      </c>
      <c r="AD519" s="155">
        <v>322.75846275237876</v>
      </c>
      <c r="AE519" s="155">
        <v>323.85090461824092</v>
      </c>
      <c r="AF519" s="155">
        <v>324.94334648410302</v>
      </c>
      <c r="AG519" s="155">
        <v>324.98983337201207</v>
      </c>
      <c r="AH519" s="155">
        <v>325.03632025992107</v>
      </c>
      <c r="AI519" s="155">
        <v>325.10605059178459</v>
      </c>
      <c r="AJ519" s="155">
        <v>325.15253747969365</v>
      </c>
      <c r="AK519" s="155">
        <v>325.19902436760276</v>
      </c>
      <c r="AL519" s="155">
        <v>324.43199071710376</v>
      </c>
      <c r="AM519" s="155">
        <v>323.66495706660481</v>
      </c>
      <c r="AN519" s="155">
        <v>322.89792341610581</v>
      </c>
      <c r="AO519" s="155">
        <v>322.10764632165234</v>
      </c>
      <c r="AP519" s="155">
        <v>321.34061267115339</v>
      </c>
      <c r="AQ519" s="8"/>
      <c r="AS519" s="127"/>
      <c r="AT519" s="127"/>
      <c r="AU519" s="127" t="s">
        <v>116</v>
      </c>
    </row>
    <row r="520" spans="2:47" s="21" customFormat="1">
      <c r="B520" s="5"/>
      <c r="C520" s="9"/>
      <c r="D520" s="9"/>
      <c r="E520" s="18"/>
      <c r="F520" s="62" t="s">
        <v>50</v>
      </c>
      <c r="G520" s="78"/>
      <c r="H520" s="155">
        <v>30900.871515599909</v>
      </c>
      <c r="I520" s="155">
        <v>31074.247385704333</v>
      </c>
      <c r="J520" s="155">
        <v>31387.843282849848</v>
      </c>
      <c r="K520" s="155">
        <v>31865.085344460433</v>
      </c>
      <c r="L520" s="155">
        <v>32119.03066164771</v>
      </c>
      <c r="M520" s="155">
        <v>32468.364516045483</v>
      </c>
      <c r="N520" s="155">
        <v>32592.923459201666</v>
      </c>
      <c r="O520" s="155">
        <v>32892.205462473888</v>
      </c>
      <c r="P520" s="155">
        <v>32947.215721281042</v>
      </c>
      <c r="Q520" s="155">
        <v>33870.602208401018</v>
      </c>
      <c r="R520" s="155">
        <v>34659.269694360635</v>
      </c>
      <c r="S520" s="155">
        <v>35456.357117892781</v>
      </c>
      <c r="T520" s="155">
        <v>36264.671124854955</v>
      </c>
      <c r="U520" s="155">
        <v>36713.734462056163</v>
      </c>
      <c r="V520" s="155">
        <v>37162.797799257365</v>
      </c>
      <c r="W520" s="155">
        <v>37446.269030865631</v>
      </c>
      <c r="X520" s="155">
        <v>37726.933616616378</v>
      </c>
      <c r="Y520" s="155">
        <v>38010.404848224636</v>
      </c>
      <c r="Z520" s="155">
        <v>38293.876079832902</v>
      </c>
      <c r="AA520" s="155">
        <v>38577.347311441168</v>
      </c>
      <c r="AB520" s="155">
        <v>38709.259666744023</v>
      </c>
      <c r="AC520" s="155">
        <v>38838.365376189373</v>
      </c>
      <c r="AD520" s="155">
        <v>38973.084377349733</v>
      </c>
      <c r="AE520" s="155">
        <v>39104.996732652588</v>
      </c>
      <c r="AF520" s="155">
        <v>39236.909087955435</v>
      </c>
      <c r="AG520" s="155">
        <v>39242.522379670445</v>
      </c>
      <c r="AH520" s="155">
        <v>39248.135671385462</v>
      </c>
      <c r="AI520" s="155">
        <v>39256.555608957984</v>
      </c>
      <c r="AJ520" s="155">
        <v>39262.168900673008</v>
      </c>
      <c r="AK520" s="155">
        <v>39267.782192388026</v>
      </c>
      <c r="AL520" s="155">
        <v>39175.162879090269</v>
      </c>
      <c r="AM520" s="155">
        <v>39082.543565792526</v>
      </c>
      <c r="AN520" s="155">
        <v>38989.924252494777</v>
      </c>
      <c r="AO520" s="155">
        <v>38894.498293339508</v>
      </c>
      <c r="AP520" s="155">
        <v>38801.878980041773</v>
      </c>
      <c r="AQ520" s="8"/>
      <c r="AS520" s="127"/>
      <c r="AT520" s="127"/>
      <c r="AU520" s="127" t="s">
        <v>117</v>
      </c>
    </row>
    <row r="521" spans="2:47" s="21" customFormat="1">
      <c r="B521" s="5"/>
      <c r="C521" s="9"/>
      <c r="D521" s="9"/>
      <c r="E521" s="18"/>
      <c r="F521" s="16"/>
      <c r="G521" s="80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  <c r="Z521" s="157"/>
      <c r="AA521" s="157"/>
      <c r="AB521" s="157"/>
      <c r="AC521" s="157"/>
      <c r="AD521" s="157"/>
      <c r="AE521" s="157"/>
      <c r="AF521" s="157"/>
      <c r="AG521" s="157"/>
      <c r="AH521" s="157"/>
      <c r="AI521" s="157"/>
      <c r="AJ521" s="157"/>
      <c r="AK521" s="157"/>
      <c r="AL521" s="157"/>
      <c r="AM521" s="157"/>
      <c r="AN521" s="157"/>
      <c r="AO521" s="157"/>
      <c r="AP521" s="157"/>
      <c r="AQ521" s="8"/>
      <c r="AS521" s="127"/>
      <c r="AT521" s="127"/>
      <c r="AU521" s="127"/>
    </row>
    <row r="522" spans="2:47" s="21" customFormat="1">
      <c r="B522" s="5"/>
      <c r="E522" s="34">
        <f>E515+1</f>
        <v>11</v>
      </c>
      <c r="F522" s="35" t="str">
        <f>LOOKUP(E522,CAPEX!$E$11:$E$29,CAPEX!$F$11:$F$29)</f>
        <v>Cambuci</v>
      </c>
      <c r="G522" s="81"/>
      <c r="H522" s="154">
        <f t="shared" ref="H522:AP543" si="676">SUM(H523:H527)</f>
        <v>609927.48210964818</v>
      </c>
      <c r="I522" s="154">
        <f t="shared" si="676"/>
        <v>616010.16778798541</v>
      </c>
      <c r="J522" s="154">
        <f t="shared" si="676"/>
        <v>625079.42083411722</v>
      </c>
      <c r="K522" s="154">
        <f t="shared" si="676"/>
        <v>632582.91516790038</v>
      </c>
      <c r="L522" s="154">
        <f t="shared" si="676"/>
        <v>638402.52953473921</v>
      </c>
      <c r="M522" s="154">
        <f t="shared" si="676"/>
        <v>644405.47405066737</v>
      </c>
      <c r="N522" s="154">
        <f t="shared" si="676"/>
        <v>645226.73349902919</v>
      </c>
      <c r="O522" s="154">
        <f t="shared" si="676"/>
        <v>644447.95298765169</v>
      </c>
      <c r="P522" s="154">
        <f t="shared" si="676"/>
        <v>641899.96201310668</v>
      </c>
      <c r="Q522" s="154">
        <f t="shared" si="676"/>
        <v>637551.46030603745</v>
      </c>
      <c r="R522" s="154">
        <f t="shared" si="676"/>
        <v>629638.45411483617</v>
      </c>
      <c r="S522" s="154">
        <f t="shared" si="676"/>
        <v>650207.20254930214</v>
      </c>
      <c r="T522" s="154">
        <f t="shared" si="676"/>
        <v>670943.63099817955</v>
      </c>
      <c r="U522" s="154">
        <f t="shared" si="676"/>
        <v>673458.83121435076</v>
      </c>
      <c r="V522" s="154">
        <f t="shared" si="676"/>
        <v>675974.03143052175</v>
      </c>
      <c r="W522" s="154">
        <f t="shared" si="676"/>
        <v>676532.96481189306</v>
      </c>
      <c r="X522" s="154">
        <f t="shared" si="676"/>
        <v>677203.68486953888</v>
      </c>
      <c r="Y522" s="154">
        <f t="shared" si="676"/>
        <v>677930.29826532153</v>
      </c>
      <c r="Z522" s="154">
        <f t="shared" si="676"/>
        <v>678545.12498483015</v>
      </c>
      <c r="AA522" s="154">
        <f t="shared" si="676"/>
        <v>679215.84504247562</v>
      </c>
      <c r="AB522" s="154">
        <f t="shared" si="676"/>
        <v>678265.65829414444</v>
      </c>
      <c r="AC522" s="154">
        <f t="shared" si="676"/>
        <v>677371.3648839501</v>
      </c>
      <c r="AD522" s="154">
        <f t="shared" si="676"/>
        <v>676477.07147375599</v>
      </c>
      <c r="AE522" s="154">
        <f t="shared" si="676"/>
        <v>675526.88472542469</v>
      </c>
      <c r="AF522" s="154">
        <f t="shared" si="676"/>
        <v>674576.6979770934</v>
      </c>
      <c r="AG522" s="154">
        <f t="shared" si="676"/>
        <v>672340.9644516079</v>
      </c>
      <c r="AH522" s="154">
        <f t="shared" si="676"/>
        <v>670161.12426425947</v>
      </c>
      <c r="AI522" s="154">
        <f t="shared" si="676"/>
        <v>667925.39073877432</v>
      </c>
      <c r="AJ522" s="154">
        <f t="shared" si="676"/>
        <v>665689.65721328871</v>
      </c>
      <c r="AK522" s="154">
        <f t="shared" si="676"/>
        <v>663453.92368780333</v>
      </c>
      <c r="AL522" s="154">
        <f t="shared" si="676"/>
        <v>660268.00341398653</v>
      </c>
      <c r="AM522" s="154">
        <f t="shared" si="676"/>
        <v>657026.18980203278</v>
      </c>
      <c r="AN522" s="154">
        <f t="shared" si="676"/>
        <v>653728.4828519416</v>
      </c>
      <c r="AO522" s="154">
        <f t="shared" si="676"/>
        <v>650486.66923998774</v>
      </c>
      <c r="AP522" s="154">
        <f t="shared" si="676"/>
        <v>647244.85562803387</v>
      </c>
      <c r="AQ522" s="8"/>
      <c r="AS522" s="127"/>
      <c r="AT522" s="127"/>
      <c r="AU522" s="127"/>
    </row>
    <row r="523" spans="2:47" s="21" customFormat="1">
      <c r="B523" s="5"/>
      <c r="C523" s="9"/>
      <c r="D523" s="9"/>
      <c r="E523" s="18"/>
      <c r="F523" s="62" t="s">
        <v>2</v>
      </c>
      <c r="G523" s="78"/>
      <c r="H523" s="155">
        <v>574.27175714908446</v>
      </c>
      <c r="I523" s="155">
        <v>4897.000917691078</v>
      </c>
      <c r="J523" s="155">
        <v>9349.6567873165495</v>
      </c>
      <c r="K523" s="155">
        <v>13895.034631615083</v>
      </c>
      <c r="L523" s="155">
        <v>18496.793524847428</v>
      </c>
      <c r="M523" s="155">
        <v>23186.71669153226</v>
      </c>
      <c r="N523" s="155">
        <v>27738.01877872711</v>
      </c>
      <c r="O523" s="155">
        <v>32220.833531250002</v>
      </c>
      <c r="P523" s="155">
        <v>32093.440166666667</v>
      </c>
      <c r="Q523" s="155">
        <v>31876.02563541667</v>
      </c>
      <c r="R523" s="155">
        <v>31480.394531250004</v>
      </c>
      <c r="S523" s="155">
        <v>32508.782031250001</v>
      </c>
      <c r="T523" s="155">
        <v>33545.553124999999</v>
      </c>
      <c r="U523" s="155">
        <v>33671.307031249999</v>
      </c>
      <c r="V523" s="155">
        <v>33797.060937500006</v>
      </c>
      <c r="W523" s="155">
        <v>33825.006249999999</v>
      </c>
      <c r="X523" s="155">
        <v>33858.540625000001</v>
      </c>
      <c r="Y523" s="155">
        <v>33894.869531249999</v>
      </c>
      <c r="Z523" s="155">
        <v>33925.609375</v>
      </c>
      <c r="AA523" s="155">
        <v>33959.143749999996</v>
      </c>
      <c r="AB523" s="155">
        <v>33911.63671875</v>
      </c>
      <c r="AC523" s="155">
        <v>33866.924218750006</v>
      </c>
      <c r="AD523" s="155">
        <v>33822.211718750004</v>
      </c>
      <c r="AE523" s="155">
        <v>33774.704687500001</v>
      </c>
      <c r="AF523" s="155">
        <v>33727.197656250006</v>
      </c>
      <c r="AG523" s="155">
        <v>33615.416406249999</v>
      </c>
      <c r="AH523" s="155">
        <v>33506.4296875</v>
      </c>
      <c r="AI523" s="155">
        <v>33394.6484375</v>
      </c>
      <c r="AJ523" s="155">
        <v>33282.8671875</v>
      </c>
      <c r="AK523" s="155">
        <v>33171.0859375</v>
      </c>
      <c r="AL523" s="155">
        <v>33011.797656249997</v>
      </c>
      <c r="AM523" s="155">
        <v>32849.71484375</v>
      </c>
      <c r="AN523" s="155">
        <v>32684.837500000001</v>
      </c>
      <c r="AO523" s="155">
        <v>32522.754687500001</v>
      </c>
      <c r="AP523" s="155">
        <v>32360.671875</v>
      </c>
      <c r="AQ523" s="8"/>
      <c r="AS523" s="127"/>
      <c r="AT523" s="127"/>
      <c r="AU523" s="127" t="s">
        <v>113</v>
      </c>
    </row>
    <row r="524" spans="2:47" s="21" customFormat="1">
      <c r="B524" s="5"/>
      <c r="C524" s="9"/>
      <c r="D524" s="9"/>
      <c r="E524" s="18"/>
      <c r="F524" s="62" t="s">
        <v>47</v>
      </c>
      <c r="G524" s="78"/>
      <c r="H524" s="155">
        <v>584927.68864285096</v>
      </c>
      <c r="I524" s="155">
        <v>586444.05428230902</v>
      </c>
      <c r="J524" s="155">
        <v>590697.45871268352</v>
      </c>
      <c r="K524" s="155">
        <v>593355.08576838486</v>
      </c>
      <c r="L524" s="155">
        <v>594339.88547515264</v>
      </c>
      <c r="M524" s="155">
        <v>595412.50930846762</v>
      </c>
      <c r="N524" s="155">
        <v>591649.5780212729</v>
      </c>
      <c r="O524" s="155">
        <v>586419.17026874993</v>
      </c>
      <c r="P524" s="155">
        <v>584100.61103333323</v>
      </c>
      <c r="Q524" s="155">
        <v>580143.66656458331</v>
      </c>
      <c r="R524" s="155">
        <v>572943.18046874995</v>
      </c>
      <c r="S524" s="155">
        <v>591659.83296874992</v>
      </c>
      <c r="T524" s="155">
        <v>610529.0668749999</v>
      </c>
      <c r="U524" s="155">
        <v>612817.78796875</v>
      </c>
      <c r="V524" s="155">
        <v>615106.50906249997</v>
      </c>
      <c r="W524" s="155">
        <v>615615.1137499999</v>
      </c>
      <c r="X524" s="155">
        <v>616225.43937499996</v>
      </c>
      <c r="Y524" s="155">
        <v>616886.6254687499</v>
      </c>
      <c r="Z524" s="155">
        <v>617446.09062499995</v>
      </c>
      <c r="AA524" s="155">
        <v>618056.41624999989</v>
      </c>
      <c r="AB524" s="155">
        <v>617191.78828124993</v>
      </c>
      <c r="AC524" s="155">
        <v>616378.02078124986</v>
      </c>
      <c r="AD524" s="155">
        <v>615564.2532812499</v>
      </c>
      <c r="AE524" s="155">
        <v>614699.62531249993</v>
      </c>
      <c r="AF524" s="155">
        <v>613834.99734374997</v>
      </c>
      <c r="AG524" s="155">
        <v>611800.5785937499</v>
      </c>
      <c r="AH524" s="155">
        <v>609817.02031249984</v>
      </c>
      <c r="AI524" s="155">
        <v>607782.6015625</v>
      </c>
      <c r="AJ524" s="155">
        <v>605748.18281249993</v>
      </c>
      <c r="AK524" s="155">
        <v>603713.76406249998</v>
      </c>
      <c r="AL524" s="155">
        <v>600814.71734374994</v>
      </c>
      <c r="AM524" s="155">
        <v>597864.81015624991</v>
      </c>
      <c r="AN524" s="155">
        <v>594864.04249999986</v>
      </c>
      <c r="AO524" s="155">
        <v>591914.13531249983</v>
      </c>
      <c r="AP524" s="155">
        <v>588964.22812499991</v>
      </c>
      <c r="AQ524" s="8"/>
      <c r="AS524" s="127"/>
      <c r="AT524" s="127"/>
      <c r="AU524" s="127" t="s">
        <v>114</v>
      </c>
    </row>
    <row r="525" spans="2:47" s="21" customFormat="1">
      <c r="B525" s="5"/>
      <c r="C525" s="9"/>
      <c r="D525" s="9"/>
      <c r="E525" s="18"/>
      <c r="F525" s="62" t="s">
        <v>48</v>
      </c>
      <c r="G525" s="78"/>
      <c r="H525" s="155">
        <v>10214.309078580098</v>
      </c>
      <c r="I525" s="155">
        <v>10316.17435497573</v>
      </c>
      <c r="J525" s="155">
        <v>10468.054957903521</v>
      </c>
      <c r="K525" s="155">
        <v>10593.714175667477</v>
      </c>
      <c r="L525" s="155">
        <v>10691.173859981796</v>
      </c>
      <c r="M525" s="155">
        <v>10791.703730279129</v>
      </c>
      <c r="N525" s="155">
        <v>10805.457165048545</v>
      </c>
      <c r="O525" s="155">
        <v>10792.415114836165</v>
      </c>
      <c r="P525" s="155">
        <v>10749.744521844663</v>
      </c>
      <c r="Q525" s="155">
        <v>10676.921207979372</v>
      </c>
      <c r="R525" s="155">
        <v>10544.403993476943</v>
      </c>
      <c r="S525" s="155">
        <v>10888.863884253642</v>
      </c>
      <c r="T525" s="155">
        <v>11236.131871966021</v>
      </c>
      <c r="U525" s="155">
        <v>11278.253326001215</v>
      </c>
      <c r="V525" s="155">
        <v>11320.374780036409</v>
      </c>
      <c r="W525" s="155">
        <v>11329.735103155341</v>
      </c>
      <c r="X525" s="155">
        <v>11340.96749089806</v>
      </c>
      <c r="Y525" s="155">
        <v>11353.135910952671</v>
      </c>
      <c r="Z525" s="155">
        <v>11363.432266383497</v>
      </c>
      <c r="AA525" s="155">
        <v>11374.664654126214</v>
      </c>
      <c r="AB525" s="155">
        <v>11358.752104824031</v>
      </c>
      <c r="AC525" s="155">
        <v>11343.775587833739</v>
      </c>
      <c r="AD525" s="155">
        <v>11328.799070843448</v>
      </c>
      <c r="AE525" s="155">
        <v>11312.886521541262</v>
      </c>
      <c r="AF525" s="155">
        <v>11296.973972239079</v>
      </c>
      <c r="AG525" s="155">
        <v>11259.53267976335</v>
      </c>
      <c r="AH525" s="155">
        <v>11223.027419599515</v>
      </c>
      <c r="AI525" s="155">
        <v>11185.586127123788</v>
      </c>
      <c r="AJ525" s="155">
        <v>11148.144834648059</v>
      </c>
      <c r="AK525" s="155">
        <v>11110.70354217233</v>
      </c>
      <c r="AL525" s="155">
        <v>11057.349700394418</v>
      </c>
      <c r="AM525" s="155">
        <v>11003.059826304614</v>
      </c>
      <c r="AN525" s="155">
        <v>10947.833919902914</v>
      </c>
      <c r="AO525" s="155">
        <v>10893.544045813109</v>
      </c>
      <c r="AP525" s="155">
        <v>10839.254171723303</v>
      </c>
      <c r="AQ525" s="8"/>
      <c r="AS525" s="127"/>
      <c r="AT525" s="127"/>
      <c r="AU525" s="127" t="s">
        <v>115</v>
      </c>
    </row>
    <row r="526" spans="2:47" s="21" customFormat="1">
      <c r="B526" s="5"/>
      <c r="C526" s="9"/>
      <c r="D526" s="9"/>
      <c r="E526" s="18"/>
      <c r="F526" s="62" t="s">
        <v>49</v>
      </c>
      <c r="G526" s="78"/>
      <c r="H526" s="155">
        <v>0</v>
      </c>
      <c r="I526" s="155">
        <v>0</v>
      </c>
      <c r="J526" s="155">
        <v>0</v>
      </c>
      <c r="K526" s="155">
        <v>0</v>
      </c>
      <c r="L526" s="155">
        <v>0</v>
      </c>
      <c r="M526" s="155">
        <v>0</v>
      </c>
      <c r="N526" s="155">
        <v>0</v>
      </c>
      <c r="O526" s="155">
        <v>0</v>
      </c>
      <c r="P526" s="155">
        <v>0</v>
      </c>
      <c r="Q526" s="155">
        <v>0</v>
      </c>
      <c r="R526" s="155">
        <v>0</v>
      </c>
      <c r="S526" s="155">
        <v>0</v>
      </c>
      <c r="T526" s="155">
        <v>0</v>
      </c>
      <c r="U526" s="155">
        <v>0</v>
      </c>
      <c r="V526" s="155">
        <v>0</v>
      </c>
      <c r="W526" s="155">
        <v>0</v>
      </c>
      <c r="X526" s="155">
        <v>0</v>
      </c>
      <c r="Y526" s="155">
        <v>0</v>
      </c>
      <c r="Z526" s="155">
        <v>0</v>
      </c>
      <c r="AA526" s="155">
        <v>0</v>
      </c>
      <c r="AB526" s="155">
        <v>0</v>
      </c>
      <c r="AC526" s="155">
        <v>0</v>
      </c>
      <c r="AD526" s="155">
        <v>0</v>
      </c>
      <c r="AE526" s="155">
        <v>0</v>
      </c>
      <c r="AF526" s="155">
        <v>0</v>
      </c>
      <c r="AG526" s="155">
        <v>0</v>
      </c>
      <c r="AH526" s="155">
        <v>0</v>
      </c>
      <c r="AI526" s="155">
        <v>0</v>
      </c>
      <c r="AJ526" s="155">
        <v>0</v>
      </c>
      <c r="AK526" s="155">
        <v>0</v>
      </c>
      <c r="AL526" s="155">
        <v>0</v>
      </c>
      <c r="AM526" s="155">
        <v>0</v>
      </c>
      <c r="AN526" s="155">
        <v>0</v>
      </c>
      <c r="AO526" s="155">
        <v>0</v>
      </c>
      <c r="AP526" s="155">
        <v>0</v>
      </c>
      <c r="AQ526" s="8"/>
      <c r="AS526" s="127"/>
      <c r="AT526" s="127"/>
      <c r="AU526" s="127" t="s">
        <v>116</v>
      </c>
    </row>
    <row r="527" spans="2:47" s="21" customFormat="1">
      <c r="B527" s="5"/>
      <c r="C527" s="9"/>
      <c r="D527" s="9"/>
      <c r="E527" s="18"/>
      <c r="F527" s="62" t="s">
        <v>50</v>
      </c>
      <c r="G527" s="78"/>
      <c r="H527" s="155">
        <v>14211.212631067963</v>
      </c>
      <c r="I527" s="155">
        <v>14352.938233009711</v>
      </c>
      <c r="J527" s="155">
        <v>14564.250376213593</v>
      </c>
      <c r="K527" s="155">
        <v>14739.080592233009</v>
      </c>
      <c r="L527" s="155">
        <v>14874.67667475728</v>
      </c>
      <c r="M527" s="155">
        <v>15014.544320388351</v>
      </c>
      <c r="N527" s="155">
        <v>15033.679533980583</v>
      </c>
      <c r="O527" s="155">
        <v>15015.534072815533</v>
      </c>
      <c r="P527" s="155">
        <v>14956.166291262138</v>
      </c>
      <c r="Q527" s="155">
        <v>14854.846898058255</v>
      </c>
      <c r="R527" s="155">
        <v>14670.475121359226</v>
      </c>
      <c r="S527" s="155">
        <v>15149.723665048545</v>
      </c>
      <c r="T527" s="155">
        <v>15632.879126213591</v>
      </c>
      <c r="U527" s="155">
        <v>15691.482888349514</v>
      </c>
      <c r="V527" s="155">
        <v>15750.086650485437</v>
      </c>
      <c r="W527" s="155">
        <v>15763.109708737866</v>
      </c>
      <c r="X527" s="155">
        <v>15778.737378640777</v>
      </c>
      <c r="Y527" s="155">
        <v>15795.667354368932</v>
      </c>
      <c r="Z527" s="155">
        <v>15809.992718446603</v>
      </c>
      <c r="AA527" s="155">
        <v>15825.620388349515</v>
      </c>
      <c r="AB527" s="155">
        <v>15803.48118932039</v>
      </c>
      <c r="AC527" s="155">
        <v>15782.644296116505</v>
      </c>
      <c r="AD527" s="155">
        <v>15761.80740291262</v>
      </c>
      <c r="AE527" s="155">
        <v>15739.668203883493</v>
      </c>
      <c r="AF527" s="155">
        <v>15717.529004854372</v>
      </c>
      <c r="AG527" s="155">
        <v>15665.436771844659</v>
      </c>
      <c r="AH527" s="155">
        <v>15614.646844660192</v>
      </c>
      <c r="AI527" s="155">
        <v>15562.554611650485</v>
      </c>
      <c r="AJ527" s="155">
        <v>15510.462378640777</v>
      </c>
      <c r="AK527" s="155">
        <v>15458.370145631066</v>
      </c>
      <c r="AL527" s="155">
        <v>15384.138713592232</v>
      </c>
      <c r="AM527" s="155">
        <v>15308.604975728158</v>
      </c>
      <c r="AN527" s="155">
        <v>15231.768932038836</v>
      </c>
      <c r="AO527" s="155">
        <v>15156.235194174757</v>
      </c>
      <c r="AP527" s="155">
        <v>15080.70145631068</v>
      </c>
      <c r="AQ527" s="8"/>
      <c r="AS527" s="127"/>
      <c r="AT527" s="127"/>
      <c r="AU527" s="127" t="s">
        <v>117</v>
      </c>
    </row>
    <row r="528" spans="2:47" s="135" customFormat="1">
      <c r="B528" s="148"/>
      <c r="C528" s="114"/>
      <c r="D528" s="114"/>
      <c r="E528" s="115"/>
      <c r="F528" s="134"/>
      <c r="G528" s="80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  <c r="Z528" s="157"/>
      <c r="AA528" s="157"/>
      <c r="AB528" s="157"/>
      <c r="AC528" s="157"/>
      <c r="AD528" s="157"/>
      <c r="AE528" s="157"/>
      <c r="AF528" s="157"/>
      <c r="AG528" s="157"/>
      <c r="AH528" s="157"/>
      <c r="AI528" s="157"/>
      <c r="AJ528" s="157"/>
      <c r="AK528" s="157"/>
      <c r="AL528" s="157"/>
      <c r="AM528" s="157"/>
      <c r="AN528" s="157"/>
      <c r="AO528" s="157"/>
      <c r="AP528" s="157"/>
      <c r="AQ528" s="149"/>
    </row>
    <row r="529" spans="2:47" s="135" customFormat="1">
      <c r="B529" s="148"/>
      <c r="E529" s="34">
        <f>E522+1</f>
        <v>12</v>
      </c>
      <c r="F529" s="35" t="str">
        <f>LOOKUP(E529,CAPEX!$E$11:$E$29,CAPEX!$F$11:$F$29)</f>
        <v>Itaocara</v>
      </c>
      <c r="G529" s="81"/>
      <c r="H529" s="154">
        <f t="shared" ref="H529:AP529" si="677">SUM(H530:H534)</f>
        <v>1085600.4734042552</v>
      </c>
      <c r="I529" s="154">
        <f t="shared" si="677"/>
        <v>1089628.6755319152</v>
      </c>
      <c r="J529" s="154">
        <f t="shared" si="677"/>
        <v>1079071.244680851</v>
      </c>
      <c r="K529" s="154">
        <f t="shared" si="677"/>
        <v>1067667.2273936169</v>
      </c>
      <c r="L529" s="154">
        <f t="shared" si="677"/>
        <v>1055344.6914893615</v>
      </c>
      <c r="M529" s="154">
        <f t="shared" si="677"/>
        <v>1039456.9015957447</v>
      </c>
      <c r="N529" s="154">
        <f t="shared" si="677"/>
        <v>1022864.5452127659</v>
      </c>
      <c r="O529" s="154">
        <f t="shared" si="677"/>
        <v>1005440.3577127659</v>
      </c>
      <c r="P529" s="154">
        <f t="shared" si="677"/>
        <v>987307.91489361716</v>
      </c>
      <c r="Q529" s="154">
        <f t="shared" si="677"/>
        <v>968404.50664893619</v>
      </c>
      <c r="R529" s="154">
        <f t="shared" si="677"/>
        <v>947900.14627659577</v>
      </c>
      <c r="S529" s="154">
        <f t="shared" si="677"/>
        <v>958634.64095744665</v>
      </c>
      <c r="T529" s="154">
        <f t="shared" si="677"/>
        <v>969369.13563829765</v>
      </c>
      <c r="U529" s="154">
        <f t="shared" si="677"/>
        <v>969424.468085106</v>
      </c>
      <c r="V529" s="154">
        <f t="shared" si="677"/>
        <v>969535.13297872327</v>
      </c>
      <c r="W529" s="154">
        <f t="shared" si="677"/>
        <v>969258.47074468073</v>
      </c>
      <c r="X529" s="154">
        <f t="shared" si="677"/>
        <v>969037.14095744665</v>
      </c>
      <c r="Y529" s="154">
        <f t="shared" si="677"/>
        <v>968815.81117021246</v>
      </c>
      <c r="Z529" s="154">
        <f t="shared" si="677"/>
        <v>968539.14893616992</v>
      </c>
      <c r="AA529" s="154">
        <f t="shared" si="677"/>
        <v>968373.15159574454</v>
      </c>
      <c r="AB529" s="154">
        <f t="shared" si="677"/>
        <v>968041.1569148933</v>
      </c>
      <c r="AC529" s="154">
        <f t="shared" si="677"/>
        <v>967709.16223404231</v>
      </c>
      <c r="AD529" s="154">
        <f t="shared" si="677"/>
        <v>967321.83510638284</v>
      </c>
      <c r="AE529" s="154">
        <f t="shared" si="677"/>
        <v>966989.84042553185</v>
      </c>
      <c r="AF529" s="154">
        <f t="shared" si="677"/>
        <v>966657.84574468085</v>
      </c>
      <c r="AG529" s="154">
        <f t="shared" si="677"/>
        <v>966325.85106382961</v>
      </c>
      <c r="AH529" s="154">
        <f t="shared" si="677"/>
        <v>965883.19148936146</v>
      </c>
      <c r="AI529" s="154">
        <f t="shared" si="677"/>
        <v>965551.19680851046</v>
      </c>
      <c r="AJ529" s="154">
        <f t="shared" si="677"/>
        <v>965163.869680851</v>
      </c>
      <c r="AK529" s="154">
        <f t="shared" si="677"/>
        <v>964831.87499999977</v>
      </c>
      <c r="AL529" s="154">
        <f t="shared" si="677"/>
        <v>964555.21276595723</v>
      </c>
      <c r="AM529" s="154">
        <f t="shared" si="677"/>
        <v>964167.88563829765</v>
      </c>
      <c r="AN529" s="154">
        <f t="shared" si="677"/>
        <v>963780.55851063796</v>
      </c>
      <c r="AO529" s="154">
        <f t="shared" si="677"/>
        <v>963393.23138297838</v>
      </c>
      <c r="AP529" s="154">
        <f t="shared" si="677"/>
        <v>963005.90425531892</v>
      </c>
      <c r="AQ529" s="149"/>
    </row>
    <row r="530" spans="2:47" s="135" customFormat="1">
      <c r="B530" s="148"/>
      <c r="C530" s="114"/>
      <c r="D530" s="114"/>
      <c r="E530" s="115"/>
      <c r="F530" s="62" t="s">
        <v>2</v>
      </c>
      <c r="G530" s="118"/>
      <c r="H530" s="155">
        <v>0</v>
      </c>
      <c r="I530" s="155">
        <v>7783.0619680851078</v>
      </c>
      <c r="J530" s="155">
        <v>15415.30349544073</v>
      </c>
      <c r="K530" s="155">
        <v>22878.583444148935</v>
      </c>
      <c r="L530" s="155">
        <v>30152.70547112462</v>
      </c>
      <c r="M530" s="155">
        <v>37123.460771276601</v>
      </c>
      <c r="N530" s="155">
        <v>43837.051937689968</v>
      </c>
      <c r="O530" s="155">
        <v>50272.017885638299</v>
      </c>
      <c r="P530" s="155">
        <v>49365.395744680849</v>
      </c>
      <c r="Q530" s="155">
        <v>48420.225332446804</v>
      </c>
      <c r="R530" s="155">
        <v>47395.007313829796</v>
      </c>
      <c r="S530" s="155">
        <v>47931.732047872349</v>
      </c>
      <c r="T530" s="155">
        <v>48468.456781914887</v>
      </c>
      <c r="U530" s="155">
        <v>48471.223404255317</v>
      </c>
      <c r="V530" s="155">
        <v>48476.756648936171</v>
      </c>
      <c r="W530" s="155">
        <v>48462.923537234034</v>
      </c>
      <c r="X530" s="155">
        <v>48451.857047872349</v>
      </c>
      <c r="Y530" s="155">
        <v>48440.790558510649</v>
      </c>
      <c r="Z530" s="155">
        <v>48426.957446808505</v>
      </c>
      <c r="AA530" s="155">
        <v>48418.657579787243</v>
      </c>
      <c r="AB530" s="155">
        <v>48402.057845744683</v>
      </c>
      <c r="AC530" s="155">
        <v>48385.45811170213</v>
      </c>
      <c r="AD530" s="155">
        <v>48366.091755319154</v>
      </c>
      <c r="AE530" s="155">
        <v>48349.492021276586</v>
      </c>
      <c r="AF530" s="155">
        <v>48332.892287234034</v>
      </c>
      <c r="AG530" s="155">
        <v>48316.292553191488</v>
      </c>
      <c r="AH530" s="155">
        <v>48294.159574468082</v>
      </c>
      <c r="AI530" s="155">
        <v>48277.559840425522</v>
      </c>
      <c r="AJ530" s="155">
        <v>48258.193484042553</v>
      </c>
      <c r="AK530" s="155">
        <v>48241.593749999993</v>
      </c>
      <c r="AL530" s="155">
        <v>48227.760638297877</v>
      </c>
      <c r="AM530" s="155">
        <v>48208.394281914887</v>
      </c>
      <c r="AN530" s="155">
        <v>48189.027925531918</v>
      </c>
      <c r="AO530" s="155">
        <v>48169.661569148935</v>
      </c>
      <c r="AP530" s="155">
        <v>48150.295212765952</v>
      </c>
      <c r="AQ530" s="149"/>
      <c r="AU530" s="135" t="s">
        <v>113</v>
      </c>
    </row>
    <row r="531" spans="2:47" s="135" customFormat="1">
      <c r="B531" s="148"/>
      <c r="C531" s="114"/>
      <c r="D531" s="114"/>
      <c r="E531" s="115"/>
      <c r="F531" s="62" t="s">
        <v>47</v>
      </c>
      <c r="G531" s="118"/>
      <c r="H531" s="155">
        <v>1020464.4450000001</v>
      </c>
      <c r="I531" s="155">
        <v>1016467.893031915</v>
      </c>
      <c r="J531" s="155">
        <v>998911.66650455922</v>
      </c>
      <c r="K531" s="155">
        <v>980728.61030585086</v>
      </c>
      <c r="L531" s="155">
        <v>961871.30452887528</v>
      </c>
      <c r="M531" s="155">
        <v>939966.02672872343</v>
      </c>
      <c r="N531" s="155">
        <v>917655.62056230998</v>
      </c>
      <c r="O531" s="155">
        <v>894841.91836436163</v>
      </c>
      <c r="P531" s="155">
        <v>878704.04425531917</v>
      </c>
      <c r="Q531" s="155">
        <v>861880.01091755321</v>
      </c>
      <c r="R531" s="155">
        <v>843631.13018617022</v>
      </c>
      <c r="S531" s="155">
        <v>853184.8304521275</v>
      </c>
      <c r="T531" s="155">
        <v>862738.53071808489</v>
      </c>
      <c r="U531" s="155">
        <v>862787.77659574442</v>
      </c>
      <c r="V531" s="155">
        <v>862886.26835106371</v>
      </c>
      <c r="W531" s="155">
        <v>862640.03896276583</v>
      </c>
      <c r="X531" s="155">
        <v>862443.05545212759</v>
      </c>
      <c r="Y531" s="155">
        <v>862246.07194148912</v>
      </c>
      <c r="Z531" s="155">
        <v>861999.84255319112</v>
      </c>
      <c r="AA531" s="155">
        <v>861852.10492021265</v>
      </c>
      <c r="AB531" s="155">
        <v>861556.629654255</v>
      </c>
      <c r="AC531" s="155">
        <v>861261.15438829758</v>
      </c>
      <c r="AD531" s="155">
        <v>860916.43324468075</v>
      </c>
      <c r="AE531" s="155">
        <v>860620.95797872334</v>
      </c>
      <c r="AF531" s="155">
        <v>860325.48271276592</v>
      </c>
      <c r="AG531" s="155">
        <v>860030.00744680827</v>
      </c>
      <c r="AH531" s="155">
        <v>859636.0404255318</v>
      </c>
      <c r="AI531" s="155">
        <v>859340.56515957427</v>
      </c>
      <c r="AJ531" s="155">
        <v>858995.84401595732</v>
      </c>
      <c r="AK531" s="155">
        <v>858700.36874999979</v>
      </c>
      <c r="AL531" s="155">
        <v>858454.13936170202</v>
      </c>
      <c r="AM531" s="155">
        <v>858109.41821808496</v>
      </c>
      <c r="AN531" s="155">
        <v>857764.69707446778</v>
      </c>
      <c r="AO531" s="155">
        <v>857419.97593085084</v>
      </c>
      <c r="AP531" s="155">
        <v>857075.25478723377</v>
      </c>
      <c r="AQ531" s="149"/>
      <c r="AU531" s="135" t="s">
        <v>114</v>
      </c>
    </row>
    <row r="532" spans="2:47" s="135" customFormat="1">
      <c r="B532" s="148"/>
      <c r="C532" s="114"/>
      <c r="D532" s="114"/>
      <c r="E532" s="115"/>
      <c r="F532" s="62" t="s">
        <v>48</v>
      </c>
      <c r="G532" s="118"/>
      <c r="H532" s="155">
        <v>33819.171907215212</v>
      </c>
      <c r="I532" s="155">
        <v>33944.660485720655</v>
      </c>
      <c r="J532" s="155">
        <v>33615.770090406957</v>
      </c>
      <c r="K532" s="155">
        <v>33260.506408676592</v>
      </c>
      <c r="L532" s="155">
        <v>32876.628573056252</v>
      </c>
      <c r="M532" s="155">
        <v>32381.68415215614</v>
      </c>
      <c r="N532" s="155">
        <v>31864.790721645652</v>
      </c>
      <c r="O532" s="155">
        <v>31321.983669841229</v>
      </c>
      <c r="P532" s="155">
        <v>30757.112692145736</v>
      </c>
      <c r="Q532" s="155">
        <v>30168.224211787572</v>
      </c>
      <c r="R532" s="155">
        <v>29529.462065613163</v>
      </c>
      <c r="S532" s="155">
        <v>29863.868442399624</v>
      </c>
      <c r="T532" s="155">
        <v>30198.274819186088</v>
      </c>
      <c r="U532" s="155">
        <v>30199.998563396326</v>
      </c>
      <c r="V532" s="155">
        <v>30203.446051816813</v>
      </c>
      <c r="W532" s="155">
        <v>30194.827330765609</v>
      </c>
      <c r="X532" s="155">
        <v>30187.932353924647</v>
      </c>
      <c r="Y532" s="155">
        <v>30181.037377083692</v>
      </c>
      <c r="Z532" s="155">
        <v>30172.418656032496</v>
      </c>
      <c r="AA532" s="155">
        <v>30167.247423401775</v>
      </c>
      <c r="AB532" s="155">
        <v>30156.904958140338</v>
      </c>
      <c r="AC532" s="155">
        <v>30146.562492878904</v>
      </c>
      <c r="AD532" s="155">
        <v>30134.496283407225</v>
      </c>
      <c r="AE532" s="155">
        <v>30124.153818145787</v>
      </c>
      <c r="AF532" s="155">
        <v>30113.811352884353</v>
      </c>
      <c r="AG532" s="155">
        <v>30103.468887622916</v>
      </c>
      <c r="AH532" s="155">
        <v>30089.678933941002</v>
      </c>
      <c r="AI532" s="155">
        <v>30079.336468679561</v>
      </c>
      <c r="AJ532" s="155">
        <v>30067.270259207886</v>
      </c>
      <c r="AK532" s="155">
        <v>30056.927793946448</v>
      </c>
      <c r="AL532" s="155">
        <v>30048.309072895248</v>
      </c>
      <c r="AM532" s="155">
        <v>30036.242863423569</v>
      </c>
      <c r="AN532" s="155">
        <v>30024.176653951894</v>
      </c>
      <c r="AO532" s="155">
        <v>30012.110444480219</v>
      </c>
      <c r="AP532" s="155">
        <v>30000.044235008547</v>
      </c>
      <c r="AQ532" s="149"/>
      <c r="AU532" s="135" t="s">
        <v>115</v>
      </c>
    </row>
    <row r="533" spans="2:47" s="135" customFormat="1">
      <c r="B533" s="148"/>
      <c r="C533" s="114"/>
      <c r="D533" s="114"/>
      <c r="E533" s="115"/>
      <c r="F533" s="62" t="s">
        <v>49</v>
      </c>
      <c r="G533" s="118"/>
      <c r="H533" s="155">
        <v>454.96643821365757</v>
      </c>
      <c r="I533" s="155">
        <v>456.65462536843921</v>
      </c>
      <c r="J533" s="155">
        <v>452.23009090233563</v>
      </c>
      <c r="K533" s="155">
        <v>447.45075886111999</v>
      </c>
      <c r="L533" s="155">
        <v>442.28648304559977</v>
      </c>
      <c r="M533" s="155">
        <v>435.62803792138305</v>
      </c>
      <c r="N533" s="155">
        <v>428.67431464097285</v>
      </c>
      <c r="O533" s="155">
        <v>421.37197762118234</v>
      </c>
      <c r="P533" s="155">
        <v>413.77281648626547</v>
      </c>
      <c r="Q533" s="155">
        <v>405.85054993436199</v>
      </c>
      <c r="R533" s="155">
        <v>397.25733720555814</v>
      </c>
      <c r="S533" s="155">
        <v>401.75607770044331</v>
      </c>
      <c r="T533" s="155">
        <v>406.25481819532854</v>
      </c>
      <c r="U533" s="155">
        <v>406.27800757932283</v>
      </c>
      <c r="V533" s="155">
        <v>406.3243863473113</v>
      </c>
      <c r="W533" s="155">
        <v>406.20843942733995</v>
      </c>
      <c r="X533" s="155">
        <v>406.11568189136295</v>
      </c>
      <c r="Y533" s="155">
        <v>406.02292435538595</v>
      </c>
      <c r="Z533" s="155">
        <v>405.90697743541472</v>
      </c>
      <c r="AA533" s="155">
        <v>405.83740928343195</v>
      </c>
      <c r="AB533" s="155">
        <v>405.69827297946642</v>
      </c>
      <c r="AC533" s="155">
        <v>405.55913667550084</v>
      </c>
      <c r="AD533" s="155">
        <v>405.39681098754113</v>
      </c>
      <c r="AE533" s="155">
        <v>405.25767468357554</v>
      </c>
      <c r="AF533" s="155">
        <v>405.11853837961007</v>
      </c>
      <c r="AG533" s="155">
        <v>404.97940207564454</v>
      </c>
      <c r="AH533" s="155">
        <v>404.79388700369049</v>
      </c>
      <c r="AI533" s="155">
        <v>404.65475069972496</v>
      </c>
      <c r="AJ533" s="155">
        <v>404.49242501176525</v>
      </c>
      <c r="AK533" s="155">
        <v>404.35328870779966</v>
      </c>
      <c r="AL533" s="155">
        <v>404.23734178782848</v>
      </c>
      <c r="AM533" s="155">
        <v>404.07501609986866</v>
      </c>
      <c r="AN533" s="155">
        <v>403.91269041190878</v>
      </c>
      <c r="AO533" s="155">
        <v>403.75036472394913</v>
      </c>
      <c r="AP533" s="155">
        <v>403.58803903598931</v>
      </c>
      <c r="AQ533" s="149"/>
      <c r="AU533" s="135" t="s">
        <v>116</v>
      </c>
    </row>
    <row r="534" spans="2:47" s="135" customFormat="1">
      <c r="B534" s="148"/>
      <c r="C534" s="114"/>
      <c r="D534" s="114"/>
      <c r="E534" s="115"/>
      <c r="F534" s="62" t="s">
        <v>50</v>
      </c>
      <c r="G534" s="118"/>
      <c r="H534" s="155">
        <v>30861.890058826437</v>
      </c>
      <c r="I534" s="155">
        <v>30976.405420825795</v>
      </c>
      <c r="J534" s="155">
        <v>30676.274499541763</v>
      </c>
      <c r="K534" s="155">
        <v>30352.076476079314</v>
      </c>
      <c r="L534" s="155">
        <v>30001.766433259851</v>
      </c>
      <c r="M534" s="155">
        <v>29550.10190566715</v>
      </c>
      <c r="N534" s="155">
        <v>29078.407676479324</v>
      </c>
      <c r="O534" s="155">
        <v>28583.06581530354</v>
      </c>
      <c r="P534" s="155">
        <v>28067.589384985011</v>
      </c>
      <c r="Q534" s="155">
        <v>27530.195637214223</v>
      </c>
      <c r="R534" s="155">
        <v>26947.289373777025</v>
      </c>
      <c r="S534" s="155">
        <v>27252.453937346738</v>
      </c>
      <c r="T534" s="155">
        <v>27557.618500916451</v>
      </c>
      <c r="U534" s="155">
        <v>27559.191514130733</v>
      </c>
      <c r="V534" s="155">
        <v>27562.337540559281</v>
      </c>
      <c r="W534" s="155">
        <v>27554.472474487899</v>
      </c>
      <c r="X534" s="155">
        <v>27548.18042163079</v>
      </c>
      <c r="Y534" s="155">
        <v>27541.888368773682</v>
      </c>
      <c r="Z534" s="155">
        <v>27534.023302702299</v>
      </c>
      <c r="AA534" s="155">
        <v>27529.304263059465</v>
      </c>
      <c r="AB534" s="155">
        <v>27519.866183773807</v>
      </c>
      <c r="AC534" s="155">
        <v>27510.428104488139</v>
      </c>
      <c r="AD534" s="155">
        <v>27499.417011988204</v>
      </c>
      <c r="AE534" s="155">
        <v>27489.97893270255</v>
      </c>
      <c r="AF534" s="155">
        <v>27480.540853416878</v>
      </c>
      <c r="AG534" s="155">
        <v>27471.102774131221</v>
      </c>
      <c r="AH534" s="155">
        <v>27458.518668417008</v>
      </c>
      <c r="AI534" s="155">
        <v>27449.080589131347</v>
      </c>
      <c r="AJ534" s="155">
        <v>27438.069496631408</v>
      </c>
      <c r="AK534" s="155">
        <v>27428.631417345747</v>
      </c>
      <c r="AL534" s="155">
        <v>27420.766351274367</v>
      </c>
      <c r="AM534" s="155">
        <v>27409.755258774429</v>
      </c>
      <c r="AN534" s="155">
        <v>27398.744166274486</v>
      </c>
      <c r="AO534" s="155">
        <v>27387.733073774551</v>
      </c>
      <c r="AP534" s="155">
        <v>27376.721981274608</v>
      </c>
      <c r="AQ534" s="149"/>
      <c r="AU534" s="135" t="s">
        <v>117</v>
      </c>
    </row>
    <row r="535" spans="2:47" s="21" customFormat="1">
      <c r="B535" s="5"/>
      <c r="C535" s="9"/>
      <c r="D535" s="9"/>
      <c r="E535" s="18"/>
      <c r="F535" s="16"/>
      <c r="G535" s="80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  <c r="Z535" s="157"/>
      <c r="AA535" s="157"/>
      <c r="AB535" s="157"/>
      <c r="AC535" s="157"/>
      <c r="AD535" s="157"/>
      <c r="AE535" s="157"/>
      <c r="AF535" s="157"/>
      <c r="AG535" s="157"/>
      <c r="AH535" s="157"/>
      <c r="AI535" s="157"/>
      <c r="AJ535" s="157"/>
      <c r="AK535" s="157"/>
      <c r="AL535" s="157"/>
      <c r="AM535" s="157"/>
      <c r="AN535" s="157"/>
      <c r="AO535" s="157"/>
      <c r="AP535" s="157"/>
      <c r="AQ535" s="8"/>
      <c r="AS535" s="127"/>
      <c r="AT535" s="127"/>
      <c r="AU535" s="127"/>
    </row>
    <row r="536" spans="2:47" s="21" customFormat="1">
      <c r="B536" s="5"/>
      <c r="E536" s="34">
        <f>E529+1</f>
        <v>13</v>
      </c>
      <c r="F536" s="35" t="str">
        <f>LOOKUP(E536,CAPEX!$E$11:$E$29,CAPEX!$F$11:$F$29)</f>
        <v>Miracema</v>
      </c>
      <c r="G536" s="81"/>
      <c r="H536" s="154">
        <f t="shared" ref="H536" si="678">SUM(H537:H541)</f>
        <v>573290.9</v>
      </c>
      <c r="I536" s="154">
        <f t="shared" si="676"/>
        <v>574486.64</v>
      </c>
      <c r="J536" s="154">
        <f t="shared" si="676"/>
        <v>664180.46415909089</v>
      </c>
      <c r="K536" s="154">
        <f t="shared" si="676"/>
        <v>737015.88068181835</v>
      </c>
      <c r="L536" s="154">
        <f t="shared" si="676"/>
        <v>809391.15</v>
      </c>
      <c r="M536" s="154">
        <f t="shared" si="676"/>
        <v>872785.67727272748</v>
      </c>
      <c r="N536" s="154">
        <f t="shared" si="676"/>
        <v>932203.86136363645</v>
      </c>
      <c r="O536" s="154">
        <f t="shared" si="676"/>
        <v>994063.39772727247</v>
      </c>
      <c r="P536" s="154">
        <f t="shared" si="676"/>
        <v>1046434.8835227273</v>
      </c>
      <c r="Q536" s="154">
        <f t="shared" si="676"/>
        <v>1102092.8624999998</v>
      </c>
      <c r="R536" s="154">
        <f t="shared" si="676"/>
        <v>1146371.676136364</v>
      </c>
      <c r="S536" s="154">
        <f t="shared" si="676"/>
        <v>1219220.2840909092</v>
      </c>
      <c r="T536" s="154">
        <f t="shared" si="676"/>
        <v>1292124.8863636365</v>
      </c>
      <c r="U536" s="154">
        <f t="shared" si="676"/>
        <v>1291900.9090909089</v>
      </c>
      <c r="V536" s="154">
        <f t="shared" si="676"/>
        <v>1291676.9318181819</v>
      </c>
      <c r="W536" s="154">
        <f t="shared" si="676"/>
        <v>1291060.9943181819</v>
      </c>
      <c r="X536" s="154">
        <f t="shared" si="676"/>
        <v>1290445.0568181816</v>
      </c>
      <c r="Y536" s="154">
        <f t="shared" si="676"/>
        <v>1289829.1193181819</v>
      </c>
      <c r="Z536" s="154">
        <f t="shared" si="676"/>
        <v>1289213.1818181819</v>
      </c>
      <c r="AA536" s="154">
        <f t="shared" si="676"/>
        <v>1288597.2443181816</v>
      </c>
      <c r="AB536" s="154">
        <f t="shared" si="676"/>
        <v>1287813.3238636365</v>
      </c>
      <c r="AC536" s="154">
        <f t="shared" si="676"/>
        <v>1287085.3977272725</v>
      </c>
      <c r="AD536" s="154">
        <f t="shared" si="676"/>
        <v>1286357.4715909087</v>
      </c>
      <c r="AE536" s="154">
        <f t="shared" si="676"/>
        <v>1285573.5511363635</v>
      </c>
      <c r="AF536" s="154">
        <f t="shared" si="676"/>
        <v>1284845.6250000002</v>
      </c>
      <c r="AG536" s="154">
        <f t="shared" si="676"/>
        <v>1284005.7102272727</v>
      </c>
      <c r="AH536" s="154">
        <f t="shared" si="676"/>
        <v>1283221.7897727271</v>
      </c>
      <c r="AI536" s="154">
        <f t="shared" si="676"/>
        <v>1282437.8693181821</v>
      </c>
      <c r="AJ536" s="154">
        <f t="shared" si="676"/>
        <v>1281653.9488636365</v>
      </c>
      <c r="AK536" s="154">
        <f t="shared" si="676"/>
        <v>1280814.0340909089</v>
      </c>
      <c r="AL536" s="154">
        <f t="shared" si="676"/>
        <v>1280030.1136363638</v>
      </c>
      <c r="AM536" s="154">
        <f t="shared" si="676"/>
        <v>1279246.1931818184</v>
      </c>
      <c r="AN536" s="154">
        <f t="shared" si="676"/>
        <v>1278462.2727272725</v>
      </c>
      <c r="AO536" s="154">
        <f t="shared" si="676"/>
        <v>1277678.3522727275</v>
      </c>
      <c r="AP536" s="154">
        <f t="shared" si="676"/>
        <v>1276894.4318181816</v>
      </c>
      <c r="AQ536" s="8"/>
      <c r="AS536" s="127"/>
      <c r="AT536" s="127"/>
      <c r="AU536" s="127"/>
    </row>
    <row r="537" spans="2:47" s="21" customFormat="1">
      <c r="B537" s="5"/>
      <c r="C537" s="9"/>
      <c r="D537" s="9"/>
      <c r="E537" s="18"/>
      <c r="F537" s="62" t="s">
        <v>2</v>
      </c>
      <c r="G537" s="78"/>
      <c r="H537" s="155">
        <v>7543.2339799151978</v>
      </c>
      <c r="I537" s="155">
        <v>10582.590794733318</v>
      </c>
      <c r="J537" s="155">
        <v>15730.534218248113</v>
      </c>
      <c r="K537" s="155">
        <v>21334.62076386917</v>
      </c>
      <c r="L537" s="155">
        <v>27689.656493831106</v>
      </c>
      <c r="M537" s="155">
        <v>34452.036918697129</v>
      </c>
      <c r="N537" s="155">
        <v>41703.841314028643</v>
      </c>
      <c r="O537" s="155">
        <v>49703.169886363634</v>
      </c>
      <c r="P537" s="155">
        <v>52321.744176136366</v>
      </c>
      <c r="Q537" s="155">
        <v>55104.643124999995</v>
      </c>
      <c r="R537" s="155">
        <v>57318.583806818184</v>
      </c>
      <c r="S537" s="155">
        <v>60961.014204545456</v>
      </c>
      <c r="T537" s="155">
        <v>64606.244318181831</v>
      </c>
      <c r="U537" s="155">
        <v>64595.045454545463</v>
      </c>
      <c r="V537" s="155">
        <v>64583.846590909103</v>
      </c>
      <c r="W537" s="155">
        <v>64553.049715909103</v>
      </c>
      <c r="X537" s="155">
        <v>64522.252840909096</v>
      </c>
      <c r="Y537" s="155">
        <v>64491.455965909096</v>
      </c>
      <c r="Z537" s="155">
        <v>64460.659090909096</v>
      </c>
      <c r="AA537" s="155">
        <v>64429.862215909103</v>
      </c>
      <c r="AB537" s="155">
        <v>64390.666193181831</v>
      </c>
      <c r="AC537" s="155">
        <v>64354.26988636364</v>
      </c>
      <c r="AD537" s="155">
        <v>64317.873579545463</v>
      </c>
      <c r="AE537" s="155">
        <v>64278.677556818184</v>
      </c>
      <c r="AF537" s="155">
        <v>64242.28125</v>
      </c>
      <c r="AG537" s="155">
        <v>64200.28551136364</v>
      </c>
      <c r="AH537" s="155">
        <v>64161.089488636368</v>
      </c>
      <c r="AI537" s="155">
        <v>64121.893465909103</v>
      </c>
      <c r="AJ537" s="155">
        <v>64082.697443181831</v>
      </c>
      <c r="AK537" s="155">
        <v>64040.701704545456</v>
      </c>
      <c r="AL537" s="155">
        <v>64001.505681818184</v>
      </c>
      <c r="AM537" s="155">
        <v>63962.309659090904</v>
      </c>
      <c r="AN537" s="155">
        <v>63923.113636363632</v>
      </c>
      <c r="AO537" s="155">
        <v>63883.917613636368</v>
      </c>
      <c r="AP537" s="155">
        <v>63844.721590909096</v>
      </c>
      <c r="AQ537" s="8"/>
      <c r="AS537" s="127"/>
      <c r="AT537" s="127"/>
      <c r="AU537" s="127" t="s">
        <v>113</v>
      </c>
    </row>
    <row r="538" spans="2:47" s="21" customFormat="1">
      <c r="B538" s="5"/>
      <c r="C538" s="9"/>
      <c r="D538" s="9"/>
      <c r="E538" s="18"/>
      <c r="F538" s="62" t="s">
        <v>47</v>
      </c>
      <c r="G538" s="78"/>
      <c r="H538" s="155">
        <v>496952.75802008476</v>
      </c>
      <c r="I538" s="155">
        <v>494965.65240526671</v>
      </c>
      <c r="J538" s="155">
        <v>568748.27424175187</v>
      </c>
      <c r="K538" s="155">
        <v>627239.35423613095</v>
      </c>
      <c r="L538" s="155">
        <v>684574.55550616898</v>
      </c>
      <c r="M538" s="155">
        <v>733599.359081303</v>
      </c>
      <c r="N538" s="155">
        <v>778635.55668597156</v>
      </c>
      <c r="O538" s="155">
        <v>825072.62011363613</v>
      </c>
      <c r="P538" s="155">
        <v>868540.95332386356</v>
      </c>
      <c r="Q538" s="155">
        <v>914737.07587499986</v>
      </c>
      <c r="R538" s="155">
        <v>951488.49119318195</v>
      </c>
      <c r="S538" s="155">
        <v>1011952.8357954546</v>
      </c>
      <c r="T538" s="155">
        <v>1072463.6556818183</v>
      </c>
      <c r="U538" s="155">
        <v>1072277.7545454544</v>
      </c>
      <c r="V538" s="155">
        <v>1072091.853409091</v>
      </c>
      <c r="W538" s="155">
        <v>1071580.6252840909</v>
      </c>
      <c r="X538" s="155">
        <v>1071069.397159091</v>
      </c>
      <c r="Y538" s="155">
        <v>1070558.1690340908</v>
      </c>
      <c r="Z538" s="155">
        <v>1070046.9409090909</v>
      </c>
      <c r="AA538" s="155">
        <v>1069535.7127840908</v>
      </c>
      <c r="AB538" s="155">
        <v>1068885.0588068182</v>
      </c>
      <c r="AC538" s="155">
        <v>1068280.8801136364</v>
      </c>
      <c r="AD538" s="155">
        <v>1067676.7014204543</v>
      </c>
      <c r="AE538" s="155">
        <v>1067026.0474431817</v>
      </c>
      <c r="AF538" s="155">
        <v>1066421.8687500001</v>
      </c>
      <c r="AG538" s="155">
        <v>1065724.7394886364</v>
      </c>
      <c r="AH538" s="155">
        <v>1065074.0855113636</v>
      </c>
      <c r="AI538" s="155">
        <v>1064423.431534091</v>
      </c>
      <c r="AJ538" s="155">
        <v>1063772.7775568182</v>
      </c>
      <c r="AK538" s="155">
        <v>1063075.6482954544</v>
      </c>
      <c r="AL538" s="155">
        <v>1062424.9943181819</v>
      </c>
      <c r="AM538" s="155">
        <v>1061774.3403409093</v>
      </c>
      <c r="AN538" s="155">
        <v>1061123.6863636363</v>
      </c>
      <c r="AO538" s="155">
        <v>1060473.0323863637</v>
      </c>
      <c r="AP538" s="155">
        <v>1059822.3784090909</v>
      </c>
      <c r="AQ538" s="8"/>
      <c r="AS538" s="127"/>
      <c r="AT538" s="127"/>
      <c r="AU538" s="127" t="s">
        <v>114</v>
      </c>
    </row>
    <row r="539" spans="2:47" s="21" customFormat="1">
      <c r="B539" s="5"/>
      <c r="C539" s="9"/>
      <c r="D539" s="9"/>
      <c r="E539" s="18"/>
      <c r="F539" s="62" t="s">
        <v>48</v>
      </c>
      <c r="G539" s="78"/>
      <c r="H539" s="155">
        <v>30752.25174566474</v>
      </c>
      <c r="I539" s="155">
        <v>30816.393174566474</v>
      </c>
      <c r="J539" s="155">
        <v>35627.715071655279</v>
      </c>
      <c r="K539" s="155">
        <v>39534.724697845508</v>
      </c>
      <c r="L539" s="155">
        <v>43417.051283236986</v>
      </c>
      <c r="M539" s="155">
        <v>46817.636330005254</v>
      </c>
      <c r="N539" s="155">
        <v>50004.923892800849</v>
      </c>
      <c r="O539" s="155">
        <v>53323.169542827105</v>
      </c>
      <c r="P539" s="155">
        <v>56132.460803993694</v>
      </c>
      <c r="Q539" s="155">
        <v>59118.044878612709</v>
      </c>
      <c r="R539" s="155">
        <v>61493.232107199154</v>
      </c>
      <c r="S539" s="155">
        <v>65400.949343142413</v>
      </c>
      <c r="T539" s="155">
        <v>69311.670204939568</v>
      </c>
      <c r="U539" s="155">
        <v>69299.655701523909</v>
      </c>
      <c r="V539" s="155">
        <v>69287.641198108249</v>
      </c>
      <c r="W539" s="155">
        <v>69254.601313715189</v>
      </c>
      <c r="X539" s="155">
        <v>69221.561429322115</v>
      </c>
      <c r="Y539" s="155">
        <v>69188.521544929055</v>
      </c>
      <c r="Z539" s="155">
        <v>69155.481660535981</v>
      </c>
      <c r="AA539" s="155">
        <v>69122.441776142921</v>
      </c>
      <c r="AB539" s="155">
        <v>69080.391014188106</v>
      </c>
      <c r="AC539" s="155">
        <v>69041.343878087224</v>
      </c>
      <c r="AD539" s="155">
        <v>69002.296741986327</v>
      </c>
      <c r="AE539" s="155">
        <v>68960.245980031526</v>
      </c>
      <c r="AF539" s="155">
        <v>68921.19884393063</v>
      </c>
      <c r="AG539" s="155">
        <v>68876.14445612191</v>
      </c>
      <c r="AH539" s="155">
        <v>68834.093694167095</v>
      </c>
      <c r="AI539" s="155">
        <v>68792.042932212295</v>
      </c>
      <c r="AJ539" s="155">
        <v>68749.992170257479</v>
      </c>
      <c r="AK539" s="155">
        <v>68704.937782448775</v>
      </c>
      <c r="AL539" s="155">
        <v>68662.887020493945</v>
      </c>
      <c r="AM539" s="155">
        <v>68620.83625853913</v>
      </c>
      <c r="AN539" s="155">
        <v>68578.785496584329</v>
      </c>
      <c r="AO539" s="155">
        <v>68536.734734629528</v>
      </c>
      <c r="AP539" s="155">
        <v>68494.683972674713</v>
      </c>
      <c r="AQ539" s="8"/>
      <c r="AS539" s="127"/>
      <c r="AT539" s="127"/>
      <c r="AU539" s="127" t="s">
        <v>115</v>
      </c>
    </row>
    <row r="540" spans="2:47" s="21" customFormat="1">
      <c r="B540" s="5"/>
      <c r="C540" s="9"/>
      <c r="D540" s="9"/>
      <c r="E540" s="18"/>
      <c r="F540" s="62" t="s">
        <v>49</v>
      </c>
      <c r="G540" s="78"/>
      <c r="H540" s="155">
        <v>662.76404624277461</v>
      </c>
      <c r="I540" s="155">
        <v>664.14640462427735</v>
      </c>
      <c r="J540" s="155">
        <v>767.8386868891223</v>
      </c>
      <c r="K540" s="155">
        <v>852.04148055701501</v>
      </c>
      <c r="L540" s="155">
        <v>935.71231213872829</v>
      </c>
      <c r="M540" s="155">
        <v>1009.0007829742513</v>
      </c>
      <c r="N540" s="155">
        <v>1077.6923252758802</v>
      </c>
      <c r="O540" s="155">
        <v>1149.2062401471358</v>
      </c>
      <c r="P540" s="155">
        <v>1209.7513104308987</v>
      </c>
      <c r="Q540" s="155">
        <v>1274.0957947976876</v>
      </c>
      <c r="R540" s="155">
        <v>1325.2851747241198</v>
      </c>
      <c r="S540" s="155">
        <v>1409.503218602207</v>
      </c>
      <c r="T540" s="155">
        <v>1493.7859957961114</v>
      </c>
      <c r="U540" s="155">
        <v>1493.5270625328428</v>
      </c>
      <c r="V540" s="155">
        <v>1493.2681292695743</v>
      </c>
      <c r="W540" s="155">
        <v>1492.5560627955858</v>
      </c>
      <c r="X540" s="155">
        <v>1491.8439963215974</v>
      </c>
      <c r="Y540" s="155">
        <v>1491.1319298476087</v>
      </c>
      <c r="Z540" s="155">
        <v>1490.4198633736203</v>
      </c>
      <c r="AA540" s="155">
        <v>1489.7077968996321</v>
      </c>
      <c r="AB540" s="155">
        <v>1488.801530478192</v>
      </c>
      <c r="AC540" s="155">
        <v>1487.9599973725694</v>
      </c>
      <c r="AD540" s="155">
        <v>1487.1184642669466</v>
      </c>
      <c r="AE540" s="155">
        <v>1486.2121978455068</v>
      </c>
      <c r="AF540" s="155">
        <v>1485.370664739884</v>
      </c>
      <c r="AG540" s="155">
        <v>1484.3996650026272</v>
      </c>
      <c r="AH540" s="155">
        <v>1483.4933985811874</v>
      </c>
      <c r="AI540" s="155">
        <v>1482.5871321597476</v>
      </c>
      <c r="AJ540" s="155">
        <v>1481.6808657383076</v>
      </c>
      <c r="AK540" s="155">
        <v>1480.7098660010508</v>
      </c>
      <c r="AL540" s="155">
        <v>1479.803599579611</v>
      </c>
      <c r="AM540" s="155">
        <v>1478.8973331581713</v>
      </c>
      <c r="AN540" s="155">
        <v>1477.9910667367315</v>
      </c>
      <c r="AO540" s="155">
        <v>1477.0848003152914</v>
      </c>
      <c r="AP540" s="155">
        <v>1476.1785338938519</v>
      </c>
      <c r="AQ540" s="8"/>
      <c r="AS540" s="127"/>
      <c r="AT540" s="127"/>
      <c r="AU540" s="127" t="s">
        <v>116</v>
      </c>
    </row>
    <row r="541" spans="2:47" s="21" customFormat="1">
      <c r="B541" s="5"/>
      <c r="C541" s="9"/>
      <c r="D541" s="9"/>
      <c r="E541" s="18"/>
      <c r="F541" s="62" t="s">
        <v>50</v>
      </c>
      <c r="G541" s="78"/>
      <c r="H541" s="155">
        <v>37379.892208092482</v>
      </c>
      <c r="I541" s="155">
        <v>37457.857220809252</v>
      </c>
      <c r="J541" s="155">
        <v>43306.101940546498</v>
      </c>
      <c r="K541" s="155">
        <v>48055.139503415652</v>
      </c>
      <c r="L541" s="155">
        <v>52774.174404624275</v>
      </c>
      <c r="M541" s="155">
        <v>56907.644159747775</v>
      </c>
      <c r="N541" s="155">
        <v>60781.847145559637</v>
      </c>
      <c r="O541" s="155">
        <v>64815.231944298474</v>
      </c>
      <c r="P541" s="155">
        <v>68229.97390830268</v>
      </c>
      <c r="Q541" s="155">
        <v>71859.002826589582</v>
      </c>
      <c r="R541" s="155">
        <v>74746.083854440352</v>
      </c>
      <c r="S541" s="155">
        <v>79495.981529164477</v>
      </c>
      <c r="T541" s="155">
        <v>84249.530162900672</v>
      </c>
      <c r="U541" s="155">
        <v>84234.926326852335</v>
      </c>
      <c r="V541" s="155">
        <v>84220.322490803999</v>
      </c>
      <c r="W541" s="155">
        <v>84180.161941671045</v>
      </c>
      <c r="X541" s="155">
        <v>84140.001392538077</v>
      </c>
      <c r="Y541" s="155">
        <v>84099.840843405138</v>
      </c>
      <c r="Z541" s="155">
        <v>84059.680294272199</v>
      </c>
      <c r="AA541" s="155">
        <v>84019.519745139245</v>
      </c>
      <c r="AB541" s="155">
        <v>83968.406318970039</v>
      </c>
      <c r="AC541" s="155">
        <v>83920.943851812917</v>
      </c>
      <c r="AD541" s="155">
        <v>83873.481384655795</v>
      </c>
      <c r="AE541" s="155">
        <v>83822.367958486589</v>
      </c>
      <c r="AF541" s="155">
        <v>83774.905491329482</v>
      </c>
      <c r="AG541" s="155">
        <v>83720.141106148178</v>
      </c>
      <c r="AH541" s="155">
        <v>83669.027679978986</v>
      </c>
      <c r="AI541" s="155">
        <v>83617.914253809766</v>
      </c>
      <c r="AJ541" s="155">
        <v>83566.80082764056</v>
      </c>
      <c r="AK541" s="155">
        <v>83512.03644245927</v>
      </c>
      <c r="AL541" s="155">
        <v>83460.923016290079</v>
      </c>
      <c r="AM541" s="155">
        <v>83409.809590120858</v>
      </c>
      <c r="AN541" s="155">
        <v>83358.696163951638</v>
      </c>
      <c r="AO541" s="155">
        <v>83307.582737782446</v>
      </c>
      <c r="AP541" s="155">
        <v>83256.469311613226</v>
      </c>
      <c r="AQ541" s="8"/>
      <c r="AS541" s="127"/>
      <c r="AT541" s="127"/>
      <c r="AU541" s="127" t="s">
        <v>117</v>
      </c>
    </row>
    <row r="542" spans="2:47" s="21" customFormat="1">
      <c r="B542" s="5"/>
      <c r="C542" s="9"/>
      <c r="D542" s="9"/>
      <c r="E542" s="18"/>
      <c r="F542" s="16"/>
      <c r="G542" s="80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  <c r="Z542" s="157"/>
      <c r="AA542" s="157"/>
      <c r="AB542" s="157"/>
      <c r="AC542" s="157"/>
      <c r="AD542" s="157"/>
      <c r="AE542" s="157"/>
      <c r="AF542" s="157"/>
      <c r="AG542" s="157"/>
      <c r="AH542" s="157"/>
      <c r="AI542" s="157"/>
      <c r="AJ542" s="157"/>
      <c r="AK542" s="157"/>
      <c r="AL542" s="157"/>
      <c r="AM542" s="157"/>
      <c r="AN542" s="157"/>
      <c r="AO542" s="157"/>
      <c r="AP542" s="157"/>
      <c r="AQ542" s="8"/>
      <c r="AS542" s="127"/>
      <c r="AT542" s="127"/>
      <c r="AU542" s="127"/>
    </row>
    <row r="543" spans="2:47" s="21" customFormat="1">
      <c r="B543" s="5"/>
      <c r="E543" s="34">
        <f>E536+1</f>
        <v>14</v>
      </c>
      <c r="F543" s="35" t="str">
        <f>LOOKUP(E543,CAPEX!$E$11:$E$29,CAPEX!$F$11:$F$29)</f>
        <v>Sao Francisco de Itabapoana</v>
      </c>
      <c r="G543" s="81"/>
      <c r="H543" s="154">
        <f t="shared" ref="H543" si="679">SUM(H544:H548)</f>
        <v>20115.138473684208</v>
      </c>
      <c r="I543" s="154">
        <f t="shared" si="676"/>
        <v>20458.25384210527</v>
      </c>
      <c r="J543" s="154">
        <f t="shared" si="676"/>
        <v>118478.6265473684</v>
      </c>
      <c r="K543" s="154">
        <f t="shared" si="676"/>
        <v>239086.40336842102</v>
      </c>
      <c r="L543" s="154">
        <f t="shared" si="676"/>
        <v>379262.04227368429</v>
      </c>
      <c r="M543" s="154">
        <f t="shared" si="676"/>
        <v>525505.94526315795</v>
      </c>
      <c r="N543" s="154">
        <f t="shared" si="676"/>
        <v>646721.40789473685</v>
      </c>
      <c r="O543" s="154">
        <f t="shared" si="676"/>
        <v>761705.74421052623</v>
      </c>
      <c r="P543" s="154">
        <f t="shared" si="676"/>
        <v>873400.58526315796</v>
      </c>
      <c r="Q543" s="154">
        <f t="shared" si="676"/>
        <v>987976.54421052639</v>
      </c>
      <c r="R543" s="154">
        <f t="shared" si="676"/>
        <v>1089548.0526315789</v>
      </c>
      <c r="S543" s="154">
        <f t="shared" si="676"/>
        <v>1219115.3684210526</v>
      </c>
      <c r="T543" s="154">
        <f t="shared" si="676"/>
        <v>1350913.0263157892</v>
      </c>
      <c r="U543" s="154">
        <f t="shared" si="676"/>
        <v>1363620.789473684</v>
      </c>
      <c r="V543" s="154">
        <f t="shared" si="676"/>
        <v>1376328.5526315789</v>
      </c>
      <c r="W543" s="154">
        <f t="shared" si="676"/>
        <v>1383953.2105263155</v>
      </c>
      <c r="X543" s="154">
        <f t="shared" si="676"/>
        <v>1391525.9999999998</v>
      </c>
      <c r="Y543" s="154">
        <f t="shared" si="676"/>
        <v>1399150.6578947369</v>
      </c>
      <c r="Z543" s="154">
        <f t="shared" si="676"/>
        <v>1406671.5789473683</v>
      </c>
      <c r="AA543" s="154">
        <f t="shared" si="676"/>
        <v>1414296.2368421054</v>
      </c>
      <c r="AB543" s="154">
        <f t="shared" si="676"/>
        <v>1417097.1315789474</v>
      </c>
      <c r="AC543" s="154">
        <f t="shared" si="676"/>
        <v>1419846.1578947369</v>
      </c>
      <c r="AD543" s="154">
        <f t="shared" si="676"/>
        <v>1422647.0526315789</v>
      </c>
      <c r="AE543" s="154">
        <f t="shared" si="676"/>
        <v>1425499.8157894737</v>
      </c>
      <c r="AF543" s="154">
        <f t="shared" si="676"/>
        <v>1428248.8421052631</v>
      </c>
      <c r="AG543" s="154">
        <f t="shared" si="676"/>
        <v>1427003.9999999998</v>
      </c>
      <c r="AH543" s="154">
        <f t="shared" si="676"/>
        <v>1425759.1578947369</v>
      </c>
      <c r="AI543" s="154">
        <f t="shared" si="676"/>
        <v>1424514.3157894737</v>
      </c>
      <c r="AJ543" s="154">
        <f t="shared" si="676"/>
        <v>1423269.4736842103</v>
      </c>
      <c r="AK543" s="154">
        <f t="shared" si="676"/>
        <v>1422024.6315789472</v>
      </c>
      <c r="AL543" s="154">
        <f t="shared" si="676"/>
        <v>1417667.6842105263</v>
      </c>
      <c r="AM543" s="154">
        <f t="shared" si="676"/>
        <v>1413155.1315789472</v>
      </c>
      <c r="AN543" s="154">
        <f t="shared" si="676"/>
        <v>1408694.4473684209</v>
      </c>
      <c r="AO543" s="154">
        <f t="shared" si="676"/>
        <v>1404337.4999999995</v>
      </c>
      <c r="AP543" s="154">
        <f t="shared" si="676"/>
        <v>1399876.8157894737</v>
      </c>
      <c r="AQ543" s="8"/>
      <c r="AS543" s="127"/>
      <c r="AT543" s="127"/>
      <c r="AU543" s="127"/>
    </row>
    <row r="544" spans="2:47" s="21" customFormat="1">
      <c r="B544" s="5"/>
      <c r="C544" s="9"/>
      <c r="D544" s="9"/>
      <c r="E544" s="18"/>
      <c r="F544" s="62" t="s">
        <v>2</v>
      </c>
      <c r="G544" s="78"/>
      <c r="H544" s="155">
        <v>0</v>
      </c>
      <c r="I544" s="155">
        <v>146.13038458646619</v>
      </c>
      <c r="J544" s="155">
        <v>1692.5518078195491</v>
      </c>
      <c r="K544" s="155">
        <v>5123.2800721804515</v>
      </c>
      <c r="L544" s="155">
        <v>10836.058350676692</v>
      </c>
      <c r="M544" s="155">
        <v>18768.069473684212</v>
      </c>
      <c r="N544" s="155">
        <v>27716.631766917293</v>
      </c>
      <c r="O544" s="155">
        <v>38085.287210526323</v>
      </c>
      <c r="P544" s="155">
        <v>43670.029263157892</v>
      </c>
      <c r="Q544" s="155">
        <v>49398.827210526324</v>
      </c>
      <c r="R544" s="155">
        <v>54477.402631578952</v>
      </c>
      <c r="S544" s="155">
        <v>60955.768421052628</v>
      </c>
      <c r="T544" s="155">
        <v>67545.651315789481</v>
      </c>
      <c r="U544" s="155">
        <v>68181.039473684214</v>
      </c>
      <c r="V544" s="155">
        <v>68816.427631578947</v>
      </c>
      <c r="W544" s="155">
        <v>69197.660526315798</v>
      </c>
      <c r="X544" s="155">
        <v>69576.3</v>
      </c>
      <c r="Y544" s="155">
        <v>69957.532894736854</v>
      </c>
      <c r="Z544" s="155">
        <v>70333.578947368427</v>
      </c>
      <c r="AA544" s="155">
        <v>70714.811842105264</v>
      </c>
      <c r="AB544" s="155">
        <v>70854.856578947365</v>
      </c>
      <c r="AC544" s="155">
        <v>70992.307894736849</v>
      </c>
      <c r="AD544" s="155">
        <v>71132.35263157895</v>
      </c>
      <c r="AE544" s="155">
        <v>71274.990789473683</v>
      </c>
      <c r="AF544" s="155">
        <v>71412.442105263166</v>
      </c>
      <c r="AG544" s="155">
        <v>71350.2</v>
      </c>
      <c r="AH544" s="155">
        <v>71287.957894736857</v>
      </c>
      <c r="AI544" s="155">
        <v>71225.715789473688</v>
      </c>
      <c r="AJ544" s="155">
        <v>71163.473684210534</v>
      </c>
      <c r="AK544" s="155">
        <v>71101.231578947365</v>
      </c>
      <c r="AL544" s="155">
        <v>70883.384210526317</v>
      </c>
      <c r="AM544" s="155">
        <v>70657.756578947359</v>
      </c>
      <c r="AN544" s="155">
        <v>70434.722368421062</v>
      </c>
      <c r="AO544" s="155">
        <v>70216.875</v>
      </c>
      <c r="AP544" s="155">
        <v>69993.840789473688</v>
      </c>
      <c r="AQ544" s="8"/>
      <c r="AS544" s="127"/>
      <c r="AT544" s="127"/>
      <c r="AU544" s="127" t="s">
        <v>113</v>
      </c>
    </row>
    <row r="545" spans="2:47" s="21" customFormat="1">
      <c r="B545" s="5"/>
      <c r="C545" s="9"/>
      <c r="D545" s="9"/>
      <c r="E545" s="18"/>
      <c r="F545" s="62" t="s">
        <v>47</v>
      </c>
      <c r="G545" s="78"/>
      <c r="H545" s="155">
        <v>19109.381549999998</v>
      </c>
      <c r="I545" s="155">
        <v>19289.210765413536</v>
      </c>
      <c r="J545" s="155">
        <v>110862.14341218043</v>
      </c>
      <c r="K545" s="155">
        <v>222008.80312781953</v>
      </c>
      <c r="L545" s="155">
        <v>349462.88180932339</v>
      </c>
      <c r="M545" s="155">
        <v>480462.5785263158</v>
      </c>
      <c r="N545" s="155">
        <v>586668.70573308261</v>
      </c>
      <c r="O545" s="155">
        <v>685535.16978947364</v>
      </c>
      <c r="P545" s="155">
        <v>786060.52673684212</v>
      </c>
      <c r="Q545" s="155">
        <v>889178.88978947373</v>
      </c>
      <c r="R545" s="155">
        <v>980593.24736842106</v>
      </c>
      <c r="S545" s="155">
        <v>1097203.8315789474</v>
      </c>
      <c r="T545" s="155">
        <v>1215821.7236842103</v>
      </c>
      <c r="U545" s="155">
        <v>1227258.7105263155</v>
      </c>
      <c r="V545" s="155">
        <v>1238695.6973684209</v>
      </c>
      <c r="W545" s="155">
        <v>1245557.8894736839</v>
      </c>
      <c r="X545" s="155">
        <v>1252373.3999999997</v>
      </c>
      <c r="Y545" s="155">
        <v>1259235.5921052631</v>
      </c>
      <c r="Z545" s="155">
        <v>1266004.4210526315</v>
      </c>
      <c r="AA545" s="155">
        <v>1272866.6131578947</v>
      </c>
      <c r="AB545" s="155">
        <v>1275387.4184210526</v>
      </c>
      <c r="AC545" s="155">
        <v>1277861.5421052631</v>
      </c>
      <c r="AD545" s="155">
        <v>1280382.3473684208</v>
      </c>
      <c r="AE545" s="155">
        <v>1282949.8342105264</v>
      </c>
      <c r="AF545" s="155">
        <v>1285423.9578947369</v>
      </c>
      <c r="AG545" s="155">
        <v>1284303.5999999999</v>
      </c>
      <c r="AH545" s="155">
        <v>1283183.2421052631</v>
      </c>
      <c r="AI545" s="155">
        <v>1282062.8842105262</v>
      </c>
      <c r="AJ545" s="155">
        <v>1280942.5263157894</v>
      </c>
      <c r="AK545" s="155">
        <v>1279822.1684210526</v>
      </c>
      <c r="AL545" s="155">
        <v>1275900.9157894736</v>
      </c>
      <c r="AM545" s="155">
        <v>1271839.6184210526</v>
      </c>
      <c r="AN545" s="155">
        <v>1267825.0026315788</v>
      </c>
      <c r="AO545" s="155">
        <v>1263903.7499999998</v>
      </c>
      <c r="AP545" s="155">
        <v>1259889.1342105262</v>
      </c>
      <c r="AQ545" s="8"/>
      <c r="AS545" s="127"/>
      <c r="AT545" s="127"/>
      <c r="AU545" s="127" t="s">
        <v>114</v>
      </c>
    </row>
    <row r="546" spans="2:47" s="21" customFormat="1">
      <c r="B546" s="5"/>
      <c r="C546" s="9"/>
      <c r="D546" s="9"/>
      <c r="E546" s="18"/>
      <c r="F546" s="62" t="s">
        <v>48</v>
      </c>
      <c r="G546" s="78"/>
      <c r="H546" s="155">
        <v>562.56353180821372</v>
      </c>
      <c r="I546" s="155">
        <v>572.15949823564586</v>
      </c>
      <c r="J546" s="155">
        <v>3313.5120934649117</v>
      </c>
      <c r="K546" s="155">
        <v>6686.5704982456136</v>
      </c>
      <c r="L546" s="155">
        <v>10606.886662073364</v>
      </c>
      <c r="M546" s="155">
        <v>14696.915009569375</v>
      </c>
      <c r="N546" s="155">
        <v>18086.968667763158</v>
      </c>
      <c r="O546" s="155">
        <v>21302.755346291862</v>
      </c>
      <c r="P546" s="155">
        <v>24426.544145933014</v>
      </c>
      <c r="Q546" s="155">
        <v>27630.909664473678</v>
      </c>
      <c r="R546" s="155">
        <v>30471.577482057419</v>
      </c>
      <c r="S546" s="155">
        <v>34095.208851674637</v>
      </c>
      <c r="T546" s="155">
        <v>37781.216581937799</v>
      </c>
      <c r="U546" s="155">
        <v>38136.616776315786</v>
      </c>
      <c r="V546" s="155">
        <v>38492.016970693781</v>
      </c>
      <c r="W546" s="155">
        <v>38705.25708732057</v>
      </c>
      <c r="X546" s="155">
        <v>38917.046590909085</v>
      </c>
      <c r="Y546" s="155">
        <v>39130.286707535881</v>
      </c>
      <c r="Z546" s="155">
        <v>39340.625598086117</v>
      </c>
      <c r="AA546" s="155">
        <v>39553.86571471292</v>
      </c>
      <c r="AB546" s="155">
        <v>39632.1988187799</v>
      </c>
      <c r="AC546" s="155">
        <v>39709.081309808615</v>
      </c>
      <c r="AD546" s="155">
        <v>39787.414413875587</v>
      </c>
      <c r="AE546" s="155">
        <v>39867.198130980862</v>
      </c>
      <c r="AF546" s="155">
        <v>39944.080622009562</v>
      </c>
      <c r="AG546" s="155">
        <v>39909.265909090907</v>
      </c>
      <c r="AH546" s="155">
        <v>39874.451196172246</v>
      </c>
      <c r="AI546" s="155">
        <v>39839.636483253591</v>
      </c>
      <c r="AJ546" s="155">
        <v>39804.821770334929</v>
      </c>
      <c r="AK546" s="155">
        <v>39770.00705741626</v>
      </c>
      <c r="AL546" s="155">
        <v>39648.155562200955</v>
      </c>
      <c r="AM546" s="155">
        <v>39521.95222787081</v>
      </c>
      <c r="AN546" s="155">
        <v>39397.199506578945</v>
      </c>
      <c r="AO546" s="155">
        <v>39275.348011363625</v>
      </c>
      <c r="AP546" s="155">
        <v>39150.595290071768</v>
      </c>
      <c r="AQ546" s="8"/>
      <c r="AS546" s="127"/>
      <c r="AT546" s="127"/>
      <c r="AU546" s="127" t="s">
        <v>115</v>
      </c>
    </row>
    <row r="547" spans="2:47" s="21" customFormat="1">
      <c r="B547" s="5"/>
      <c r="C547" s="9"/>
      <c r="D547" s="9"/>
      <c r="E547" s="18"/>
      <c r="F547" s="62" t="s">
        <v>49</v>
      </c>
      <c r="G547" s="78"/>
      <c r="H547" s="155">
        <v>11.429055950956938</v>
      </c>
      <c r="I547" s="155">
        <v>11.624007864832535</v>
      </c>
      <c r="J547" s="155">
        <v>67.317401447368411</v>
      </c>
      <c r="K547" s="155">
        <v>135.84454736842108</v>
      </c>
      <c r="L547" s="155">
        <v>215.48979674641149</v>
      </c>
      <c r="M547" s="155">
        <v>298.58292344497607</v>
      </c>
      <c r="N547" s="155">
        <v>367.45534539473687</v>
      </c>
      <c r="O547" s="155">
        <v>432.7873546650718</v>
      </c>
      <c r="P547" s="155">
        <v>496.25033253588515</v>
      </c>
      <c r="Q547" s="155">
        <v>561.35030921052635</v>
      </c>
      <c r="R547" s="155">
        <v>619.06139354066977</v>
      </c>
      <c r="S547" s="155">
        <v>692.6791866028708</v>
      </c>
      <c r="T547" s="155">
        <v>767.56421949760772</v>
      </c>
      <c r="U547" s="155">
        <v>774.78453947368416</v>
      </c>
      <c r="V547" s="155">
        <v>782.00485944976083</v>
      </c>
      <c r="W547" s="155">
        <v>786.33705143540669</v>
      </c>
      <c r="X547" s="155">
        <v>790.63977272727266</v>
      </c>
      <c r="Y547" s="155">
        <v>794.97196471291875</v>
      </c>
      <c r="Z547" s="155">
        <v>799.24521531100481</v>
      </c>
      <c r="AA547" s="155">
        <v>803.57740729665068</v>
      </c>
      <c r="AB547" s="155">
        <v>805.16882476076535</v>
      </c>
      <c r="AC547" s="155">
        <v>806.73077153110057</v>
      </c>
      <c r="AD547" s="155">
        <v>808.32218899521524</v>
      </c>
      <c r="AE547" s="155">
        <v>809.94307715311027</v>
      </c>
      <c r="AF547" s="155">
        <v>811.50502392344492</v>
      </c>
      <c r="AG547" s="155">
        <v>810.79772727272734</v>
      </c>
      <c r="AH547" s="155">
        <v>810.09043062200953</v>
      </c>
      <c r="AI547" s="155">
        <v>809.38313397129195</v>
      </c>
      <c r="AJ547" s="155">
        <v>808.67583732057426</v>
      </c>
      <c r="AK547" s="155">
        <v>807.96854066985657</v>
      </c>
      <c r="AL547" s="155">
        <v>805.49300239234458</v>
      </c>
      <c r="AM547" s="155">
        <v>802.92905203349289</v>
      </c>
      <c r="AN547" s="155">
        <v>800.394572368421</v>
      </c>
      <c r="AO547" s="155">
        <v>797.91903409090912</v>
      </c>
      <c r="AP547" s="155">
        <v>795.38455442583734</v>
      </c>
      <c r="AQ547" s="8"/>
      <c r="AS547" s="127"/>
      <c r="AT547" s="127"/>
      <c r="AU547" s="127" t="s">
        <v>116</v>
      </c>
    </row>
    <row r="548" spans="2:47" s="21" customFormat="1">
      <c r="B548" s="5"/>
      <c r="C548" s="9"/>
      <c r="D548" s="9"/>
      <c r="E548" s="18"/>
      <c r="F548" s="62" t="s">
        <v>50</v>
      </c>
      <c r="G548" s="78"/>
      <c r="H548" s="155">
        <v>431.76433592503986</v>
      </c>
      <c r="I548" s="155">
        <v>439.12918600478474</v>
      </c>
      <c r="J548" s="155">
        <v>2543.1018324561396</v>
      </c>
      <c r="K548" s="155">
        <v>5131.9051228070175</v>
      </c>
      <c r="L548" s="155">
        <v>8140.7256548644345</v>
      </c>
      <c r="M548" s="155">
        <v>11279.799330143542</v>
      </c>
      <c r="N548" s="155">
        <v>13881.646381578948</v>
      </c>
      <c r="O548" s="155">
        <v>16349.744509569378</v>
      </c>
      <c r="P548" s="155">
        <v>18747.234784688997</v>
      </c>
      <c r="Q548" s="155">
        <v>21206.567236842107</v>
      </c>
      <c r="R548" s="155">
        <v>23386.763755980861</v>
      </c>
      <c r="S548" s="155">
        <v>26167.880382775122</v>
      </c>
      <c r="T548" s="155">
        <v>28996.870514354068</v>
      </c>
      <c r="U548" s="155">
        <v>29269.63815789474</v>
      </c>
      <c r="V548" s="155">
        <v>29542.405801435412</v>
      </c>
      <c r="W548" s="155">
        <v>29706.066387559804</v>
      </c>
      <c r="X548" s="155">
        <v>29868.613636363636</v>
      </c>
      <c r="Y548" s="155">
        <v>30032.274222488046</v>
      </c>
      <c r="Z548" s="155">
        <v>30193.708133971289</v>
      </c>
      <c r="AA548" s="155">
        <v>30357.368720095696</v>
      </c>
      <c r="AB548" s="155">
        <v>30417.488935406698</v>
      </c>
      <c r="AC548" s="155">
        <v>30476.495813397127</v>
      </c>
      <c r="AD548" s="155">
        <v>30536.616028708129</v>
      </c>
      <c r="AE548" s="155">
        <v>30597.849581339717</v>
      </c>
      <c r="AF548" s="155">
        <v>30656.856459330138</v>
      </c>
      <c r="AG548" s="155">
        <v>30630.136363636364</v>
      </c>
      <c r="AH548" s="155">
        <v>30603.416267942579</v>
      </c>
      <c r="AI548" s="155">
        <v>30576.696172248805</v>
      </c>
      <c r="AJ548" s="155">
        <v>30549.976076555027</v>
      </c>
      <c r="AK548" s="155">
        <v>30523.255980861242</v>
      </c>
      <c r="AL548" s="155">
        <v>30429.735645933022</v>
      </c>
      <c r="AM548" s="155">
        <v>30332.875299043062</v>
      </c>
      <c r="AN548" s="155">
        <v>30237.128289473687</v>
      </c>
      <c r="AO548" s="155">
        <v>30143.607954545452</v>
      </c>
      <c r="AP548" s="155">
        <v>30047.860944976081</v>
      </c>
      <c r="AQ548" s="8"/>
      <c r="AS548" s="127"/>
      <c r="AT548" s="127"/>
      <c r="AU548" s="127" t="s">
        <v>117</v>
      </c>
    </row>
    <row r="549" spans="2:47" s="21" customFormat="1">
      <c r="B549" s="5"/>
      <c r="C549" s="9"/>
      <c r="D549" s="9"/>
      <c r="E549" s="18"/>
      <c r="F549" s="16"/>
      <c r="G549" s="80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  <c r="AA549" s="157"/>
      <c r="AB549" s="157"/>
      <c r="AC549" s="157"/>
      <c r="AD549" s="157"/>
      <c r="AE549" s="157"/>
      <c r="AF549" s="157"/>
      <c r="AG549" s="157"/>
      <c r="AH549" s="157"/>
      <c r="AI549" s="157"/>
      <c r="AJ549" s="157"/>
      <c r="AK549" s="157"/>
      <c r="AL549" s="157"/>
      <c r="AM549" s="157"/>
      <c r="AN549" s="157"/>
      <c r="AO549" s="157"/>
      <c r="AP549" s="157"/>
      <c r="AQ549" s="8"/>
      <c r="AS549" s="127"/>
      <c r="AT549" s="127"/>
      <c r="AU549" s="127"/>
    </row>
    <row r="550" spans="2:47" s="21" customFormat="1">
      <c r="B550" s="5"/>
      <c r="E550" s="34">
        <f>E543+1</f>
        <v>15</v>
      </c>
      <c r="F550" s="35" t="str">
        <f>LOOKUP(E550,CAPEX!$E$11:$E$29,CAPEX!$F$11:$F$29)</f>
        <v>Cantagalo</v>
      </c>
      <c r="G550" s="81"/>
      <c r="H550" s="154">
        <f t="shared" ref="H550:AP564" si="680">SUM(H551:H555)</f>
        <v>1045849.2886516853</v>
      </c>
      <c r="I550" s="154">
        <f t="shared" si="680"/>
        <v>1060759.0916292137</v>
      </c>
      <c r="J550" s="154">
        <f t="shared" si="680"/>
        <v>1042353.8764044942</v>
      </c>
      <c r="K550" s="154">
        <f t="shared" si="680"/>
        <v>1028314.7542696629</v>
      </c>
      <c r="L550" s="154">
        <f t="shared" si="680"/>
        <v>1013209.7665168542</v>
      </c>
      <c r="M550" s="154">
        <f t="shared" si="680"/>
        <v>991628.22696629236</v>
      </c>
      <c r="N550" s="154">
        <f t="shared" si="680"/>
        <v>974626.99859550572</v>
      </c>
      <c r="O550" s="154">
        <f t="shared" si="680"/>
        <v>956537.51247190998</v>
      </c>
      <c r="P550" s="154">
        <f t="shared" si="680"/>
        <v>926884.50399999996</v>
      </c>
      <c r="Q550" s="154">
        <f t="shared" si="680"/>
        <v>901184.95133333339</v>
      </c>
      <c r="R550" s="154">
        <f t="shared" si="680"/>
        <v>877374.22500000009</v>
      </c>
      <c r="S550" s="154">
        <f t="shared" si="680"/>
        <v>888279.81666666677</v>
      </c>
      <c r="T550" s="154">
        <f t="shared" si="680"/>
        <v>899185.40833333321</v>
      </c>
      <c r="U550" s="154">
        <f t="shared" si="680"/>
        <v>907599.875</v>
      </c>
      <c r="V550" s="154">
        <f t="shared" si="680"/>
        <v>915903.625</v>
      </c>
      <c r="W550" s="154">
        <f t="shared" si="680"/>
        <v>920221.57499999995</v>
      </c>
      <c r="X550" s="154">
        <f t="shared" si="680"/>
        <v>924650.2416666667</v>
      </c>
      <c r="Y550" s="154">
        <f t="shared" si="680"/>
        <v>929134.26666666672</v>
      </c>
      <c r="Z550" s="154">
        <f t="shared" si="680"/>
        <v>933452.21666666667</v>
      </c>
      <c r="AA550" s="154">
        <f t="shared" si="680"/>
        <v>937880.8833333333</v>
      </c>
      <c r="AB550" s="154">
        <f t="shared" si="680"/>
        <v>938655.90000000014</v>
      </c>
      <c r="AC550" s="154">
        <f t="shared" si="680"/>
        <v>939430.91666666686</v>
      </c>
      <c r="AD550" s="154">
        <f t="shared" si="680"/>
        <v>940150.57499999984</v>
      </c>
      <c r="AE550" s="154">
        <f t="shared" si="680"/>
        <v>940925.59166666656</v>
      </c>
      <c r="AF550" s="154">
        <f t="shared" si="680"/>
        <v>941755.96666666679</v>
      </c>
      <c r="AG550" s="154">
        <f t="shared" si="680"/>
        <v>939652.35</v>
      </c>
      <c r="AH550" s="154">
        <f t="shared" si="680"/>
        <v>937604.09166666679</v>
      </c>
      <c r="AI550" s="154">
        <f t="shared" si="680"/>
        <v>935555.83333333314</v>
      </c>
      <c r="AJ550" s="154">
        <f t="shared" si="680"/>
        <v>933396.85833333316</v>
      </c>
      <c r="AK550" s="154">
        <f t="shared" si="680"/>
        <v>931348.60000000009</v>
      </c>
      <c r="AL550" s="154">
        <f t="shared" si="680"/>
        <v>927196.72499999998</v>
      </c>
      <c r="AM550" s="154">
        <f t="shared" si="680"/>
        <v>923100.20833333337</v>
      </c>
      <c r="AN550" s="154">
        <f t="shared" si="680"/>
        <v>919003.69166666665</v>
      </c>
      <c r="AO550" s="154">
        <f t="shared" si="680"/>
        <v>914907.17500000005</v>
      </c>
      <c r="AP550" s="154">
        <f t="shared" si="680"/>
        <v>910810.65833333321</v>
      </c>
      <c r="AQ550" s="8"/>
      <c r="AS550" s="127"/>
      <c r="AT550" s="127"/>
      <c r="AU550" s="127"/>
    </row>
    <row r="551" spans="2:47" s="21" customFormat="1">
      <c r="B551" s="5"/>
      <c r="C551" s="9"/>
      <c r="D551" s="9"/>
      <c r="E551" s="18"/>
      <c r="F551" s="62" t="s">
        <v>2</v>
      </c>
      <c r="G551" s="78"/>
      <c r="H551" s="155">
        <v>110.14150596379127</v>
      </c>
      <c r="I551" s="155">
        <v>7672.6035417148296</v>
      </c>
      <c r="J551" s="155">
        <v>14969.179229836509</v>
      </c>
      <c r="K551" s="155">
        <v>22097.198958282846</v>
      </c>
      <c r="L551" s="155">
        <v>28994.580817881008</v>
      </c>
      <c r="M551" s="155">
        <v>35445.13134146481</v>
      </c>
      <c r="N551" s="155">
        <v>41784.391493279509</v>
      </c>
      <c r="O551" s="155">
        <v>47826.875623595515</v>
      </c>
      <c r="P551" s="155">
        <v>46344.225200000001</v>
      </c>
      <c r="Q551" s="155">
        <v>45059.247566666672</v>
      </c>
      <c r="R551" s="155">
        <v>43868.71125</v>
      </c>
      <c r="S551" s="155">
        <v>44413.99083333333</v>
      </c>
      <c r="T551" s="155">
        <v>44959.270416666666</v>
      </c>
      <c r="U551" s="155">
        <v>45379.993750000001</v>
      </c>
      <c r="V551" s="155">
        <v>45795.181250000001</v>
      </c>
      <c r="W551" s="155">
        <v>46011.078750000001</v>
      </c>
      <c r="X551" s="155">
        <v>46232.512083333328</v>
      </c>
      <c r="Y551" s="155">
        <v>46456.713333333326</v>
      </c>
      <c r="Z551" s="155">
        <v>46672.610833333332</v>
      </c>
      <c r="AA551" s="155">
        <v>46894.044166666667</v>
      </c>
      <c r="AB551" s="155">
        <v>46932.794999999998</v>
      </c>
      <c r="AC551" s="155">
        <v>46971.54583333333</v>
      </c>
      <c r="AD551" s="155">
        <v>47007.528749999998</v>
      </c>
      <c r="AE551" s="155">
        <v>47046.279583333329</v>
      </c>
      <c r="AF551" s="155">
        <v>47087.798333333332</v>
      </c>
      <c r="AG551" s="155">
        <v>46982.6175</v>
      </c>
      <c r="AH551" s="155">
        <v>46880.204583333332</v>
      </c>
      <c r="AI551" s="155">
        <v>46777.791666666664</v>
      </c>
      <c r="AJ551" s="155">
        <v>46669.842916666668</v>
      </c>
      <c r="AK551" s="155">
        <v>46567.43</v>
      </c>
      <c r="AL551" s="155">
        <v>46359.83625</v>
      </c>
      <c r="AM551" s="155">
        <v>46155.010416666672</v>
      </c>
      <c r="AN551" s="155">
        <v>45950.184583333328</v>
      </c>
      <c r="AO551" s="155">
        <v>45745.358749999999</v>
      </c>
      <c r="AP551" s="155">
        <v>45540.532916666671</v>
      </c>
      <c r="AQ551" s="8"/>
      <c r="AS551" s="127"/>
      <c r="AT551" s="127"/>
      <c r="AU551" s="127" t="s">
        <v>113</v>
      </c>
    </row>
    <row r="552" spans="2:47" s="21" customFormat="1">
      <c r="B552" s="5"/>
      <c r="C552" s="9"/>
      <c r="D552" s="9"/>
      <c r="E552" s="18"/>
      <c r="F552" s="62" t="s">
        <v>47</v>
      </c>
      <c r="G552" s="78"/>
      <c r="H552" s="155">
        <v>930695.72539403627</v>
      </c>
      <c r="I552" s="155">
        <v>936402.98800828541</v>
      </c>
      <c r="J552" s="155">
        <v>912725.77077016328</v>
      </c>
      <c r="K552" s="155">
        <v>893102.93234171718</v>
      </c>
      <c r="L552" s="155">
        <v>872762.11138211912</v>
      </c>
      <c r="M552" s="155">
        <v>847103.99065853539</v>
      </c>
      <c r="N552" s="155">
        <v>825633.63725672057</v>
      </c>
      <c r="O552" s="155">
        <v>803491.51047640434</v>
      </c>
      <c r="P552" s="155">
        <v>787851.8284</v>
      </c>
      <c r="Q552" s="155">
        <v>766007.20863333333</v>
      </c>
      <c r="R552" s="155">
        <v>745768.09125000006</v>
      </c>
      <c r="S552" s="155">
        <v>755037.84416666673</v>
      </c>
      <c r="T552" s="155">
        <v>764307.5970833333</v>
      </c>
      <c r="U552" s="155">
        <v>771459.89374999993</v>
      </c>
      <c r="V552" s="155">
        <v>778518.08125000005</v>
      </c>
      <c r="W552" s="155">
        <v>782188.33875</v>
      </c>
      <c r="X552" s="155">
        <v>785952.70541666669</v>
      </c>
      <c r="Y552" s="155">
        <v>789764.12666666671</v>
      </c>
      <c r="Z552" s="155">
        <v>793434.38416666666</v>
      </c>
      <c r="AA552" s="155">
        <v>797198.75083333324</v>
      </c>
      <c r="AB552" s="155">
        <v>797857.51500000001</v>
      </c>
      <c r="AC552" s="155">
        <v>798516.27916666679</v>
      </c>
      <c r="AD552" s="155">
        <v>799127.9887499999</v>
      </c>
      <c r="AE552" s="155">
        <v>799786.75291666668</v>
      </c>
      <c r="AF552" s="155">
        <v>800492.57166666677</v>
      </c>
      <c r="AG552" s="155">
        <v>798704.49749999994</v>
      </c>
      <c r="AH552" s="155">
        <v>796963.47791666677</v>
      </c>
      <c r="AI552" s="155">
        <v>795222.45833333326</v>
      </c>
      <c r="AJ552" s="155">
        <v>793387.32958333322</v>
      </c>
      <c r="AK552" s="155">
        <v>791646.30999999994</v>
      </c>
      <c r="AL552" s="155">
        <v>788117.21624999994</v>
      </c>
      <c r="AM552" s="155">
        <v>784635.17708333337</v>
      </c>
      <c r="AN552" s="155">
        <v>781153.13791666669</v>
      </c>
      <c r="AO552" s="155">
        <v>777671.09875</v>
      </c>
      <c r="AP552" s="155">
        <v>774189.0595833332</v>
      </c>
      <c r="AQ552" s="8"/>
      <c r="AS552" s="127"/>
      <c r="AT552" s="127"/>
      <c r="AU552" s="127" t="s">
        <v>114</v>
      </c>
    </row>
    <row r="553" spans="2:47" s="21" customFormat="1">
      <c r="B553" s="5"/>
      <c r="C553" s="9"/>
      <c r="D553" s="9"/>
      <c r="E553" s="18"/>
      <c r="F553" s="62" t="s">
        <v>48</v>
      </c>
      <c r="G553" s="78"/>
      <c r="H553" s="155">
        <v>74715.095082114596</v>
      </c>
      <c r="I553" s="155">
        <v>75780.246016584104</v>
      </c>
      <c r="J553" s="155">
        <v>74465.384094849156</v>
      </c>
      <c r="K553" s="155">
        <v>73462.434285010269</v>
      </c>
      <c r="L553" s="155">
        <v>72383.339420758595</v>
      </c>
      <c r="M553" s="155">
        <v>70841.562037501528</v>
      </c>
      <c r="N553" s="155">
        <v>69627.000429037216</v>
      </c>
      <c r="O553" s="155">
        <v>68334.694080143032</v>
      </c>
      <c r="P553" s="155">
        <v>60196.630795610057</v>
      </c>
      <c r="Q553" s="155">
        <v>58527.570112416608</v>
      </c>
      <c r="R553" s="155">
        <v>56981.179493221432</v>
      </c>
      <c r="S553" s="155">
        <v>57689.444516892625</v>
      </c>
      <c r="T553" s="155">
        <v>58397.709540563796</v>
      </c>
      <c r="U553" s="155">
        <v>58944.18813750807</v>
      </c>
      <c r="V553" s="155">
        <v>59483.476226597799</v>
      </c>
      <c r="W553" s="155">
        <v>59763.906032924468</v>
      </c>
      <c r="X553" s="155">
        <v>60051.526347105653</v>
      </c>
      <c r="Y553" s="155">
        <v>60342.741915214123</v>
      </c>
      <c r="Z553" s="155">
        <v>60623.171721540792</v>
      </c>
      <c r="AA553" s="155">
        <v>60910.79203572197</v>
      </c>
      <c r="AB553" s="155">
        <v>60961.125590703683</v>
      </c>
      <c r="AC553" s="155">
        <v>61011.459145685389</v>
      </c>
      <c r="AD553" s="155">
        <v>61058.197446739832</v>
      </c>
      <c r="AE553" s="155">
        <v>61108.531001721538</v>
      </c>
      <c r="AF553" s="155">
        <v>61162.459810630513</v>
      </c>
      <c r="AG553" s="155">
        <v>61025.840161394444</v>
      </c>
      <c r="AH553" s="155">
        <v>60892.815766085645</v>
      </c>
      <c r="AI553" s="155">
        <v>60759.791370776846</v>
      </c>
      <c r="AJ553" s="155">
        <v>60619.5764676135</v>
      </c>
      <c r="AK553" s="155">
        <v>60486.552072304716</v>
      </c>
      <c r="AL553" s="155">
        <v>60216.908027759848</v>
      </c>
      <c r="AM553" s="155">
        <v>59950.859237142227</v>
      </c>
      <c r="AN553" s="155">
        <v>59684.810446524636</v>
      </c>
      <c r="AO553" s="155">
        <v>59418.761655907037</v>
      </c>
      <c r="AP553" s="155">
        <v>59152.712865289417</v>
      </c>
      <c r="AQ553" s="8"/>
      <c r="AS553" s="127"/>
      <c r="AT553" s="127"/>
      <c r="AU553" s="127" t="s">
        <v>115</v>
      </c>
    </row>
    <row r="554" spans="2:47" s="21" customFormat="1">
      <c r="B554" s="5"/>
      <c r="C554" s="9"/>
      <c r="D554" s="9"/>
      <c r="E554" s="18"/>
      <c r="F554" s="62" t="s">
        <v>49</v>
      </c>
      <c r="G554" s="78"/>
      <c r="H554" s="155">
        <v>742.69478212837578</v>
      </c>
      <c r="I554" s="155">
        <v>753.28276358433504</v>
      </c>
      <c r="J554" s="155">
        <v>740.21256555516061</v>
      </c>
      <c r="K554" s="155">
        <v>730.24288553688132</v>
      </c>
      <c r="L554" s="155">
        <v>719.51629642901185</v>
      </c>
      <c r="M554" s="155">
        <v>704.19047750995571</v>
      </c>
      <c r="N554" s="155">
        <v>692.11730048744744</v>
      </c>
      <c r="O554" s="155">
        <v>679.27131292388719</v>
      </c>
      <c r="P554" s="155">
        <v>598.37605164622357</v>
      </c>
      <c r="Q554" s="155">
        <v>581.78499117710351</v>
      </c>
      <c r="R554" s="155">
        <v>566.41331504196262</v>
      </c>
      <c r="S554" s="155">
        <v>573.45372283193467</v>
      </c>
      <c r="T554" s="155">
        <v>580.49413062190661</v>
      </c>
      <c r="U554" s="155">
        <v>585.92632343447394</v>
      </c>
      <c r="V554" s="155">
        <v>591.28704002582322</v>
      </c>
      <c r="W554" s="155">
        <v>594.07461265332483</v>
      </c>
      <c r="X554" s="155">
        <v>596.93366150204452</v>
      </c>
      <c r="Y554" s="155">
        <v>599.828448461373</v>
      </c>
      <c r="Z554" s="155">
        <v>602.61602108887462</v>
      </c>
      <c r="AA554" s="155">
        <v>605.47506993759418</v>
      </c>
      <c r="AB554" s="155">
        <v>605.97540348612017</v>
      </c>
      <c r="AC554" s="155">
        <v>606.47573703464616</v>
      </c>
      <c r="AD554" s="155">
        <v>606.940332472563</v>
      </c>
      <c r="AE554" s="155">
        <v>607.44066602108899</v>
      </c>
      <c r="AF554" s="155">
        <v>607.97673768022389</v>
      </c>
      <c r="AG554" s="155">
        <v>606.61868947708206</v>
      </c>
      <c r="AH554" s="155">
        <v>605.29637938454925</v>
      </c>
      <c r="AI554" s="155">
        <v>603.97406929201634</v>
      </c>
      <c r="AJ554" s="155">
        <v>602.58028297826559</v>
      </c>
      <c r="AK554" s="155">
        <v>601.25797288573278</v>
      </c>
      <c r="AL554" s="155">
        <v>598.57761459005815</v>
      </c>
      <c r="AM554" s="155">
        <v>595.93299440499254</v>
      </c>
      <c r="AN554" s="155">
        <v>593.28837421992694</v>
      </c>
      <c r="AO554" s="155">
        <v>590.64375403486133</v>
      </c>
      <c r="AP554" s="155">
        <v>587.99913384979573</v>
      </c>
      <c r="AQ554" s="8"/>
      <c r="AS554" s="127"/>
      <c r="AT554" s="127"/>
      <c r="AU554" s="127" t="s">
        <v>116</v>
      </c>
    </row>
    <row r="555" spans="2:47" s="21" customFormat="1">
      <c r="B555" s="5"/>
      <c r="C555" s="9"/>
      <c r="D555" s="9"/>
      <c r="E555" s="18"/>
      <c r="F555" s="62" t="s">
        <v>50</v>
      </c>
      <c r="G555" s="78"/>
      <c r="H555" s="155">
        <v>39585.631887442418</v>
      </c>
      <c r="I555" s="155">
        <v>40149.97129904505</v>
      </c>
      <c r="J555" s="155">
        <v>39453.329744090064</v>
      </c>
      <c r="K555" s="155">
        <v>38921.945799115776</v>
      </c>
      <c r="L555" s="155">
        <v>38350.218599666332</v>
      </c>
      <c r="M555" s="155">
        <v>37533.35245128064</v>
      </c>
      <c r="N555" s="155">
        <v>36889.852115980953</v>
      </c>
      <c r="O555" s="155">
        <v>36205.160978843182</v>
      </c>
      <c r="P555" s="155">
        <v>31893.443552743705</v>
      </c>
      <c r="Q555" s="155">
        <v>31009.140029739621</v>
      </c>
      <c r="R555" s="155">
        <v>30189.829691736606</v>
      </c>
      <c r="S555" s="155">
        <v>30565.083426942118</v>
      </c>
      <c r="T555" s="155">
        <v>30940.337162147622</v>
      </c>
      <c r="U555" s="155">
        <v>31229.873039057449</v>
      </c>
      <c r="V555" s="155">
        <v>31515.599233376372</v>
      </c>
      <c r="W555" s="155">
        <v>31664.176854422203</v>
      </c>
      <c r="X555" s="155">
        <v>31816.564158058965</v>
      </c>
      <c r="Y555" s="155">
        <v>31970.856302991171</v>
      </c>
      <c r="Z555" s="155">
        <v>32119.43392403701</v>
      </c>
      <c r="AA555" s="155">
        <v>32271.821227673769</v>
      </c>
      <c r="AB555" s="155">
        <v>32298.489005810199</v>
      </c>
      <c r="AC555" s="155">
        <v>32325.15678394663</v>
      </c>
      <c r="AD555" s="155">
        <v>32349.919720787606</v>
      </c>
      <c r="AE555" s="155">
        <v>32376.58749892404</v>
      </c>
      <c r="AF555" s="155">
        <v>32405.160118355932</v>
      </c>
      <c r="AG555" s="155">
        <v>32332.776149128465</v>
      </c>
      <c r="AH555" s="155">
        <v>32262.297021196468</v>
      </c>
      <c r="AI555" s="155">
        <v>32191.817893264473</v>
      </c>
      <c r="AJ555" s="155">
        <v>32117.529082741548</v>
      </c>
      <c r="AK555" s="155">
        <v>32047.049954809554</v>
      </c>
      <c r="AL555" s="155">
        <v>31904.186857650096</v>
      </c>
      <c r="AM555" s="155">
        <v>31763.228601786093</v>
      </c>
      <c r="AN555" s="155">
        <v>31622.270345922097</v>
      </c>
      <c r="AO555" s="155">
        <v>31481.312090058102</v>
      </c>
      <c r="AP555" s="155">
        <v>31340.353834194098</v>
      </c>
      <c r="AQ555" s="8"/>
      <c r="AS555" s="127"/>
      <c r="AT555" s="127"/>
      <c r="AU555" s="127" t="s">
        <v>117</v>
      </c>
    </row>
    <row r="556" spans="2:47" s="21" customFormat="1">
      <c r="B556" s="5"/>
      <c r="C556" s="9"/>
      <c r="D556" s="9"/>
      <c r="E556" s="18"/>
      <c r="F556" s="16"/>
      <c r="G556" s="80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  <c r="Z556" s="157"/>
      <c r="AA556" s="157"/>
      <c r="AB556" s="157"/>
      <c r="AC556" s="157"/>
      <c r="AD556" s="157"/>
      <c r="AE556" s="157"/>
      <c r="AF556" s="157"/>
      <c r="AG556" s="157"/>
      <c r="AH556" s="157"/>
      <c r="AI556" s="157"/>
      <c r="AJ556" s="157"/>
      <c r="AK556" s="157"/>
      <c r="AL556" s="157"/>
      <c r="AM556" s="157"/>
      <c r="AN556" s="157"/>
      <c r="AO556" s="157"/>
      <c r="AP556" s="157"/>
      <c r="AQ556" s="8"/>
      <c r="AS556" s="127"/>
      <c r="AT556" s="127"/>
      <c r="AU556" s="127"/>
    </row>
    <row r="557" spans="2:47" s="21" customFormat="1">
      <c r="B557" s="5"/>
      <c r="E557" s="34">
        <f>E550+1</f>
        <v>16</v>
      </c>
      <c r="F557" s="35" t="str">
        <f>LOOKUP(E557,CAPEX!$E$11:$E$29,CAPEX!$F$11:$F$29)</f>
        <v>Cordeiro</v>
      </c>
      <c r="G557" s="81"/>
      <c r="H557" s="154">
        <f t="shared" ref="H557" si="681">SUM(H558:H562)</f>
        <v>796958.62068965519</v>
      </c>
      <c r="I557" s="154">
        <f t="shared" si="680"/>
        <v>808034.48275862064</v>
      </c>
      <c r="J557" s="154">
        <f t="shared" si="680"/>
        <v>879264.86206896568</v>
      </c>
      <c r="K557" s="154">
        <f t="shared" si="680"/>
        <v>951834.41379310354</v>
      </c>
      <c r="L557" s="154">
        <f t="shared" si="680"/>
        <v>1016051.7586206896</v>
      </c>
      <c r="M557" s="154">
        <f t="shared" si="680"/>
        <v>1080966.3793103448</v>
      </c>
      <c r="N557" s="154">
        <f t="shared" si="680"/>
        <v>1136029.3563218392</v>
      </c>
      <c r="O557" s="154">
        <f t="shared" si="680"/>
        <v>1193596.9885057472</v>
      </c>
      <c r="P557" s="154">
        <f t="shared" si="680"/>
        <v>1239806.4080459769</v>
      </c>
      <c r="Q557" s="154">
        <f t="shared" si="680"/>
        <v>1289265.5862068967</v>
      </c>
      <c r="R557" s="154">
        <f t="shared" si="680"/>
        <v>1322558.6206896554</v>
      </c>
      <c r="S557" s="154">
        <f t="shared" si="680"/>
        <v>1406697.4137931035</v>
      </c>
      <c r="T557" s="154">
        <f t="shared" si="680"/>
        <v>1492094.8275862071</v>
      </c>
      <c r="U557" s="154">
        <f t="shared" si="680"/>
        <v>1504932.7586206896</v>
      </c>
      <c r="V557" s="154">
        <f t="shared" si="680"/>
        <v>1517707.7586206896</v>
      </c>
      <c r="W557" s="154">
        <f t="shared" si="680"/>
        <v>1526266.3793103446</v>
      </c>
      <c r="X557" s="154">
        <f t="shared" si="680"/>
        <v>1534887.9310344825</v>
      </c>
      <c r="Y557" s="154">
        <f t="shared" si="680"/>
        <v>1543509.4827586205</v>
      </c>
      <c r="Z557" s="154">
        <f t="shared" si="680"/>
        <v>1552131.034482759</v>
      </c>
      <c r="AA557" s="154">
        <f t="shared" si="680"/>
        <v>1560752.5862068967</v>
      </c>
      <c r="AB557" s="154">
        <f t="shared" si="680"/>
        <v>1565472.4137931035</v>
      </c>
      <c r="AC557" s="154">
        <f t="shared" si="680"/>
        <v>1570192.2413793104</v>
      </c>
      <c r="AD557" s="154">
        <f t="shared" si="680"/>
        <v>1574912.0689655172</v>
      </c>
      <c r="AE557" s="154">
        <f t="shared" si="680"/>
        <v>1579631.8965517243</v>
      </c>
      <c r="AF557" s="154">
        <f t="shared" si="680"/>
        <v>1584351.7241379309</v>
      </c>
      <c r="AG557" s="154">
        <f t="shared" si="680"/>
        <v>1585610.3448275863</v>
      </c>
      <c r="AH557" s="154">
        <f t="shared" si="680"/>
        <v>1586868.9655172415</v>
      </c>
      <c r="AI557" s="154">
        <f t="shared" si="680"/>
        <v>1588127.5862068965</v>
      </c>
      <c r="AJ557" s="154">
        <f t="shared" si="680"/>
        <v>1589386.2068965519</v>
      </c>
      <c r="AK557" s="154">
        <f t="shared" si="680"/>
        <v>1590644.8275862073</v>
      </c>
      <c r="AL557" s="154">
        <f t="shared" si="680"/>
        <v>1588882.7586206899</v>
      </c>
      <c r="AM557" s="154">
        <f t="shared" si="680"/>
        <v>1587183.6206896557</v>
      </c>
      <c r="AN557" s="154">
        <f t="shared" si="680"/>
        <v>1585421.551724138</v>
      </c>
      <c r="AO557" s="154">
        <f t="shared" si="680"/>
        <v>1583659.482758621</v>
      </c>
      <c r="AP557" s="154">
        <f t="shared" si="680"/>
        <v>1581960.3448275863</v>
      </c>
      <c r="AQ557" s="8"/>
      <c r="AS557" s="127"/>
      <c r="AT557" s="127"/>
      <c r="AU557" s="127"/>
    </row>
    <row r="558" spans="2:47" s="21" customFormat="1">
      <c r="B558" s="5"/>
      <c r="C558" s="9"/>
      <c r="D558" s="9"/>
      <c r="E558" s="18"/>
      <c r="F558" s="62" t="s">
        <v>2</v>
      </c>
      <c r="G558" s="78"/>
      <c r="H558" s="155">
        <v>0</v>
      </c>
      <c r="I558" s="155">
        <v>5771.6748768472908</v>
      </c>
      <c r="J558" s="155">
        <v>12560.926600985224</v>
      </c>
      <c r="K558" s="155">
        <v>20396.451724137929</v>
      </c>
      <c r="L558" s="155">
        <v>29030.050246305422</v>
      </c>
      <c r="M558" s="155">
        <v>38605.942118226609</v>
      </c>
      <c r="N558" s="155">
        <v>48686.972413793097</v>
      </c>
      <c r="O558" s="155">
        <v>59679.849425287364</v>
      </c>
      <c r="P558" s="155">
        <v>61990.32040229885</v>
      </c>
      <c r="Q558" s="155">
        <v>64463.279310344835</v>
      </c>
      <c r="R558" s="155">
        <v>66127.931034482768</v>
      </c>
      <c r="S558" s="155">
        <v>70334.870689655174</v>
      </c>
      <c r="T558" s="155">
        <v>74604.741379310348</v>
      </c>
      <c r="U558" s="155">
        <v>75246.637931034478</v>
      </c>
      <c r="V558" s="155">
        <v>75885.387931034478</v>
      </c>
      <c r="W558" s="155">
        <v>76313.318965517232</v>
      </c>
      <c r="X558" s="155">
        <v>76744.39655172413</v>
      </c>
      <c r="Y558" s="155">
        <v>77175.474137931044</v>
      </c>
      <c r="Z558" s="155">
        <v>77606.551724137928</v>
      </c>
      <c r="AA558" s="155">
        <v>78037.629310344826</v>
      </c>
      <c r="AB558" s="155">
        <v>78273.620689655174</v>
      </c>
      <c r="AC558" s="155">
        <v>78509.612068965522</v>
      </c>
      <c r="AD558" s="155">
        <v>78745.60344827587</v>
      </c>
      <c r="AE558" s="155">
        <v>78981.594827586203</v>
      </c>
      <c r="AF558" s="155">
        <v>79217.586206896551</v>
      </c>
      <c r="AG558" s="155">
        <v>79280.517241379319</v>
      </c>
      <c r="AH558" s="155">
        <v>79343.448275862072</v>
      </c>
      <c r="AI558" s="155">
        <v>79406.379310344826</v>
      </c>
      <c r="AJ558" s="155">
        <v>79469.310344827594</v>
      </c>
      <c r="AK558" s="155">
        <v>79532.241379310348</v>
      </c>
      <c r="AL558" s="155">
        <v>79444.137931034478</v>
      </c>
      <c r="AM558" s="155">
        <v>79359.181034482768</v>
      </c>
      <c r="AN558" s="155">
        <v>79271.077586206884</v>
      </c>
      <c r="AO558" s="155">
        <v>79182.974137931044</v>
      </c>
      <c r="AP558" s="155">
        <v>79098.017241379319</v>
      </c>
      <c r="AQ558" s="8"/>
      <c r="AS558" s="127"/>
      <c r="AT558" s="127"/>
      <c r="AU558" s="127" t="s">
        <v>113</v>
      </c>
    </row>
    <row r="559" spans="2:47" s="21" customFormat="1">
      <c r="B559" s="5"/>
      <c r="C559" s="9"/>
      <c r="D559" s="9"/>
      <c r="E559" s="18"/>
      <c r="F559" s="62" t="s">
        <v>47</v>
      </c>
      <c r="G559" s="78"/>
      <c r="H559" s="155">
        <v>693354</v>
      </c>
      <c r="I559" s="155">
        <v>697218.3251231527</v>
      </c>
      <c r="J559" s="155">
        <v>752399.50339901494</v>
      </c>
      <c r="K559" s="155">
        <v>807699.48827586218</v>
      </c>
      <c r="L559" s="155">
        <v>854934.97975369461</v>
      </c>
      <c r="M559" s="155">
        <v>901834.80788177345</v>
      </c>
      <c r="N559" s="155">
        <v>939658.56758620706</v>
      </c>
      <c r="O559" s="155">
        <v>978749.53057471267</v>
      </c>
      <c r="P559" s="155">
        <v>1016641.254597701</v>
      </c>
      <c r="Q559" s="155">
        <v>1057197.7806896551</v>
      </c>
      <c r="R559" s="155">
        <v>1084498.0689655175</v>
      </c>
      <c r="S559" s="155">
        <v>1153491.8793103448</v>
      </c>
      <c r="T559" s="155">
        <v>1223517.7586206899</v>
      </c>
      <c r="U559" s="155">
        <v>1234044.8620689656</v>
      </c>
      <c r="V559" s="155">
        <v>1244520.3620689656</v>
      </c>
      <c r="W559" s="155">
        <v>1251538.4310344825</v>
      </c>
      <c r="X559" s="155">
        <v>1258608.1034482757</v>
      </c>
      <c r="Y559" s="155">
        <v>1265677.7758620689</v>
      </c>
      <c r="Z559" s="155">
        <v>1272747.4482758623</v>
      </c>
      <c r="AA559" s="155">
        <v>1279817.1206896552</v>
      </c>
      <c r="AB559" s="155">
        <v>1283687.3793103448</v>
      </c>
      <c r="AC559" s="155">
        <v>1287557.6379310344</v>
      </c>
      <c r="AD559" s="155">
        <v>1291427.8965517241</v>
      </c>
      <c r="AE559" s="155">
        <v>1295298.1551724139</v>
      </c>
      <c r="AF559" s="155">
        <v>1299168.4137931033</v>
      </c>
      <c r="AG559" s="155">
        <v>1300200.4827586208</v>
      </c>
      <c r="AH559" s="155">
        <v>1301232.551724138</v>
      </c>
      <c r="AI559" s="155">
        <v>1302264.6206896552</v>
      </c>
      <c r="AJ559" s="155">
        <v>1303296.6896551724</v>
      </c>
      <c r="AK559" s="155">
        <v>1304328.7586206899</v>
      </c>
      <c r="AL559" s="155">
        <v>1302883.8620689656</v>
      </c>
      <c r="AM559" s="155">
        <v>1301490.5689655175</v>
      </c>
      <c r="AN559" s="155">
        <v>1300045.6724137932</v>
      </c>
      <c r="AO559" s="155">
        <v>1298600.7758620691</v>
      </c>
      <c r="AP559" s="155">
        <v>1297207.4827586208</v>
      </c>
      <c r="AQ559" s="8"/>
      <c r="AS559" s="127"/>
      <c r="AT559" s="127"/>
      <c r="AU559" s="127" t="s">
        <v>114</v>
      </c>
    </row>
    <row r="560" spans="2:47" s="21" customFormat="1">
      <c r="B560" s="5"/>
      <c r="C560" s="9"/>
      <c r="D560" s="9"/>
      <c r="E560" s="18"/>
      <c r="F560" s="62" t="s">
        <v>48</v>
      </c>
      <c r="G560" s="78"/>
      <c r="H560" s="155">
        <v>75743.152645899274</v>
      </c>
      <c r="I560" s="155">
        <v>76795.805430618042</v>
      </c>
      <c r="J560" s="155">
        <v>83565.559032705889</v>
      </c>
      <c r="K560" s="155">
        <v>90462.587926036984</v>
      </c>
      <c r="L560" s="155">
        <v>96565.82092398245</v>
      </c>
      <c r="M560" s="155">
        <v>102735.32319951136</v>
      </c>
      <c r="N560" s="155">
        <v>107968.52272160217</v>
      </c>
      <c r="O560" s="155">
        <v>113439.76531660095</v>
      </c>
      <c r="P560" s="155">
        <v>117831.520455513</v>
      </c>
      <c r="Q560" s="155">
        <v>122532.13349103228</v>
      </c>
      <c r="R560" s="155">
        <v>125696.31206618914</v>
      </c>
      <c r="S560" s="155">
        <v>133692.88464101282</v>
      </c>
      <c r="T560" s="155">
        <v>141809.07685046367</v>
      </c>
      <c r="U560" s="155">
        <v>143029.19712366041</v>
      </c>
      <c r="V560" s="155">
        <v>144243.33641512578</v>
      </c>
      <c r="W560" s="155">
        <v>145056.74993059027</v>
      </c>
      <c r="X560" s="155">
        <v>145876.14442778614</v>
      </c>
      <c r="Y560" s="155">
        <v>146695.53892498196</v>
      </c>
      <c r="Z560" s="155">
        <v>147514.9334221778</v>
      </c>
      <c r="AA560" s="155">
        <v>148334.32791937367</v>
      </c>
      <c r="AB560" s="155">
        <v>148782.90154922541</v>
      </c>
      <c r="AC560" s="155">
        <v>149231.47517907713</v>
      </c>
      <c r="AD560" s="155">
        <v>149680.04880892887</v>
      </c>
      <c r="AE560" s="155">
        <v>150128.62243878064</v>
      </c>
      <c r="AF560" s="155">
        <v>150577.19606863239</v>
      </c>
      <c r="AG560" s="155">
        <v>150696.81570325949</v>
      </c>
      <c r="AH560" s="155">
        <v>150816.43533788665</v>
      </c>
      <c r="AI560" s="155">
        <v>150936.05497251375</v>
      </c>
      <c r="AJ560" s="155">
        <v>151055.67460714089</v>
      </c>
      <c r="AK560" s="155">
        <v>151175.29424176802</v>
      </c>
      <c r="AL560" s="155">
        <v>151007.82675329005</v>
      </c>
      <c r="AM560" s="155">
        <v>150846.3402465434</v>
      </c>
      <c r="AN560" s="155">
        <v>150678.87275806544</v>
      </c>
      <c r="AO560" s="155">
        <v>150511.40526958741</v>
      </c>
      <c r="AP560" s="155">
        <v>150349.91876284083</v>
      </c>
      <c r="AQ560" s="8"/>
      <c r="AS560" s="127"/>
      <c r="AT560" s="127"/>
      <c r="AU560" s="127" t="s">
        <v>115</v>
      </c>
    </row>
    <row r="561" spans="2:47" s="21" customFormat="1">
      <c r="B561" s="5"/>
      <c r="C561" s="9"/>
      <c r="D561" s="9"/>
      <c r="E561" s="18"/>
      <c r="F561" s="62" t="s">
        <v>49</v>
      </c>
      <c r="G561" s="78"/>
      <c r="H561" s="155">
        <v>1584.9338108723414</v>
      </c>
      <c r="I561" s="155">
        <v>1606.9606863235047</v>
      </c>
      <c r="J561" s="155">
        <v>1748.6185260147704</v>
      </c>
      <c r="K561" s="155">
        <v>1892.9396151924036</v>
      </c>
      <c r="L561" s="155">
        <v>2020.6504378366374</v>
      </c>
      <c r="M561" s="155">
        <v>2149.7479524126825</v>
      </c>
      <c r="N561" s="155">
        <v>2259.2532287559925</v>
      </c>
      <c r="O561" s="155">
        <v>2373.7395826160996</v>
      </c>
      <c r="P561" s="155">
        <v>2465.6375425713068</v>
      </c>
      <c r="Q561" s="155">
        <v>2563.998388028208</v>
      </c>
      <c r="R561" s="155">
        <v>2630.2091731911819</v>
      </c>
      <c r="S561" s="155">
        <v>2797.5383349991666</v>
      </c>
      <c r="T561" s="155">
        <v>2967.3705508356925</v>
      </c>
      <c r="U561" s="155">
        <v>2992.901701926814</v>
      </c>
      <c r="V561" s="155">
        <v>3018.3077003165085</v>
      </c>
      <c r="W561" s="155">
        <v>3035.3284677105889</v>
      </c>
      <c r="X561" s="155">
        <v>3052.4743878060972</v>
      </c>
      <c r="Y561" s="155">
        <v>3069.6203079016041</v>
      </c>
      <c r="Z561" s="155">
        <v>3086.7662279971123</v>
      </c>
      <c r="AA561" s="155">
        <v>3103.9121480926201</v>
      </c>
      <c r="AB561" s="155">
        <v>3113.2986006996503</v>
      </c>
      <c r="AC561" s="155">
        <v>3122.6850533066795</v>
      </c>
      <c r="AD561" s="155">
        <v>3132.0715059137096</v>
      </c>
      <c r="AE561" s="155">
        <v>3141.4579585207398</v>
      </c>
      <c r="AF561" s="155">
        <v>3150.8444111277699</v>
      </c>
      <c r="AG561" s="155">
        <v>3153.347465156311</v>
      </c>
      <c r="AH561" s="155">
        <v>3155.8505191848521</v>
      </c>
      <c r="AI561" s="155">
        <v>3158.3535732133928</v>
      </c>
      <c r="AJ561" s="155">
        <v>3160.8566272419339</v>
      </c>
      <c r="AK561" s="155">
        <v>3163.359681270475</v>
      </c>
      <c r="AL561" s="155">
        <v>3159.8554056305179</v>
      </c>
      <c r="AM561" s="155">
        <v>3156.4762826919869</v>
      </c>
      <c r="AN561" s="155">
        <v>3152.9720070520293</v>
      </c>
      <c r="AO561" s="155">
        <v>3149.4677314120713</v>
      </c>
      <c r="AP561" s="155">
        <v>3146.0886084735412</v>
      </c>
      <c r="AQ561" s="8"/>
      <c r="AS561" s="127"/>
      <c r="AT561" s="127"/>
      <c r="AU561" s="127" t="s">
        <v>116</v>
      </c>
    </row>
    <row r="562" spans="2:47" s="21" customFormat="1">
      <c r="B562" s="5"/>
      <c r="C562" s="9"/>
      <c r="D562" s="9"/>
      <c r="E562" s="18"/>
      <c r="F562" s="62" t="s">
        <v>50</v>
      </c>
      <c r="G562" s="78"/>
      <c r="H562" s="155">
        <v>26276.534232883565</v>
      </c>
      <c r="I562" s="155">
        <v>26641.71664167917</v>
      </c>
      <c r="J562" s="155">
        <v>28990.254510244882</v>
      </c>
      <c r="K562" s="155">
        <v>31382.946251874066</v>
      </c>
      <c r="L562" s="155">
        <v>33500.257258870581</v>
      </c>
      <c r="M562" s="155">
        <v>35640.558158420798</v>
      </c>
      <c r="N562" s="155">
        <v>37456.040371480936</v>
      </c>
      <c r="O562" s="155">
        <v>39354.10360653008</v>
      </c>
      <c r="P562" s="155">
        <v>40877.675047892728</v>
      </c>
      <c r="Q562" s="155">
        <v>42508.394327836097</v>
      </c>
      <c r="R562" s="155">
        <v>43606.099450274873</v>
      </c>
      <c r="S562" s="155">
        <v>46380.240817091464</v>
      </c>
      <c r="T562" s="155">
        <v>49195.880184907553</v>
      </c>
      <c r="U562" s="155">
        <v>49619.159795102452</v>
      </c>
      <c r="V562" s="155">
        <v>50040.364505247388</v>
      </c>
      <c r="W562" s="155">
        <v>50322.550912043989</v>
      </c>
      <c r="X562" s="155">
        <v>50606.812218890569</v>
      </c>
      <c r="Y562" s="155">
        <v>50891.073525737142</v>
      </c>
      <c r="Z562" s="155">
        <v>51175.334832583714</v>
      </c>
      <c r="AA562" s="155">
        <v>51459.596139430287</v>
      </c>
      <c r="AB562" s="155">
        <v>51615.213643178417</v>
      </c>
      <c r="AC562" s="155">
        <v>51770.831146926546</v>
      </c>
      <c r="AD562" s="155">
        <v>51926.448650674669</v>
      </c>
      <c r="AE562" s="155">
        <v>52082.066154422806</v>
      </c>
      <c r="AF562" s="155">
        <v>52237.683658170929</v>
      </c>
      <c r="AG562" s="155">
        <v>52279.181659170434</v>
      </c>
      <c r="AH562" s="155">
        <v>52320.679660169924</v>
      </c>
      <c r="AI562" s="155">
        <v>52362.177661169429</v>
      </c>
      <c r="AJ562" s="155">
        <v>52403.67566216892</v>
      </c>
      <c r="AK562" s="155">
        <v>52445.173663168425</v>
      </c>
      <c r="AL562" s="155">
        <v>52387.076461769124</v>
      </c>
      <c r="AM562" s="155">
        <v>52331.054160419793</v>
      </c>
      <c r="AN562" s="155">
        <v>52272.956959020506</v>
      </c>
      <c r="AO562" s="155">
        <v>52214.859757621198</v>
      </c>
      <c r="AP562" s="155">
        <v>52158.837456271875</v>
      </c>
      <c r="AQ562" s="8"/>
      <c r="AS562" s="127"/>
      <c r="AT562" s="127"/>
      <c r="AU562" s="127" t="s">
        <v>117</v>
      </c>
    </row>
    <row r="563" spans="2:47" s="21" customFormat="1">
      <c r="B563" s="5"/>
      <c r="C563" s="9"/>
      <c r="D563" s="9"/>
      <c r="E563" s="18"/>
      <c r="F563" s="16"/>
      <c r="G563" s="80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  <c r="Z563" s="157"/>
      <c r="AA563" s="157"/>
      <c r="AB563" s="157"/>
      <c r="AC563" s="157"/>
      <c r="AD563" s="157"/>
      <c r="AE563" s="157"/>
      <c r="AF563" s="157"/>
      <c r="AG563" s="157"/>
      <c r="AH563" s="157"/>
      <c r="AI563" s="157"/>
      <c r="AJ563" s="157"/>
      <c r="AK563" s="157"/>
      <c r="AL563" s="157"/>
      <c r="AM563" s="157"/>
      <c r="AN563" s="157"/>
      <c r="AO563" s="157"/>
      <c r="AP563" s="157"/>
      <c r="AQ563" s="8"/>
      <c r="AS563" s="127"/>
      <c r="AT563" s="127"/>
      <c r="AU563" s="127"/>
    </row>
    <row r="564" spans="2:47" s="21" customFormat="1">
      <c r="B564" s="5"/>
      <c r="E564" s="34">
        <f>E557+1</f>
        <v>17</v>
      </c>
      <c r="F564" s="35" t="str">
        <f>LOOKUP(E564,CAPEX!$E$11:$E$29,CAPEX!$F$11:$F$29)</f>
        <v>Duas Barras</v>
      </c>
      <c r="G564" s="81"/>
      <c r="H564" s="154">
        <f t="shared" ref="H564" si="682">SUM(H565:H569)</f>
        <v>130997.72340425532</v>
      </c>
      <c r="I564" s="154">
        <f t="shared" si="680"/>
        <v>132721.37765957447</v>
      </c>
      <c r="J564" s="154">
        <f t="shared" si="680"/>
        <v>185232.06382978728</v>
      </c>
      <c r="K564" s="154">
        <f t="shared" si="680"/>
        <v>235488.68085106384</v>
      </c>
      <c r="L564" s="154">
        <f t="shared" si="680"/>
        <v>283998.73404255323</v>
      </c>
      <c r="M564" s="154">
        <f t="shared" si="680"/>
        <v>329846.61702127662</v>
      </c>
      <c r="N564" s="154">
        <f t="shared" si="680"/>
        <v>373522.36170212761</v>
      </c>
      <c r="O564" s="154">
        <f t="shared" si="680"/>
        <v>415008.10638297873</v>
      </c>
      <c r="P564" s="154">
        <f t="shared" si="680"/>
        <v>457073.19148936169</v>
      </c>
      <c r="Q564" s="154">
        <f t="shared" si="680"/>
        <v>494128.45744680846</v>
      </c>
      <c r="R564" s="154">
        <f t="shared" si="680"/>
        <v>527405.58510638296</v>
      </c>
      <c r="S564" s="154">
        <f t="shared" si="680"/>
        <v>577263.03191489354</v>
      </c>
      <c r="T564" s="154">
        <f t="shared" si="680"/>
        <v>627819.41489361704</v>
      </c>
      <c r="U564" s="154">
        <f t="shared" si="680"/>
        <v>631896.54255319154</v>
      </c>
      <c r="V564" s="154">
        <f t="shared" si="680"/>
        <v>635973.67021276604</v>
      </c>
      <c r="W564" s="154">
        <f t="shared" si="680"/>
        <v>638536.43617021281</v>
      </c>
      <c r="X564" s="154">
        <f t="shared" si="680"/>
        <v>641099.20212765946</v>
      </c>
      <c r="Y564" s="154">
        <f t="shared" si="680"/>
        <v>643661.96808510635</v>
      </c>
      <c r="Z564" s="154">
        <f t="shared" si="680"/>
        <v>646224.73404255311</v>
      </c>
      <c r="AA564" s="154">
        <f t="shared" si="680"/>
        <v>648787.49999999988</v>
      </c>
      <c r="AB564" s="154">
        <f t="shared" si="680"/>
        <v>649894.14893617004</v>
      </c>
      <c r="AC564" s="154">
        <f t="shared" si="680"/>
        <v>651000.79787234042</v>
      </c>
      <c r="AD564" s="154">
        <f t="shared" si="680"/>
        <v>652107.44680851058</v>
      </c>
      <c r="AE564" s="154">
        <f t="shared" si="680"/>
        <v>653214.09574468085</v>
      </c>
      <c r="AF564" s="154">
        <f t="shared" si="680"/>
        <v>654320.744680851</v>
      </c>
      <c r="AG564" s="154">
        <f t="shared" si="680"/>
        <v>654204.25531914888</v>
      </c>
      <c r="AH564" s="154">
        <f t="shared" si="680"/>
        <v>653971.27659574454</v>
      </c>
      <c r="AI564" s="154">
        <f t="shared" si="680"/>
        <v>653854.78723404254</v>
      </c>
      <c r="AJ564" s="154">
        <f t="shared" si="680"/>
        <v>653738.29787234042</v>
      </c>
      <c r="AK564" s="154">
        <f t="shared" si="680"/>
        <v>653563.56382978731</v>
      </c>
      <c r="AL564" s="154">
        <f t="shared" si="680"/>
        <v>652340.42553191492</v>
      </c>
      <c r="AM564" s="154">
        <f t="shared" si="680"/>
        <v>651175.53191489342</v>
      </c>
      <c r="AN564" s="154">
        <f t="shared" si="680"/>
        <v>649952.39361702139</v>
      </c>
      <c r="AO564" s="154">
        <f t="shared" si="680"/>
        <v>648729.25531914877</v>
      </c>
      <c r="AP564" s="154">
        <f t="shared" si="680"/>
        <v>647506.1170212765</v>
      </c>
      <c r="AQ564" s="8"/>
      <c r="AS564" s="127"/>
      <c r="AT564" s="127"/>
      <c r="AU564" s="127"/>
    </row>
    <row r="565" spans="2:47" s="21" customFormat="1">
      <c r="B565" s="5"/>
      <c r="C565" s="9"/>
      <c r="D565" s="9"/>
      <c r="E565" s="18"/>
      <c r="F565" s="62" t="s">
        <v>2</v>
      </c>
      <c r="G565" s="78"/>
      <c r="H565" s="155">
        <v>0</v>
      </c>
      <c r="I565" s="155">
        <v>948.00984042553216</v>
      </c>
      <c r="J565" s="155">
        <v>2646.1723404255322</v>
      </c>
      <c r="K565" s="155">
        <v>5046.186018237082</v>
      </c>
      <c r="L565" s="155">
        <v>8114.249544072949</v>
      </c>
      <c r="M565" s="155">
        <v>11780.236322188452</v>
      </c>
      <c r="N565" s="155">
        <v>16008.101215805473</v>
      </c>
      <c r="O565" s="155">
        <v>20750.40531914894</v>
      </c>
      <c r="P565" s="155">
        <v>22853.659574468085</v>
      </c>
      <c r="Q565" s="155">
        <v>24706.422872340427</v>
      </c>
      <c r="R565" s="155">
        <v>26370.27925531915</v>
      </c>
      <c r="S565" s="155">
        <v>28863.151595744683</v>
      </c>
      <c r="T565" s="155">
        <v>31390.970744680857</v>
      </c>
      <c r="U565" s="155">
        <v>31594.827127659581</v>
      </c>
      <c r="V565" s="155">
        <v>31798.683510638301</v>
      </c>
      <c r="W565" s="155">
        <v>31926.821808510642</v>
      </c>
      <c r="X565" s="155">
        <v>32054.960106382983</v>
      </c>
      <c r="Y565" s="155">
        <v>32183.098404255325</v>
      </c>
      <c r="Z565" s="155">
        <v>32311.236702127659</v>
      </c>
      <c r="AA565" s="155">
        <v>32439.375</v>
      </c>
      <c r="AB565" s="155">
        <v>32494.707446808516</v>
      </c>
      <c r="AC565" s="155">
        <v>32550.039893617024</v>
      </c>
      <c r="AD565" s="155">
        <v>32605.372340425532</v>
      </c>
      <c r="AE565" s="155">
        <v>32660.704787234048</v>
      </c>
      <c r="AF565" s="155">
        <v>32716.037234042557</v>
      </c>
      <c r="AG565" s="155">
        <v>32710.212765957447</v>
      </c>
      <c r="AH565" s="155">
        <v>32698.563829787239</v>
      </c>
      <c r="AI565" s="155">
        <v>32692.739361702126</v>
      </c>
      <c r="AJ565" s="155">
        <v>32686.914893617024</v>
      </c>
      <c r="AK565" s="155">
        <v>32678.178191489365</v>
      </c>
      <c r="AL565" s="155">
        <v>32617.021276595748</v>
      </c>
      <c r="AM565" s="155">
        <v>32558.776595744683</v>
      </c>
      <c r="AN565" s="155">
        <v>32497.619680851065</v>
      </c>
      <c r="AO565" s="155">
        <v>32436.462765957447</v>
      </c>
      <c r="AP565" s="155">
        <v>32375.305851063833</v>
      </c>
      <c r="AQ565" s="8"/>
      <c r="AS565" s="127"/>
      <c r="AT565" s="127"/>
      <c r="AU565" s="127" t="s">
        <v>113</v>
      </c>
    </row>
    <row r="566" spans="2:47" s="21" customFormat="1">
      <c r="B566" s="5"/>
      <c r="C566" s="9"/>
      <c r="D566" s="9"/>
      <c r="E566" s="18"/>
      <c r="F566" s="62" t="s">
        <v>47</v>
      </c>
      <c r="G566" s="78"/>
      <c r="H566" s="155">
        <v>123137.85999999999</v>
      </c>
      <c r="I566" s="155">
        <v>123810.08515957448</v>
      </c>
      <c r="J566" s="155">
        <v>171471.9676595745</v>
      </c>
      <c r="K566" s="155">
        <v>216313.17398176293</v>
      </c>
      <c r="L566" s="155">
        <v>258844.56045592704</v>
      </c>
      <c r="M566" s="155">
        <v>298275.58367781155</v>
      </c>
      <c r="N566" s="155">
        <v>335102.91878419451</v>
      </c>
      <c r="O566" s="155">
        <v>369357.21468085109</v>
      </c>
      <c r="P566" s="155">
        <v>406795.14042553189</v>
      </c>
      <c r="Q566" s="155">
        <v>439774.32712765952</v>
      </c>
      <c r="R566" s="155">
        <v>469390.97074468085</v>
      </c>
      <c r="S566" s="155">
        <v>513764.09840425529</v>
      </c>
      <c r="T566" s="155">
        <v>558759.27925531915</v>
      </c>
      <c r="U566" s="155">
        <v>562387.92287234042</v>
      </c>
      <c r="V566" s="155">
        <v>566016.56648936169</v>
      </c>
      <c r="W566" s="155">
        <v>568297.42819148931</v>
      </c>
      <c r="X566" s="155">
        <v>570578.28989361692</v>
      </c>
      <c r="Y566" s="155">
        <v>572859.15159574465</v>
      </c>
      <c r="Z566" s="155">
        <v>575140.01329787227</v>
      </c>
      <c r="AA566" s="155">
        <v>577420.87499999988</v>
      </c>
      <c r="AB566" s="155">
        <v>578405.79255319142</v>
      </c>
      <c r="AC566" s="155">
        <v>579390.71010638296</v>
      </c>
      <c r="AD566" s="155">
        <v>580375.62765957438</v>
      </c>
      <c r="AE566" s="155">
        <v>581360.54521276592</v>
      </c>
      <c r="AF566" s="155">
        <v>582345.46276595735</v>
      </c>
      <c r="AG566" s="155">
        <v>582241.78723404242</v>
      </c>
      <c r="AH566" s="155">
        <v>582034.43617021269</v>
      </c>
      <c r="AI566" s="155">
        <v>581930.76063829777</v>
      </c>
      <c r="AJ566" s="155">
        <v>581827.08510638296</v>
      </c>
      <c r="AK566" s="155">
        <v>581671.57180851058</v>
      </c>
      <c r="AL566" s="155">
        <v>580582.97872340423</v>
      </c>
      <c r="AM566" s="155">
        <v>579546.22340425523</v>
      </c>
      <c r="AN566" s="155">
        <v>578457.63031914888</v>
      </c>
      <c r="AO566" s="155">
        <v>577369.03723404242</v>
      </c>
      <c r="AP566" s="155">
        <v>576280.44414893608</v>
      </c>
      <c r="AQ566" s="8"/>
      <c r="AS566" s="127"/>
      <c r="AT566" s="127"/>
      <c r="AU566" s="127" t="s">
        <v>114</v>
      </c>
    </row>
    <row r="567" spans="2:47" s="21" customFormat="1">
      <c r="B567" s="5"/>
      <c r="C567" s="9"/>
      <c r="D567" s="9"/>
      <c r="E567" s="18"/>
      <c r="F567" s="62" t="s">
        <v>48</v>
      </c>
      <c r="G567" s="78"/>
      <c r="H567" s="155">
        <v>3759.8047886156405</v>
      </c>
      <c r="I567" s="155">
        <v>3809.2759042553189</v>
      </c>
      <c r="J567" s="155">
        <v>5316.4007930367507</v>
      </c>
      <c r="K567" s="155">
        <v>6758.8309698811836</v>
      </c>
      <c r="L567" s="155">
        <v>8151.132496546008</v>
      </c>
      <c r="M567" s="155">
        <v>9467.0262807405379</v>
      </c>
      <c r="N567" s="155">
        <v>10720.576874827302</v>
      </c>
      <c r="O567" s="155">
        <v>11911.271624758223</v>
      </c>
      <c r="P567" s="155">
        <v>13118.594197292072</v>
      </c>
      <c r="Q567" s="155">
        <v>14182.128453992817</v>
      </c>
      <c r="R567" s="155">
        <v>15137.225234871514</v>
      </c>
      <c r="S567" s="155">
        <v>16568.198708206688</v>
      </c>
      <c r="T567" s="155">
        <v>18019.232557336283</v>
      </c>
      <c r="U567" s="155">
        <v>18136.251416137056</v>
      </c>
      <c r="V567" s="155">
        <v>18253.27027493783</v>
      </c>
      <c r="W567" s="155">
        <v>18326.82498618403</v>
      </c>
      <c r="X567" s="155">
        <v>18400.379697430231</v>
      </c>
      <c r="Y567" s="155">
        <v>18473.934408676432</v>
      </c>
      <c r="Z567" s="155">
        <v>18547.489119922633</v>
      </c>
      <c r="AA567" s="155">
        <v>18621.043831168834</v>
      </c>
      <c r="AB567" s="155">
        <v>18652.80609284333</v>
      </c>
      <c r="AC567" s="155">
        <v>18684.568354517825</v>
      </c>
      <c r="AD567" s="155">
        <v>18716.330616192321</v>
      </c>
      <c r="AE567" s="155">
        <v>18748.092877866817</v>
      </c>
      <c r="AF567" s="155">
        <v>18779.855139541316</v>
      </c>
      <c r="AG567" s="155">
        <v>18776.511743575575</v>
      </c>
      <c r="AH567" s="155">
        <v>18769.824951644103</v>
      </c>
      <c r="AI567" s="155">
        <v>18766.481555678365</v>
      </c>
      <c r="AJ567" s="155">
        <v>18763.138159712627</v>
      </c>
      <c r="AK567" s="155">
        <v>18758.123065764026</v>
      </c>
      <c r="AL567" s="155">
        <v>18723.017408123793</v>
      </c>
      <c r="AM567" s="155">
        <v>18689.58344846643</v>
      </c>
      <c r="AN567" s="155">
        <v>18654.477790826197</v>
      </c>
      <c r="AO567" s="155">
        <v>18619.372133185963</v>
      </c>
      <c r="AP567" s="155">
        <v>18584.266475545734</v>
      </c>
      <c r="AQ567" s="8"/>
      <c r="AS567" s="127"/>
      <c r="AT567" s="127"/>
      <c r="AU567" s="127" t="s">
        <v>115</v>
      </c>
    </row>
    <row r="568" spans="2:47" s="21" customFormat="1">
      <c r="B568" s="5"/>
      <c r="C568" s="9"/>
      <c r="D568" s="9"/>
      <c r="E568" s="18"/>
      <c r="F568" s="62" t="s">
        <v>49</v>
      </c>
      <c r="G568" s="78"/>
      <c r="H568" s="155">
        <v>76.557111080408959</v>
      </c>
      <c r="I568" s="155">
        <v>77.564441489361698</v>
      </c>
      <c r="J568" s="155">
        <v>108.25250483558995</v>
      </c>
      <c r="K568" s="155">
        <v>137.62325504282953</v>
      </c>
      <c r="L568" s="155">
        <v>165.97328612876487</v>
      </c>
      <c r="M568" s="155">
        <v>192.76750345399284</v>
      </c>
      <c r="N568" s="155">
        <v>218.29228930643825</v>
      </c>
      <c r="O568" s="155">
        <v>242.53720502901356</v>
      </c>
      <c r="P568" s="155">
        <v>267.12069632495167</v>
      </c>
      <c r="Q568" s="155">
        <v>288.77637123514785</v>
      </c>
      <c r="R568" s="155">
        <v>308.22404324399002</v>
      </c>
      <c r="S568" s="155">
        <v>337.36151215805472</v>
      </c>
      <c r="T568" s="155">
        <v>366.9074502625034</v>
      </c>
      <c r="U568" s="155">
        <v>369.29018720641062</v>
      </c>
      <c r="V568" s="155">
        <v>371.67292415031778</v>
      </c>
      <c r="W568" s="155">
        <v>373.17064451505945</v>
      </c>
      <c r="X568" s="155">
        <v>374.66836487980106</v>
      </c>
      <c r="Y568" s="155">
        <v>376.16608524454267</v>
      </c>
      <c r="Z568" s="155">
        <v>377.66380560928445</v>
      </c>
      <c r="AA568" s="155">
        <v>379.16152597402595</v>
      </c>
      <c r="AB568" s="155">
        <v>379.80826885880083</v>
      </c>
      <c r="AC568" s="155">
        <v>380.4550117435756</v>
      </c>
      <c r="AD568" s="155">
        <v>381.10175462835036</v>
      </c>
      <c r="AE568" s="155">
        <v>381.74849751312524</v>
      </c>
      <c r="AF568" s="155">
        <v>382.39524039790001</v>
      </c>
      <c r="AG568" s="155">
        <v>382.3271621995026</v>
      </c>
      <c r="AH568" s="155">
        <v>382.19100580270799</v>
      </c>
      <c r="AI568" s="155">
        <v>382.12292760431063</v>
      </c>
      <c r="AJ568" s="155">
        <v>382.05484940591327</v>
      </c>
      <c r="AK568" s="155">
        <v>381.95273210831726</v>
      </c>
      <c r="AL568" s="155">
        <v>381.23791102514508</v>
      </c>
      <c r="AM568" s="155">
        <v>380.55712904117161</v>
      </c>
      <c r="AN568" s="155">
        <v>379.84230795799948</v>
      </c>
      <c r="AO568" s="155">
        <v>379.12748687482735</v>
      </c>
      <c r="AP568" s="155">
        <v>378.41266579165517</v>
      </c>
      <c r="AQ568" s="8"/>
      <c r="AS568" s="127"/>
      <c r="AT568" s="127"/>
      <c r="AU568" s="127" t="s">
        <v>116</v>
      </c>
    </row>
    <row r="569" spans="2:47" s="21" customFormat="1">
      <c r="B569" s="5"/>
      <c r="C569" s="9"/>
      <c r="D569" s="9"/>
      <c r="E569" s="18"/>
      <c r="F569" s="62" t="s">
        <v>50</v>
      </c>
      <c r="G569" s="78"/>
      <c r="H569" s="155">
        <v>4023.5015045592713</v>
      </c>
      <c r="I569" s="155">
        <v>4076.4423138297884</v>
      </c>
      <c r="J569" s="155">
        <v>5689.2705319148945</v>
      </c>
      <c r="K569" s="155">
        <v>7232.8666261398193</v>
      </c>
      <c r="L569" s="155">
        <v>8722.8182598784206</v>
      </c>
      <c r="M569" s="155">
        <v>10131.003237082068</v>
      </c>
      <c r="N569" s="155">
        <v>11472.472537993923</v>
      </c>
      <c r="O569" s="155">
        <v>12746.67755319149</v>
      </c>
      <c r="P569" s="155">
        <v>14038.676595744684</v>
      </c>
      <c r="Q569" s="155">
        <v>15176.802621580551</v>
      </c>
      <c r="R569" s="155">
        <v>16198.885828267481</v>
      </c>
      <c r="S569" s="155">
        <v>17730.221694528882</v>
      </c>
      <c r="T569" s="155">
        <v>19283.02488601824</v>
      </c>
      <c r="U569" s="155">
        <v>19408.250949848029</v>
      </c>
      <c r="V569" s="155">
        <v>19533.477013677813</v>
      </c>
      <c r="W569" s="155">
        <v>19612.190539513682</v>
      </c>
      <c r="X569" s="155">
        <v>19690.904065349547</v>
      </c>
      <c r="Y569" s="155">
        <v>19769.617591185412</v>
      </c>
      <c r="Z569" s="155">
        <v>19848.33111702128</v>
      </c>
      <c r="AA569" s="155">
        <v>19927.044642857145</v>
      </c>
      <c r="AB569" s="155">
        <v>19961.034574468089</v>
      </c>
      <c r="AC569" s="155">
        <v>19995.024506079029</v>
      </c>
      <c r="AD569" s="155">
        <v>20029.014437689973</v>
      </c>
      <c r="AE569" s="155">
        <v>20063.004369300917</v>
      </c>
      <c r="AF569" s="155">
        <v>20096.994300911862</v>
      </c>
      <c r="AG569" s="155">
        <v>20093.416413373863</v>
      </c>
      <c r="AH569" s="155">
        <v>20086.260638297874</v>
      </c>
      <c r="AI569" s="155">
        <v>20082.682750759883</v>
      </c>
      <c r="AJ569" s="155">
        <v>20079.104863221884</v>
      </c>
      <c r="AK569" s="155">
        <v>20073.738031914898</v>
      </c>
      <c r="AL569" s="155">
        <v>20036.170212765959</v>
      </c>
      <c r="AM569" s="155">
        <v>20000.39133738602</v>
      </c>
      <c r="AN569" s="155">
        <v>19962.823518237084</v>
      </c>
      <c r="AO569" s="155">
        <v>19925.255699088149</v>
      </c>
      <c r="AP569" s="155">
        <v>19887.687879939214</v>
      </c>
      <c r="AQ569" s="8"/>
      <c r="AS569" s="127"/>
      <c r="AT569" s="127"/>
      <c r="AU569" s="127" t="s">
        <v>117</v>
      </c>
    </row>
    <row r="570" spans="2:47" s="21" customFormat="1">
      <c r="B570" s="5"/>
      <c r="C570" s="9"/>
      <c r="D570" s="9"/>
      <c r="E570" s="18"/>
      <c r="F570" s="16"/>
      <c r="G570" s="80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  <c r="Z570" s="157"/>
      <c r="AA570" s="157"/>
      <c r="AB570" s="157"/>
      <c r="AC570" s="157"/>
      <c r="AD570" s="157"/>
      <c r="AE570" s="157"/>
      <c r="AF570" s="157"/>
      <c r="AG570" s="157"/>
      <c r="AH570" s="157"/>
      <c r="AI570" s="157"/>
      <c r="AJ570" s="157"/>
      <c r="AK570" s="157"/>
      <c r="AL570" s="157"/>
      <c r="AM570" s="157"/>
      <c r="AN570" s="157"/>
      <c r="AO570" s="157"/>
      <c r="AP570" s="157"/>
      <c r="AQ570" s="8"/>
      <c r="AS570" s="127"/>
      <c r="AT570" s="127"/>
      <c r="AU570" s="127"/>
    </row>
    <row r="571" spans="2:47" s="21" customFormat="1">
      <c r="B571" s="5"/>
      <c r="E571" s="34">
        <f>E564+1</f>
        <v>18</v>
      </c>
      <c r="F571" s="35" t="str">
        <f>LOOKUP(E571,CAPEX!$E$11:$E$29,CAPEX!$F$11:$F$29)</f>
        <v>Sao Sebastiao do Alto</v>
      </c>
      <c r="G571" s="81"/>
      <c r="H571" s="154">
        <f t="shared" ref="H571:AP578" si="683">SUM(H572:H576)</f>
        <v>0</v>
      </c>
      <c r="I571" s="154">
        <f t="shared" si="683"/>
        <v>0</v>
      </c>
      <c r="J571" s="154">
        <f t="shared" si="683"/>
        <v>32818.42834823476</v>
      </c>
      <c r="K571" s="154">
        <f t="shared" si="683"/>
        <v>65718.139237943586</v>
      </c>
      <c r="L571" s="154">
        <f t="shared" si="683"/>
        <v>97785.073626592362</v>
      </c>
      <c r="M571" s="154">
        <f t="shared" si="683"/>
        <v>129486.907241697</v>
      </c>
      <c r="N571" s="154">
        <f t="shared" si="683"/>
        <v>160515.34036726572</v>
      </c>
      <c r="O571" s="154">
        <f t="shared" si="683"/>
        <v>190916.2244593949</v>
      </c>
      <c r="P571" s="154">
        <f t="shared" si="683"/>
        <v>219228.12989877161</v>
      </c>
      <c r="Q571" s="154">
        <f t="shared" si="683"/>
        <v>247929.77271496813</v>
      </c>
      <c r="R571" s="154">
        <f t="shared" si="683"/>
        <v>274441.49523999082</v>
      </c>
      <c r="S571" s="154">
        <f t="shared" si="683"/>
        <v>308060.19345996354</v>
      </c>
      <c r="T571" s="154">
        <f t="shared" si="683"/>
        <v>342192.15424818016</v>
      </c>
      <c r="U571" s="154">
        <f t="shared" si="683"/>
        <v>345682.33971223835</v>
      </c>
      <c r="V571" s="154">
        <f t="shared" si="683"/>
        <v>349121.19891947217</v>
      </c>
      <c r="W571" s="154">
        <f t="shared" si="683"/>
        <v>351122.92293562327</v>
      </c>
      <c r="X571" s="154">
        <f t="shared" si="683"/>
        <v>353175.97320859868</v>
      </c>
      <c r="Y571" s="154">
        <f t="shared" si="683"/>
        <v>355280.34973839851</v>
      </c>
      <c r="Z571" s="154">
        <f t="shared" si="683"/>
        <v>357282.07375454955</v>
      </c>
      <c r="AA571" s="154">
        <f t="shared" si="683"/>
        <v>359335.12402752502</v>
      </c>
      <c r="AB571" s="154">
        <f t="shared" si="683"/>
        <v>360310.32290718838</v>
      </c>
      <c r="AC571" s="154">
        <f t="shared" si="683"/>
        <v>361234.19553002721</v>
      </c>
      <c r="AD571" s="154">
        <f t="shared" si="683"/>
        <v>362209.39440969063</v>
      </c>
      <c r="AE571" s="154">
        <f t="shared" si="683"/>
        <v>363184.59328935394</v>
      </c>
      <c r="AF571" s="154">
        <f t="shared" si="683"/>
        <v>364108.46591219289</v>
      </c>
      <c r="AG571" s="154">
        <f t="shared" si="683"/>
        <v>364262.44468266604</v>
      </c>
      <c r="AH571" s="154">
        <f t="shared" si="683"/>
        <v>364365.09719631477</v>
      </c>
      <c r="AI571" s="154">
        <f t="shared" si="683"/>
        <v>364416.42345313914</v>
      </c>
      <c r="AJ571" s="154">
        <f t="shared" si="683"/>
        <v>364519.07596678793</v>
      </c>
      <c r="AK571" s="154">
        <f t="shared" si="683"/>
        <v>360866.02526382933</v>
      </c>
      <c r="AL571" s="154">
        <f t="shared" si="683"/>
        <v>360307.25185759313</v>
      </c>
      <c r="AM571" s="154">
        <f t="shared" si="683"/>
        <v>359697.68086897174</v>
      </c>
      <c r="AN571" s="154">
        <f t="shared" si="683"/>
        <v>359138.90746273554</v>
      </c>
      <c r="AO571" s="154">
        <f t="shared" si="683"/>
        <v>358580.13405649929</v>
      </c>
      <c r="AP571" s="154">
        <f t="shared" si="683"/>
        <v>357970.56306787801</v>
      </c>
      <c r="AQ571" s="8"/>
      <c r="AS571" s="127"/>
      <c r="AT571" s="127"/>
      <c r="AU571" s="127"/>
    </row>
    <row r="572" spans="2:47" s="21" customFormat="1">
      <c r="B572" s="5"/>
      <c r="C572" s="9"/>
      <c r="D572" s="9"/>
      <c r="E572" s="18"/>
      <c r="F572" s="62" t="s">
        <v>2</v>
      </c>
      <c r="G572" s="78"/>
      <c r="H572" s="155">
        <v>0</v>
      </c>
      <c r="I572" s="155">
        <v>0</v>
      </c>
      <c r="J572" s="155">
        <v>468.85175535714291</v>
      </c>
      <c r="K572" s="155">
        <v>1408.2970982142858</v>
      </c>
      <c r="L572" s="155">
        <v>2793.9609375</v>
      </c>
      <c r="M572" s="155">
        <v>4624.7007254464297</v>
      </c>
      <c r="N572" s="155">
        <v>6879.4792633928573</v>
      </c>
      <c r="O572" s="155">
        <v>9546.1586718750004</v>
      </c>
      <c r="P572" s="155">
        <v>10961.805468750001</v>
      </c>
      <c r="Q572" s="155">
        <v>12396.93984375</v>
      </c>
      <c r="R572" s="155">
        <v>13722.57421875</v>
      </c>
      <c r="S572" s="155">
        <v>15403.5703125</v>
      </c>
      <c r="T572" s="155">
        <v>17110.23046875</v>
      </c>
      <c r="U572" s="155">
        <v>17284.74609375</v>
      </c>
      <c r="V572" s="155">
        <v>17456.6953125</v>
      </c>
      <c r="W572" s="155">
        <v>17556.78515625</v>
      </c>
      <c r="X572" s="155">
        <v>17659.44140625</v>
      </c>
      <c r="Y572" s="155">
        <v>17764.6640625</v>
      </c>
      <c r="Z572" s="155">
        <v>17864.75390625</v>
      </c>
      <c r="AA572" s="155">
        <v>17967.41015625</v>
      </c>
      <c r="AB572" s="155">
        <v>18016.171875</v>
      </c>
      <c r="AC572" s="155">
        <v>18062.3671875</v>
      </c>
      <c r="AD572" s="155">
        <v>18111.12890625</v>
      </c>
      <c r="AE572" s="155">
        <v>18159.890625</v>
      </c>
      <c r="AF572" s="155">
        <v>18206.0859375</v>
      </c>
      <c r="AG572" s="155">
        <v>18213.78515625</v>
      </c>
      <c r="AH572" s="155">
        <v>18218.91796875</v>
      </c>
      <c r="AI572" s="155">
        <v>18221.484375</v>
      </c>
      <c r="AJ572" s="155">
        <v>18226.6171875</v>
      </c>
      <c r="AK572" s="155">
        <v>18043.793814432989</v>
      </c>
      <c r="AL572" s="155">
        <v>18015.8543814433</v>
      </c>
      <c r="AM572" s="155">
        <v>17985.375</v>
      </c>
      <c r="AN572" s="155">
        <v>17957.435567010307</v>
      </c>
      <c r="AO572" s="155">
        <v>17929.496134020621</v>
      </c>
      <c r="AP572" s="155">
        <v>17899.016752577321</v>
      </c>
      <c r="AQ572" s="8"/>
      <c r="AS572" s="127"/>
      <c r="AT572" s="127"/>
      <c r="AU572" s="127" t="s">
        <v>113</v>
      </c>
    </row>
    <row r="573" spans="2:47" s="21" customFormat="1">
      <c r="B573" s="5"/>
      <c r="C573" s="9"/>
      <c r="D573" s="9"/>
      <c r="E573" s="18"/>
      <c r="F573" s="62" t="s">
        <v>47</v>
      </c>
      <c r="G573" s="78"/>
      <c r="H573" s="155">
        <v>0</v>
      </c>
      <c r="I573" s="155">
        <v>0</v>
      </c>
      <c r="J573" s="155">
        <v>31037.986204642857</v>
      </c>
      <c r="K573" s="155">
        <v>61683.412901785719</v>
      </c>
      <c r="L573" s="155">
        <v>91083.126562500009</v>
      </c>
      <c r="M573" s="155">
        <v>119687.25477455357</v>
      </c>
      <c r="N573" s="155">
        <v>147220.85623660716</v>
      </c>
      <c r="O573" s="155">
        <v>173740.08782812502</v>
      </c>
      <c r="P573" s="155">
        <v>199504.85953125</v>
      </c>
      <c r="Q573" s="155">
        <v>225624.30515624999</v>
      </c>
      <c r="R573" s="155">
        <v>249750.85078124996</v>
      </c>
      <c r="S573" s="155">
        <v>280344.97968749993</v>
      </c>
      <c r="T573" s="155">
        <v>311406.19453124999</v>
      </c>
      <c r="U573" s="155">
        <v>314582.37890624994</v>
      </c>
      <c r="V573" s="155">
        <v>317711.85468749993</v>
      </c>
      <c r="W573" s="155">
        <v>319533.48984374997</v>
      </c>
      <c r="X573" s="155">
        <v>321401.83359374997</v>
      </c>
      <c r="Y573" s="155">
        <v>323316.88593749999</v>
      </c>
      <c r="Z573" s="155">
        <v>325138.52109374997</v>
      </c>
      <c r="AA573" s="155">
        <v>327006.86484374997</v>
      </c>
      <c r="AB573" s="155">
        <v>327894.328125</v>
      </c>
      <c r="AC573" s="155">
        <v>328735.08281249995</v>
      </c>
      <c r="AD573" s="155">
        <v>329622.54609374999</v>
      </c>
      <c r="AE573" s="155">
        <v>330510.00937499997</v>
      </c>
      <c r="AF573" s="155">
        <v>331350.76406249998</v>
      </c>
      <c r="AG573" s="155">
        <v>331490.88984374999</v>
      </c>
      <c r="AH573" s="155">
        <v>331584.30703124992</v>
      </c>
      <c r="AI573" s="155">
        <v>331631.01562499994</v>
      </c>
      <c r="AJ573" s="155">
        <v>331724.43281249993</v>
      </c>
      <c r="AK573" s="155">
        <v>332005.80618556699</v>
      </c>
      <c r="AL573" s="155">
        <v>331491.72061855672</v>
      </c>
      <c r="AM573" s="155">
        <v>330930.89999999997</v>
      </c>
      <c r="AN573" s="155">
        <v>330416.81443298969</v>
      </c>
      <c r="AO573" s="155">
        <v>329902.72886597936</v>
      </c>
      <c r="AP573" s="155">
        <v>329341.90824742266</v>
      </c>
      <c r="AQ573" s="8"/>
      <c r="AS573" s="127"/>
      <c r="AT573" s="127"/>
      <c r="AU573" s="127" t="s">
        <v>114</v>
      </c>
    </row>
    <row r="574" spans="2:47" s="21" customFormat="1">
      <c r="B574" s="5"/>
      <c r="C574" s="9"/>
      <c r="D574" s="9"/>
      <c r="E574" s="18"/>
      <c r="F574" s="62" t="s">
        <v>48</v>
      </c>
      <c r="G574" s="78"/>
      <c r="H574" s="155">
        <v>0</v>
      </c>
      <c r="I574" s="155">
        <v>0</v>
      </c>
      <c r="J574" s="155">
        <v>230.5436656915378</v>
      </c>
      <c r="K574" s="155">
        <v>461.65832688808018</v>
      </c>
      <c r="L574" s="155">
        <v>686.92288017515932</v>
      </c>
      <c r="M574" s="155">
        <v>909.62266497952692</v>
      </c>
      <c r="N574" s="155">
        <v>1127.5919302206553</v>
      </c>
      <c r="O574" s="155">
        <v>1341.1527742834396</v>
      </c>
      <c r="P574" s="155">
        <v>1540.0389120791633</v>
      </c>
      <c r="Q574" s="155">
        <v>1741.6628861464972</v>
      </c>
      <c r="R574" s="155">
        <v>1927.9030567561424</v>
      </c>
      <c r="S574" s="155">
        <v>2164.0684770245684</v>
      </c>
      <c r="T574" s="155">
        <v>2403.8394762283897</v>
      </c>
      <c r="U574" s="155">
        <v>2428.3574129890812</v>
      </c>
      <c r="V574" s="155">
        <v>2452.5147918562334</v>
      </c>
      <c r="W574" s="155">
        <v>2466.5765497042767</v>
      </c>
      <c r="X574" s="155">
        <v>2480.9988654458602</v>
      </c>
      <c r="Y574" s="155">
        <v>2495.7817390809832</v>
      </c>
      <c r="Z574" s="155">
        <v>2509.8434969290265</v>
      </c>
      <c r="AA574" s="155">
        <v>2524.2658126706096</v>
      </c>
      <c r="AB574" s="155">
        <v>2531.116412647862</v>
      </c>
      <c r="AC574" s="155">
        <v>2537.6064547315741</v>
      </c>
      <c r="AD574" s="155">
        <v>2544.4570547088265</v>
      </c>
      <c r="AE574" s="155">
        <v>2551.3076546860784</v>
      </c>
      <c r="AF574" s="155">
        <v>2557.7976967697909</v>
      </c>
      <c r="AG574" s="155">
        <v>2558.8793704504096</v>
      </c>
      <c r="AH574" s="155">
        <v>2559.6004862374889</v>
      </c>
      <c r="AI574" s="155">
        <v>2559.9610441310283</v>
      </c>
      <c r="AJ574" s="155">
        <v>2560.6821599181076</v>
      </c>
      <c r="AK574" s="155">
        <v>1901.2477922760152</v>
      </c>
      <c r="AL574" s="155">
        <v>1898.303855660723</v>
      </c>
      <c r="AM574" s="155">
        <v>1895.0922884440404</v>
      </c>
      <c r="AN574" s="155">
        <v>1892.148351828748</v>
      </c>
      <c r="AO574" s="155">
        <v>1889.2044152134558</v>
      </c>
      <c r="AP574" s="155">
        <v>1885.9928479967734</v>
      </c>
      <c r="AQ574" s="8"/>
      <c r="AS574" s="127"/>
      <c r="AT574" s="127"/>
      <c r="AU574" s="127" t="s">
        <v>115</v>
      </c>
    </row>
    <row r="575" spans="2:47" s="21" customFormat="1">
      <c r="B575" s="5"/>
      <c r="C575" s="9"/>
      <c r="D575" s="9"/>
      <c r="E575" s="18"/>
      <c r="F575" s="62" t="s">
        <v>49</v>
      </c>
      <c r="G575" s="78"/>
      <c r="H575" s="155">
        <v>0</v>
      </c>
      <c r="I575" s="155">
        <v>0</v>
      </c>
      <c r="J575" s="155">
        <v>0</v>
      </c>
      <c r="K575" s="155">
        <v>0</v>
      </c>
      <c r="L575" s="155">
        <v>0</v>
      </c>
      <c r="M575" s="155">
        <v>0</v>
      </c>
      <c r="N575" s="155">
        <v>0</v>
      </c>
      <c r="O575" s="155">
        <v>0</v>
      </c>
      <c r="P575" s="155">
        <v>0</v>
      </c>
      <c r="Q575" s="155">
        <v>0</v>
      </c>
      <c r="R575" s="155">
        <v>0</v>
      </c>
      <c r="S575" s="155">
        <v>0</v>
      </c>
      <c r="T575" s="155">
        <v>0</v>
      </c>
      <c r="U575" s="155">
        <v>0</v>
      </c>
      <c r="V575" s="155">
        <v>0</v>
      </c>
      <c r="W575" s="155">
        <v>0</v>
      </c>
      <c r="X575" s="155">
        <v>0</v>
      </c>
      <c r="Y575" s="155">
        <v>0</v>
      </c>
      <c r="Z575" s="155">
        <v>0</v>
      </c>
      <c r="AA575" s="155">
        <v>0</v>
      </c>
      <c r="AB575" s="155">
        <v>0</v>
      </c>
      <c r="AC575" s="155">
        <v>0</v>
      </c>
      <c r="AD575" s="155">
        <v>0</v>
      </c>
      <c r="AE575" s="155">
        <v>0</v>
      </c>
      <c r="AF575" s="155">
        <v>0</v>
      </c>
      <c r="AG575" s="155">
        <v>0</v>
      </c>
      <c r="AH575" s="155">
        <v>0</v>
      </c>
      <c r="AI575" s="155">
        <v>0</v>
      </c>
      <c r="AJ575" s="155">
        <v>0</v>
      </c>
      <c r="AK575" s="155">
        <v>0</v>
      </c>
      <c r="AL575" s="155">
        <v>0</v>
      </c>
      <c r="AM575" s="155">
        <v>0</v>
      </c>
      <c r="AN575" s="155">
        <v>0</v>
      </c>
      <c r="AO575" s="155">
        <v>0</v>
      </c>
      <c r="AP575" s="155">
        <v>0</v>
      </c>
      <c r="AQ575" s="8"/>
      <c r="AS575" s="127"/>
      <c r="AT575" s="127"/>
      <c r="AU575" s="127" t="s">
        <v>116</v>
      </c>
    </row>
    <row r="576" spans="2:47" s="21" customFormat="1">
      <c r="B576" s="5"/>
      <c r="C576" s="9"/>
      <c r="D576" s="9"/>
      <c r="E576" s="18"/>
      <c r="F576" s="62" t="s">
        <v>50</v>
      </c>
      <c r="G576" s="78"/>
      <c r="H576" s="155">
        <v>0</v>
      </c>
      <c r="I576" s="155">
        <v>0</v>
      </c>
      <c r="J576" s="155">
        <v>1081.0467225432212</v>
      </c>
      <c r="K576" s="155">
        <v>2164.7709110555047</v>
      </c>
      <c r="L576" s="155">
        <v>3221.0632464171977</v>
      </c>
      <c r="M576" s="155">
        <v>4265.3290767174703</v>
      </c>
      <c r="N576" s="155">
        <v>5287.412937045041</v>
      </c>
      <c r="O576" s="155">
        <v>6288.8251851114646</v>
      </c>
      <c r="P576" s="155">
        <v>7221.4259866924485</v>
      </c>
      <c r="Q576" s="155">
        <v>8166.8648288216555</v>
      </c>
      <c r="R576" s="155">
        <v>9040.1671832347583</v>
      </c>
      <c r="S576" s="155">
        <v>10147.574982939033</v>
      </c>
      <c r="T576" s="155">
        <v>11271.889771951772</v>
      </c>
      <c r="U576" s="155">
        <v>11386.857299249317</v>
      </c>
      <c r="V576" s="155">
        <v>11500.134127616013</v>
      </c>
      <c r="W576" s="155">
        <v>11566.071385919015</v>
      </c>
      <c r="X576" s="155">
        <v>11633.699343152864</v>
      </c>
      <c r="Y576" s="155">
        <v>11703.017999317559</v>
      </c>
      <c r="Z576" s="155">
        <v>11768.955257620562</v>
      </c>
      <c r="AA576" s="155">
        <v>11836.583214854412</v>
      </c>
      <c r="AB576" s="155">
        <v>11868.706494540491</v>
      </c>
      <c r="AC576" s="155">
        <v>11899.139075295721</v>
      </c>
      <c r="AD576" s="155">
        <v>11931.262354981802</v>
      </c>
      <c r="AE576" s="155">
        <v>11963.38563466788</v>
      </c>
      <c r="AF576" s="155">
        <v>11993.818215423113</v>
      </c>
      <c r="AG576" s="155">
        <v>11998.89031221565</v>
      </c>
      <c r="AH576" s="155">
        <v>12002.271710077343</v>
      </c>
      <c r="AI576" s="155">
        <v>12003.962409008187</v>
      </c>
      <c r="AJ576" s="155">
        <v>12007.34380686988</v>
      </c>
      <c r="AK576" s="155">
        <v>8915.1774715533338</v>
      </c>
      <c r="AL576" s="155">
        <v>8901.373001932403</v>
      </c>
      <c r="AM576" s="155">
        <v>8886.3135805277525</v>
      </c>
      <c r="AN576" s="155">
        <v>8872.5091109068198</v>
      </c>
      <c r="AO576" s="155">
        <v>8858.7046412858926</v>
      </c>
      <c r="AP576" s="155">
        <v>8843.6452198812403</v>
      </c>
      <c r="AQ576" s="8"/>
      <c r="AS576" s="127"/>
      <c r="AT576" s="127"/>
      <c r="AU576" s="127" t="s">
        <v>117</v>
      </c>
    </row>
    <row r="577" spans="2:47" s="21" customFormat="1">
      <c r="B577" s="5"/>
      <c r="C577" s="9"/>
      <c r="D577" s="9"/>
      <c r="E577" s="18"/>
      <c r="F577" s="16"/>
      <c r="G577" s="80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  <c r="Z577" s="157"/>
      <c r="AA577" s="157"/>
      <c r="AB577" s="157"/>
      <c r="AC577" s="157"/>
      <c r="AD577" s="157"/>
      <c r="AE577" s="157"/>
      <c r="AF577" s="157"/>
      <c r="AG577" s="157"/>
      <c r="AH577" s="157"/>
      <c r="AI577" s="157"/>
      <c r="AJ577" s="157"/>
      <c r="AK577" s="157"/>
      <c r="AL577" s="157"/>
      <c r="AM577" s="157"/>
      <c r="AN577" s="157"/>
      <c r="AO577" s="157"/>
      <c r="AP577" s="157"/>
      <c r="AQ577" s="8"/>
      <c r="AS577" s="127"/>
      <c r="AT577" s="127"/>
      <c r="AU577" s="127"/>
    </row>
    <row r="578" spans="2:47" s="21" customFormat="1">
      <c r="B578" s="5"/>
      <c r="E578" s="34">
        <f>E571+1</f>
        <v>19</v>
      </c>
      <c r="F578" s="35" t="str">
        <f>LOOKUP(E578,CAPEX!$E$11:$E$29,CAPEX!$F$11:$F$29)</f>
        <v>Rio de Janeiro - AP 2.1</v>
      </c>
      <c r="G578" s="81"/>
      <c r="H578" s="154">
        <f t="shared" ref="H578" si="684">SUM(H579:H583)</f>
        <v>57621438.346874997</v>
      </c>
      <c r="I578" s="154">
        <f t="shared" si="683"/>
        <v>57967976.076562501</v>
      </c>
      <c r="J578" s="154">
        <f t="shared" si="683"/>
        <v>62491315.236599997</v>
      </c>
      <c r="K578" s="154">
        <f t="shared" si="683"/>
        <v>67511611.257974982</v>
      </c>
      <c r="L578" s="154">
        <f t="shared" si="683"/>
        <v>73279010.116743758</v>
      </c>
      <c r="M578" s="154">
        <f t="shared" si="683"/>
        <v>75385567.912499994</v>
      </c>
      <c r="N578" s="154">
        <f t="shared" si="683"/>
        <v>75221804.503124982</v>
      </c>
      <c r="O578" s="154">
        <f t="shared" si="683"/>
        <v>75053952.500624985</v>
      </c>
      <c r="P578" s="154">
        <f t="shared" si="683"/>
        <v>74641490.775000006</v>
      </c>
      <c r="Q578" s="154">
        <f t="shared" si="683"/>
        <v>74464857.967500001</v>
      </c>
      <c r="R578" s="154">
        <f t="shared" si="683"/>
        <v>72688632.1875</v>
      </c>
      <c r="S578" s="154">
        <f t="shared" si="683"/>
        <v>72846435.374999985</v>
      </c>
      <c r="T578" s="154">
        <f t="shared" si="683"/>
        <v>73004361.749999985</v>
      </c>
      <c r="U578" s="154">
        <f t="shared" si="683"/>
        <v>73162288.125</v>
      </c>
      <c r="V578" s="154">
        <f t="shared" si="683"/>
        <v>73320214.500000015</v>
      </c>
      <c r="W578" s="154">
        <f t="shared" si="683"/>
        <v>73350641.812500015</v>
      </c>
      <c r="X578" s="154">
        <f t="shared" si="683"/>
        <v>73381192.3125</v>
      </c>
      <c r="Y578" s="154">
        <f t="shared" si="683"/>
        <v>73411619.625000015</v>
      </c>
      <c r="Z578" s="154">
        <f t="shared" si="683"/>
        <v>73442170.125</v>
      </c>
      <c r="AA578" s="154">
        <f t="shared" si="683"/>
        <v>73472597.4375</v>
      </c>
      <c r="AB578" s="154">
        <f t="shared" si="683"/>
        <v>73387967.625</v>
      </c>
      <c r="AC578" s="154">
        <f t="shared" si="683"/>
        <v>73303337.812500015</v>
      </c>
      <c r="AD578" s="154">
        <f t="shared" si="683"/>
        <v>73218831.187500015</v>
      </c>
      <c r="AE578" s="154">
        <f t="shared" si="683"/>
        <v>73134201.375</v>
      </c>
      <c r="AF578" s="154">
        <f t="shared" si="683"/>
        <v>73049571.5625</v>
      </c>
      <c r="AG578" s="154">
        <f t="shared" si="683"/>
        <v>72858384.5625</v>
      </c>
      <c r="AH578" s="154">
        <f t="shared" si="683"/>
        <v>72667074.375</v>
      </c>
      <c r="AI578" s="154">
        <f t="shared" si="683"/>
        <v>72475887.375</v>
      </c>
      <c r="AJ578" s="154">
        <f t="shared" si="683"/>
        <v>72284700.375</v>
      </c>
      <c r="AK578" s="154">
        <f t="shared" si="683"/>
        <v>72093513.375</v>
      </c>
      <c r="AL578" s="154">
        <f t="shared" si="683"/>
        <v>71809443</v>
      </c>
      <c r="AM578" s="154">
        <f t="shared" si="683"/>
        <v>71525372.625</v>
      </c>
      <c r="AN578" s="154">
        <f t="shared" si="683"/>
        <v>71241425.437500015</v>
      </c>
      <c r="AO578" s="154">
        <f t="shared" si="683"/>
        <v>70957355.062499985</v>
      </c>
      <c r="AP578" s="154">
        <f t="shared" si="683"/>
        <v>70673284.6875</v>
      </c>
      <c r="AQ578" s="8"/>
      <c r="AS578" s="127"/>
      <c r="AT578" s="127"/>
      <c r="AU578" s="127"/>
    </row>
    <row r="579" spans="2:47" s="21" customFormat="1">
      <c r="B579" s="5"/>
      <c r="C579" s="9"/>
      <c r="D579" s="9"/>
      <c r="E579" s="18"/>
      <c r="F579" s="62" t="s">
        <v>2</v>
      </c>
      <c r="G579" s="78"/>
      <c r="H579" s="155">
        <v>1021354.8894571639</v>
      </c>
      <c r="I579" s="155">
        <v>1294768.9950842245</v>
      </c>
      <c r="J579" s="155">
        <v>1683929.3006359609</v>
      </c>
      <c r="K579" s="155">
        <v>2130483.5331568182</v>
      </c>
      <c r="L579" s="155">
        <v>2650352.8875310989</v>
      </c>
      <c r="M579" s="155">
        <v>3074121.3334227954</v>
      </c>
      <c r="N579" s="155">
        <v>3414266.7542988369</v>
      </c>
      <c r="O579" s="155">
        <v>3752697.6250312505</v>
      </c>
      <c r="P579" s="155">
        <v>3732074.5387499998</v>
      </c>
      <c r="Q579" s="155">
        <v>3723242.8983749999</v>
      </c>
      <c r="R579" s="155">
        <v>3634431.6093749995</v>
      </c>
      <c r="S579" s="155">
        <v>3642321.7687500003</v>
      </c>
      <c r="T579" s="155">
        <v>3650218.0874999999</v>
      </c>
      <c r="U579" s="155">
        <v>3658114.4062500005</v>
      </c>
      <c r="V579" s="155">
        <v>3666010.7250000001</v>
      </c>
      <c r="W579" s="155">
        <v>3667532.0906250002</v>
      </c>
      <c r="X579" s="155">
        <v>3669059.6156249996</v>
      </c>
      <c r="Y579" s="155">
        <v>3670580.9812499997</v>
      </c>
      <c r="Z579" s="155">
        <v>3672108.5062500001</v>
      </c>
      <c r="AA579" s="155">
        <v>3673629.8718749997</v>
      </c>
      <c r="AB579" s="155">
        <v>3669398.3812500001</v>
      </c>
      <c r="AC579" s="155">
        <v>3665166.890625</v>
      </c>
      <c r="AD579" s="155">
        <v>3660941.5593750002</v>
      </c>
      <c r="AE579" s="155">
        <v>3656710.0687500001</v>
      </c>
      <c r="AF579" s="155">
        <v>3652478.578125</v>
      </c>
      <c r="AG579" s="155">
        <v>3642919.2281249999</v>
      </c>
      <c r="AH579" s="155">
        <v>3633353.7187499995</v>
      </c>
      <c r="AI579" s="155">
        <v>3623794.3687500004</v>
      </c>
      <c r="AJ579" s="155">
        <v>3614235.0187499998</v>
      </c>
      <c r="AK579" s="155">
        <v>3604675.6687499997</v>
      </c>
      <c r="AL579" s="155">
        <v>3590472.15</v>
      </c>
      <c r="AM579" s="155">
        <v>3576268.6312500001</v>
      </c>
      <c r="AN579" s="155">
        <v>3562071.2718750001</v>
      </c>
      <c r="AO579" s="155">
        <v>3547867.7531249998</v>
      </c>
      <c r="AP579" s="155">
        <v>3533664.234375</v>
      </c>
      <c r="AQ579" s="8"/>
      <c r="AS579" s="127"/>
      <c r="AT579" s="127"/>
      <c r="AU579" s="127" t="s">
        <v>113</v>
      </c>
    </row>
    <row r="580" spans="2:47" s="21" customFormat="1">
      <c r="B580" s="5"/>
      <c r="C580" s="9"/>
      <c r="D580" s="9"/>
      <c r="E580" s="18"/>
      <c r="F580" s="62" t="s">
        <v>47</v>
      </c>
      <c r="G580" s="78"/>
      <c r="H580" s="155">
        <v>45075795.788042828</v>
      </c>
      <c r="I580" s="155">
        <v>45079611.866165772</v>
      </c>
      <c r="J580" s="155">
        <v>48309122.88864404</v>
      </c>
      <c r="K580" s="155">
        <v>51878805.473223165</v>
      </c>
      <c r="L580" s="155">
        <v>55972855.205863908</v>
      </c>
      <c r="M580" s="155">
        <v>57234332.996577196</v>
      </c>
      <c r="N580" s="155">
        <v>56763176.848201148</v>
      </c>
      <c r="O580" s="155">
        <v>56290464.375468753</v>
      </c>
      <c r="P580" s="155">
        <v>55981118.081249997</v>
      </c>
      <c r="Q580" s="155">
        <v>55848643.475625001</v>
      </c>
      <c r="R580" s="155">
        <v>54516474.140625</v>
      </c>
      <c r="S580" s="155">
        <v>54634826.531249993</v>
      </c>
      <c r="T580" s="155">
        <v>54753271.3125</v>
      </c>
      <c r="U580" s="155">
        <v>54871716.09375</v>
      </c>
      <c r="V580" s="155">
        <v>54990160.875</v>
      </c>
      <c r="W580" s="155">
        <v>55012981.359375007</v>
      </c>
      <c r="X580" s="155">
        <v>55035894.234375</v>
      </c>
      <c r="Y580" s="155">
        <v>55058714.718750007</v>
      </c>
      <c r="Z580" s="155">
        <v>55081627.59375</v>
      </c>
      <c r="AA580" s="155">
        <v>55104448.078125007</v>
      </c>
      <c r="AB580" s="155">
        <v>55040975.71875</v>
      </c>
      <c r="AC580" s="155">
        <v>54977503.359375</v>
      </c>
      <c r="AD580" s="155">
        <v>54914123.390625007</v>
      </c>
      <c r="AE580" s="155">
        <v>54850651.03125</v>
      </c>
      <c r="AF580" s="155">
        <v>54787178.671875</v>
      </c>
      <c r="AG580" s="155">
        <v>54643788.421875</v>
      </c>
      <c r="AH580" s="155">
        <v>54500305.78125</v>
      </c>
      <c r="AI580" s="155">
        <v>54356915.53125</v>
      </c>
      <c r="AJ580" s="155">
        <v>54213525.281249993</v>
      </c>
      <c r="AK580" s="155">
        <v>54070135.031250007</v>
      </c>
      <c r="AL580" s="155">
        <v>53857082.25</v>
      </c>
      <c r="AM580" s="155">
        <v>53644029.46875</v>
      </c>
      <c r="AN580" s="155">
        <v>53431069.078125</v>
      </c>
      <c r="AO580" s="155">
        <v>53218016.296874993</v>
      </c>
      <c r="AP580" s="155">
        <v>53004963.515625</v>
      </c>
      <c r="AQ580" s="8"/>
      <c r="AS580" s="127"/>
      <c r="AT580" s="127"/>
      <c r="AU580" s="127" t="s">
        <v>114</v>
      </c>
    </row>
    <row r="581" spans="2:47" s="21" customFormat="1">
      <c r="B581" s="5"/>
      <c r="C581" s="9"/>
      <c r="D581" s="9"/>
      <c r="E581" s="18"/>
      <c r="F581" s="62" t="s">
        <v>48</v>
      </c>
      <c r="G581" s="78"/>
      <c r="H581" s="155">
        <v>7684906.1164115816</v>
      </c>
      <c r="I581" s="155">
        <v>7731123.4618101995</v>
      </c>
      <c r="J581" s="155">
        <v>8334396.0939218123</v>
      </c>
      <c r="K581" s="155">
        <v>9003947.3010369651</v>
      </c>
      <c r="L581" s="155">
        <v>9773138.7693013251</v>
      </c>
      <c r="M581" s="155">
        <v>10054088.00197628</v>
      </c>
      <c r="N581" s="155">
        <v>10032247.061131064</v>
      </c>
      <c r="O581" s="155">
        <v>10009860.829241138</v>
      </c>
      <c r="P581" s="155">
        <v>9954851.275002664</v>
      </c>
      <c r="Q581" s="155">
        <v>9931293.957072759</v>
      </c>
      <c r="R581" s="155">
        <v>9694400.7320429105</v>
      </c>
      <c r="S581" s="155">
        <v>9715446.7648320906</v>
      </c>
      <c r="T581" s="155">
        <v>9736509.2269989327</v>
      </c>
      <c r="U581" s="155">
        <v>9757571.6891657785</v>
      </c>
      <c r="V581" s="155">
        <v>9778634.1513326224</v>
      </c>
      <c r="W581" s="155">
        <v>9782692.207615938</v>
      </c>
      <c r="X581" s="155">
        <v>9786766.6932769194</v>
      </c>
      <c r="Y581" s="155">
        <v>9790824.7495602351</v>
      </c>
      <c r="Z581" s="155">
        <v>9794899.2352212146</v>
      </c>
      <c r="AA581" s="155">
        <v>9798957.2915045302</v>
      </c>
      <c r="AB581" s="155">
        <v>9787670.3090485074</v>
      </c>
      <c r="AC581" s="155">
        <v>9776383.3265924845</v>
      </c>
      <c r="AD581" s="155">
        <v>9765112.7735141255</v>
      </c>
      <c r="AE581" s="155">
        <v>9753825.7910581026</v>
      </c>
      <c r="AF581" s="155">
        <v>9742538.8086020779</v>
      </c>
      <c r="AG581" s="155">
        <v>9717040.4144656193</v>
      </c>
      <c r="AH581" s="155">
        <v>9691525.590951493</v>
      </c>
      <c r="AI581" s="155">
        <v>9666027.1968150325</v>
      </c>
      <c r="AJ581" s="155">
        <v>9640528.802678572</v>
      </c>
      <c r="AK581" s="155">
        <v>9615030.4085421097</v>
      </c>
      <c r="AL581" s="155">
        <v>9577144.263646055</v>
      </c>
      <c r="AM581" s="155">
        <v>9539258.1187500004</v>
      </c>
      <c r="AN581" s="155">
        <v>9501388.4032316096</v>
      </c>
      <c r="AO581" s="155">
        <v>9463502.258335555</v>
      </c>
      <c r="AP581" s="155">
        <v>9425616.1134395003</v>
      </c>
      <c r="AQ581" s="8"/>
      <c r="AS581" s="127"/>
      <c r="AT581" s="127"/>
      <c r="AU581" s="127" t="s">
        <v>115</v>
      </c>
    </row>
    <row r="582" spans="2:47" s="21" customFormat="1">
      <c r="B582" s="5"/>
      <c r="C582" s="9"/>
      <c r="D582" s="9"/>
      <c r="E582" s="18"/>
      <c r="F582" s="62" t="s">
        <v>49</v>
      </c>
      <c r="G582" s="78"/>
      <c r="H582" s="155">
        <v>810877.38398587401</v>
      </c>
      <c r="I582" s="155">
        <v>815754.03433968546</v>
      </c>
      <c r="J582" s="155">
        <v>879408.70055769722</v>
      </c>
      <c r="K582" s="155">
        <v>950056.78955785732</v>
      </c>
      <c r="L582" s="155">
        <v>1031218.4792548161</v>
      </c>
      <c r="M582" s="155">
        <v>1060863.0026066096</v>
      </c>
      <c r="N582" s="155">
        <v>1058558.4429011194</v>
      </c>
      <c r="O582" s="155">
        <v>1056196.3464906716</v>
      </c>
      <c r="P582" s="155">
        <v>1050391.9810554371</v>
      </c>
      <c r="Q582" s="155">
        <v>1047906.3168134328</v>
      </c>
      <c r="R582" s="155">
        <v>1022910.3889925374</v>
      </c>
      <c r="S582" s="155">
        <v>1025131.0735074627</v>
      </c>
      <c r="T582" s="155">
        <v>1027353.4915778253</v>
      </c>
      <c r="U582" s="155">
        <v>1029575.9096481877</v>
      </c>
      <c r="V582" s="155">
        <v>1031798.3277185501</v>
      </c>
      <c r="W582" s="155">
        <v>1032226.5159115138</v>
      </c>
      <c r="X582" s="155">
        <v>1032656.4376599146</v>
      </c>
      <c r="Y582" s="155">
        <v>1033084.6258528787</v>
      </c>
      <c r="Z582" s="155">
        <v>1033514.5476012795</v>
      </c>
      <c r="AA582" s="155">
        <v>1033942.7357942432</v>
      </c>
      <c r="AB582" s="155">
        <v>1032751.7832089553</v>
      </c>
      <c r="AC582" s="155">
        <v>1031560.8306236676</v>
      </c>
      <c r="AD582" s="155">
        <v>1030371.6115938167</v>
      </c>
      <c r="AE582" s="155">
        <v>1029180.6590085287</v>
      </c>
      <c r="AF582" s="155">
        <v>1027989.7064232408</v>
      </c>
      <c r="AG582" s="155">
        <v>1025299.2283848615</v>
      </c>
      <c r="AH582" s="155">
        <v>1022607.0167910447</v>
      </c>
      <c r="AI582" s="155">
        <v>1019916.5387526653</v>
      </c>
      <c r="AJ582" s="155">
        <v>1017226.0607142856</v>
      </c>
      <c r="AK582" s="155">
        <v>1014535.5826759062</v>
      </c>
      <c r="AL582" s="155">
        <v>1010538.0038379532</v>
      </c>
      <c r="AM582" s="155">
        <v>1006540.425</v>
      </c>
      <c r="AN582" s="155">
        <v>1002544.579717484</v>
      </c>
      <c r="AO582" s="155">
        <v>998547.00087953079</v>
      </c>
      <c r="AP582" s="155">
        <v>994549.42204157764</v>
      </c>
      <c r="AQ582" s="8"/>
      <c r="AS582" s="127"/>
      <c r="AT582" s="127"/>
      <c r="AU582" s="127" t="s">
        <v>116</v>
      </c>
    </row>
    <row r="583" spans="2:47" s="21" customFormat="1">
      <c r="B583" s="5"/>
      <c r="C583" s="9"/>
      <c r="D583" s="9"/>
      <c r="E583" s="18"/>
      <c r="F583" s="62" t="s">
        <v>50</v>
      </c>
      <c r="G583" s="78"/>
      <c r="H583" s="155">
        <v>3028504.1689775451</v>
      </c>
      <c r="I583" s="155">
        <v>3046717.7191626127</v>
      </c>
      <c r="J583" s="155">
        <v>3284458.2528404905</v>
      </c>
      <c r="K583" s="155">
        <v>3548318.1610001787</v>
      </c>
      <c r="L583" s="155">
        <v>3851444.7747926093</v>
      </c>
      <c r="M583" s="155">
        <v>3962162.5779171116</v>
      </c>
      <c r="N583" s="155">
        <v>3953555.3965928168</v>
      </c>
      <c r="O583" s="155">
        <v>3944733.3243931904</v>
      </c>
      <c r="P583" s="155">
        <v>3923054.8989418987</v>
      </c>
      <c r="Q583" s="155">
        <v>3913771.319613806</v>
      </c>
      <c r="R583" s="155">
        <v>3820415.3164645527</v>
      </c>
      <c r="S583" s="155">
        <v>3828709.2366604484</v>
      </c>
      <c r="T583" s="155">
        <v>3837009.6314232415</v>
      </c>
      <c r="U583" s="155">
        <v>3845310.026186035</v>
      </c>
      <c r="V583" s="155">
        <v>3853610.4209488276</v>
      </c>
      <c r="W583" s="155">
        <v>3855209.6389725478</v>
      </c>
      <c r="X583" s="155">
        <v>3856815.3315631668</v>
      </c>
      <c r="Y583" s="155">
        <v>3858414.549586887</v>
      </c>
      <c r="Z583" s="155">
        <v>3860020.242177506</v>
      </c>
      <c r="AA583" s="155">
        <v>3861619.4602012262</v>
      </c>
      <c r="AB583" s="155">
        <v>3857171.4327425384</v>
      </c>
      <c r="AC583" s="155">
        <v>3852723.4052838488</v>
      </c>
      <c r="AD583" s="155">
        <v>3848281.8523920584</v>
      </c>
      <c r="AE583" s="155">
        <v>3843833.8249333692</v>
      </c>
      <c r="AF583" s="155">
        <v>3839385.7974746805</v>
      </c>
      <c r="AG583" s="155">
        <v>3829337.269649521</v>
      </c>
      <c r="AH583" s="155">
        <v>3819282.2672574627</v>
      </c>
      <c r="AI583" s="155">
        <v>3809233.7394323023</v>
      </c>
      <c r="AJ583" s="155">
        <v>3799185.2116071433</v>
      </c>
      <c r="AK583" s="155">
        <v>3789136.6837819829</v>
      </c>
      <c r="AL583" s="155">
        <v>3774206.3325159913</v>
      </c>
      <c r="AM583" s="155">
        <v>3759275.9812499997</v>
      </c>
      <c r="AN583" s="155">
        <v>3744352.1045509074</v>
      </c>
      <c r="AO583" s="155">
        <v>3729421.7532849149</v>
      </c>
      <c r="AP583" s="155">
        <v>3714491.4020189228</v>
      </c>
      <c r="AQ583" s="8"/>
      <c r="AS583" s="127"/>
      <c r="AT583" s="127"/>
      <c r="AU583" s="127" t="s">
        <v>117</v>
      </c>
    </row>
    <row r="584" spans="2:47" s="21" customFormat="1">
      <c r="B584" s="5"/>
      <c r="C584" s="9"/>
      <c r="D584" s="9"/>
      <c r="E584" s="18"/>
      <c r="F584" s="16"/>
      <c r="G584" s="80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8"/>
    </row>
    <row r="585" spans="2:47" s="21" customFormat="1">
      <c r="B585" s="5"/>
      <c r="E585" s="34"/>
      <c r="F585" s="35" t="s">
        <v>1</v>
      </c>
      <c r="G585" s="81"/>
      <c r="H585" s="72">
        <f>SUM(H586:H590)</f>
        <v>73750831.051112175</v>
      </c>
      <c r="I585" s="72">
        <f t="shared" ref="I585" si="685">SUM(I586:I590)</f>
        <v>74214522.822278425</v>
      </c>
      <c r="J585" s="72">
        <f t="shared" ref="J585" si="686">SUM(J586:J590)</f>
        <v>82724380.228705719</v>
      </c>
      <c r="K585" s="72">
        <f t="shared" ref="K585" si="687">SUM(K586:K590)</f>
        <v>92450413.210493162</v>
      </c>
      <c r="L585" s="72">
        <f t="shared" ref="L585" si="688">SUM(L586:L590)</f>
        <v>103252657.14145541</v>
      </c>
      <c r="M585" s="72">
        <f t="shared" ref="M585" si="689">SUM(M586:M590)</f>
        <v>110357990.45807627</v>
      </c>
      <c r="N585" s="72">
        <f t="shared" ref="N585" si="690">SUM(N586:N590)</f>
        <v>122432084.34118837</v>
      </c>
      <c r="O585" s="72">
        <f t="shared" ref="O585" si="691">SUM(O586:O590)</f>
        <v>131942283.23639512</v>
      </c>
      <c r="P585" s="72">
        <f t="shared" ref="P585" si="692">SUM(P586:P590)</f>
        <v>139709747.42928362</v>
      </c>
      <c r="Q585" s="72">
        <f t="shared" ref="Q585" si="693">SUM(Q586:Q590)</f>
        <v>147524182.35464686</v>
      </c>
      <c r="R585" s="72">
        <f t="shared" ref="R585" si="694">SUM(R586:R590)</f>
        <v>152663561.64069727</v>
      </c>
      <c r="S585" s="72">
        <f t="shared" ref="S585" si="695">SUM(S586:S590)</f>
        <v>162952532.15516734</v>
      </c>
      <c r="T585" s="72">
        <f t="shared" ref="T585" si="696">SUM(T586:T590)</f>
        <v>173331291.02052364</v>
      </c>
      <c r="U585" s="72">
        <f t="shared" ref="U585" si="697">SUM(U586:U590)</f>
        <v>173944362.7119973</v>
      </c>
      <c r="V585" s="72">
        <f t="shared" ref="V585" si="698">SUM(V586:V590)</f>
        <v>174556996.58194071</v>
      </c>
      <c r="W585" s="72">
        <f t="shared" ref="W585" si="699">SUM(W586:W590)</f>
        <v>174825054.53057453</v>
      </c>
      <c r="X585" s="72">
        <f t="shared" ref="X585" si="700">SUM(X586:X590)</f>
        <v>175093189.89003709</v>
      </c>
      <c r="Y585" s="72">
        <f t="shared" ref="Y585" si="701">SUM(Y586:Y590)</f>
        <v>175361849.64694661</v>
      </c>
      <c r="Z585" s="72">
        <f t="shared" ref="Z585" si="702">SUM(Z586:Z590)</f>
        <v>175629933.33071277</v>
      </c>
      <c r="AA585" s="72">
        <f t="shared" ref="AA585" si="703">SUM(AA586:AA590)</f>
        <v>175898270.67918122</v>
      </c>
      <c r="AB585" s="72">
        <f t="shared" ref="AB585" si="704">SUM(AB586:AB590)</f>
        <v>175839394.12395492</v>
      </c>
      <c r="AC585" s="72">
        <f t="shared" ref="AC585" si="705">SUM(AC586:AC590)</f>
        <v>175780366.30928779</v>
      </c>
      <c r="AD585" s="72">
        <f t="shared" ref="AD585" si="706">SUM(AD586:AD590)</f>
        <v>175721729.52587682</v>
      </c>
      <c r="AE585" s="72">
        <f t="shared" ref="AE585" si="707">SUM(AE586:AE590)</f>
        <v>175662859.15231609</v>
      </c>
      <c r="AF585" s="72">
        <f t="shared" ref="AF585" si="708">SUM(AF586:AF590)</f>
        <v>175603728.5445863</v>
      </c>
      <c r="AG585" s="72">
        <f t="shared" ref="AG585" si="709">SUM(AG586:AG590)</f>
        <v>175248838.35327733</v>
      </c>
      <c r="AH585" s="72">
        <f t="shared" ref="AH585" si="710">SUM(AH586:AH590)</f>
        <v>174893631.49193528</v>
      </c>
      <c r="AI585" s="72">
        <f t="shared" ref="AI585" si="711">SUM(AI586:AI590)</f>
        <v>174538549.12234464</v>
      </c>
      <c r="AJ585" s="72">
        <f t="shared" ref="AJ585" si="712">SUM(AJ586:AJ590)</f>
        <v>174183610.20367318</v>
      </c>
      <c r="AK585" s="72">
        <f t="shared" ref="AK585" si="713">SUM(AK586:AK590)</f>
        <v>173824663.86103833</v>
      </c>
      <c r="AL585" s="72">
        <f t="shared" ref="AL585" si="714">SUM(AL586:AL590)</f>
        <v>173213119.41446772</v>
      </c>
      <c r="AM585" s="72">
        <f t="shared" ref="AM585" si="715">SUM(AM586:AM590)</f>
        <v>172601266.15709624</v>
      </c>
      <c r="AN585" s="72">
        <f t="shared" ref="AN585" si="716">SUM(AN586:AN590)</f>
        <v>171989457.76660234</v>
      </c>
      <c r="AO585" s="72">
        <f t="shared" ref="AO585" si="717">SUM(AO586:AO590)</f>
        <v>171377951.27420437</v>
      </c>
      <c r="AP585" s="72">
        <f t="shared" ref="AP585" si="718">SUM(AP586:AP590)</f>
        <v>170766094.01955995</v>
      </c>
      <c r="AQ585" s="8"/>
      <c r="AS585" s="24"/>
    </row>
    <row r="586" spans="2:47" s="21" customFormat="1">
      <c r="B586" s="5"/>
      <c r="C586" s="9"/>
      <c r="D586" s="9"/>
      <c r="E586" s="18"/>
      <c r="F586" s="62" t="s">
        <v>2</v>
      </c>
      <c r="G586" s="78"/>
      <c r="H586" s="73">
        <f t="shared" ref="H586:Q590" si="719">SUMIF($F$452:$F$583,$F586,H$452:H$583)</f>
        <v>1045253.8740839127</v>
      </c>
      <c r="I586" s="73">
        <f t="shared" si="719"/>
        <v>1431386.7148530292</v>
      </c>
      <c r="J586" s="73">
        <f t="shared" si="719"/>
        <v>1992815.6314781995</v>
      </c>
      <c r="K586" s="73">
        <f t="shared" si="719"/>
        <v>2682912.8186707804</v>
      </c>
      <c r="L586" s="73">
        <f t="shared" si="719"/>
        <v>3521905.3199169673</v>
      </c>
      <c r="M586" s="73">
        <f t="shared" si="719"/>
        <v>4334172.968050776</v>
      </c>
      <c r="N586" s="73">
        <f t="shared" si="719"/>
        <v>5445243.8874800485</v>
      </c>
      <c r="O586" s="73">
        <f t="shared" si="719"/>
        <v>6597123.9228898622</v>
      </c>
      <c r="P586" s="73">
        <f t="shared" si="719"/>
        <v>6985497.01559099</v>
      </c>
      <c r="Q586" s="73">
        <f t="shared" si="719"/>
        <v>7376219.5081878714</v>
      </c>
      <c r="R586" s="73">
        <f t="shared" ref="R586:AA590" si="720">SUMIF($F$452:$F$583,$F586,R$452:R$583)</f>
        <v>7633189.1972568724</v>
      </c>
      <c r="S586" s="73">
        <f t="shared" si="720"/>
        <v>8147638.4734010696</v>
      </c>
      <c r="T586" s="73">
        <f t="shared" si="720"/>
        <v>8666577.1730470154</v>
      </c>
      <c r="U586" s="73">
        <f t="shared" si="720"/>
        <v>8697230.8129221909</v>
      </c>
      <c r="V586" s="73">
        <f t="shared" si="720"/>
        <v>8727862.5616274346</v>
      </c>
      <c r="W586" s="73">
        <f t="shared" si="720"/>
        <v>8741265.4902302101</v>
      </c>
      <c r="X586" s="73">
        <f t="shared" si="720"/>
        <v>8754672.2891965173</v>
      </c>
      <c r="Y586" s="73">
        <f t="shared" si="720"/>
        <v>8768105.3079929203</v>
      </c>
      <c r="Z586" s="73">
        <f t="shared" si="720"/>
        <v>8781509.5232166536</v>
      </c>
      <c r="AA586" s="73">
        <f t="shared" si="720"/>
        <v>8794926.4215754811</v>
      </c>
      <c r="AB586" s="73">
        <f t="shared" ref="AB586:AP590" si="721">SUMIF($F$452:$F$583,$F586,AB$452:AB$583)</f>
        <v>8791982.602112269</v>
      </c>
      <c r="AC586" s="73">
        <f t="shared" si="721"/>
        <v>8789031.219447948</v>
      </c>
      <c r="AD586" s="73">
        <f t="shared" si="721"/>
        <v>8786099.3884398416</v>
      </c>
      <c r="AE586" s="73">
        <f t="shared" si="721"/>
        <v>8783155.8780021351</v>
      </c>
      <c r="AF586" s="73">
        <f t="shared" si="721"/>
        <v>8780199.3557625674</v>
      </c>
      <c r="AG586" s="73">
        <f t="shared" si="721"/>
        <v>8762454.8324931003</v>
      </c>
      <c r="AH586" s="73">
        <f t="shared" si="721"/>
        <v>8744694.4754929096</v>
      </c>
      <c r="AI586" s="73">
        <f t="shared" si="721"/>
        <v>8726940.3431225382</v>
      </c>
      <c r="AJ586" s="73">
        <f t="shared" si="721"/>
        <v>8709193.3834492993</v>
      </c>
      <c r="AK586" s="73">
        <f t="shared" si="721"/>
        <v>8691245.8813798483</v>
      </c>
      <c r="AL586" s="73">
        <f t="shared" si="721"/>
        <v>8660668.6253514141</v>
      </c>
      <c r="AM586" s="73">
        <f t="shared" si="721"/>
        <v>8630075.9287337195</v>
      </c>
      <c r="AN586" s="73">
        <f t="shared" si="721"/>
        <v>8599485.475780433</v>
      </c>
      <c r="AO586" s="73">
        <f t="shared" si="721"/>
        <v>8568910.1175385192</v>
      </c>
      <c r="AP586" s="73">
        <f t="shared" si="721"/>
        <v>8538317.2211727127</v>
      </c>
      <c r="AQ586" s="8"/>
      <c r="AS586" s="24"/>
    </row>
    <row r="587" spans="2:47" s="21" customFormat="1">
      <c r="B587" s="5"/>
      <c r="C587" s="9"/>
      <c r="D587" s="9"/>
      <c r="E587" s="18"/>
      <c r="F587" s="62" t="s">
        <v>47</v>
      </c>
      <c r="G587" s="78"/>
      <c r="H587" s="73">
        <f t="shared" si="719"/>
        <v>60152626.433416076</v>
      </c>
      <c r="I587" s="73">
        <f t="shared" si="719"/>
        <v>60151703.091496974</v>
      </c>
      <c r="J587" s="73">
        <f t="shared" si="719"/>
        <v>66962129.149066806</v>
      </c>
      <c r="K587" s="73">
        <f t="shared" si="719"/>
        <v>74724755.558839202</v>
      </c>
      <c r="L587" s="73">
        <f t="shared" si="719"/>
        <v>83250089.349873036</v>
      </c>
      <c r="M587" s="73">
        <f t="shared" si="719"/>
        <v>88841107.44949922</v>
      </c>
      <c r="N587" s="73">
        <f t="shared" si="719"/>
        <v>99192092.073569924</v>
      </c>
      <c r="O587" s="73">
        <f t="shared" si="719"/>
        <v>107064652.21676013</v>
      </c>
      <c r="P587" s="73">
        <f t="shared" si="719"/>
        <v>114077034.89570901</v>
      </c>
      <c r="Q587" s="73">
        <f t="shared" si="719"/>
        <v>121092050.49046212</v>
      </c>
      <c r="R587" s="73">
        <f t="shared" si="720"/>
        <v>125930495.76274315</v>
      </c>
      <c r="S587" s="73">
        <f t="shared" si="720"/>
        <v>135117879.5290989</v>
      </c>
      <c r="T587" s="73">
        <f t="shared" si="720"/>
        <v>144385486.35695297</v>
      </c>
      <c r="U587" s="73">
        <f t="shared" si="720"/>
        <v>144908703.97457778</v>
      </c>
      <c r="V587" s="73">
        <f t="shared" si="720"/>
        <v>145431545.4508726</v>
      </c>
      <c r="W587" s="73">
        <f t="shared" si="720"/>
        <v>145665673.29476979</v>
      </c>
      <c r="X587" s="73">
        <f t="shared" si="720"/>
        <v>145899860.23080346</v>
      </c>
      <c r="Y587" s="73">
        <f t="shared" si="720"/>
        <v>146134523.00450709</v>
      </c>
      <c r="Z587" s="73">
        <f t="shared" si="720"/>
        <v>146368659.41678336</v>
      </c>
      <c r="AA587" s="73">
        <f t="shared" si="720"/>
        <v>146603040.47092453</v>
      </c>
      <c r="AB587" s="73">
        <f t="shared" si="721"/>
        <v>146561682.7803877</v>
      </c>
      <c r="AC587" s="73">
        <f t="shared" si="721"/>
        <v>146520184.82805204</v>
      </c>
      <c r="AD587" s="73">
        <f t="shared" si="721"/>
        <v>146479017.72406018</v>
      </c>
      <c r="AE587" s="73">
        <f t="shared" si="721"/>
        <v>146437659.72449788</v>
      </c>
      <c r="AF587" s="73">
        <f t="shared" si="721"/>
        <v>146396068.90923744</v>
      </c>
      <c r="AG587" s="73">
        <f t="shared" si="721"/>
        <v>146105788.83750689</v>
      </c>
      <c r="AH587" s="73">
        <f t="shared" si="721"/>
        <v>145815217.45200706</v>
      </c>
      <c r="AI587" s="73">
        <f t="shared" si="721"/>
        <v>145524754.81687748</v>
      </c>
      <c r="AJ587" s="73">
        <f t="shared" si="721"/>
        <v>145234424.62155071</v>
      </c>
      <c r="AK587" s="73">
        <f t="shared" si="721"/>
        <v>144944046.95112017</v>
      </c>
      <c r="AL587" s="73">
        <f t="shared" si="721"/>
        <v>144437942.80714858</v>
      </c>
      <c r="AM587" s="73">
        <f t="shared" si="721"/>
        <v>143931560.09626627</v>
      </c>
      <c r="AN587" s="73">
        <f t="shared" si="721"/>
        <v>143425209.08671957</v>
      </c>
      <c r="AO587" s="73">
        <f t="shared" si="721"/>
        <v>142919138.63246146</v>
      </c>
      <c r="AP587" s="73">
        <f t="shared" si="721"/>
        <v>142412750.64632732</v>
      </c>
      <c r="AQ587" s="8"/>
      <c r="AS587" s="24"/>
    </row>
    <row r="588" spans="2:47" s="21" customFormat="1">
      <c r="B588" s="5"/>
      <c r="C588" s="9"/>
      <c r="D588" s="9"/>
      <c r="E588" s="18"/>
      <c r="F588" s="62" t="s">
        <v>48</v>
      </c>
      <c r="G588" s="78"/>
      <c r="H588" s="73">
        <f t="shared" si="719"/>
        <v>8299423.0248163501</v>
      </c>
      <c r="I588" s="73">
        <f t="shared" si="719"/>
        <v>8351354.4729416333</v>
      </c>
      <c r="J588" s="73">
        <f t="shared" si="719"/>
        <v>9083523.0538301636</v>
      </c>
      <c r="K588" s="73">
        <f t="shared" si="719"/>
        <v>9901456.6244047135</v>
      </c>
      <c r="L588" s="73">
        <f t="shared" si="719"/>
        <v>10826920.458555758</v>
      </c>
      <c r="M588" s="73">
        <f t="shared" si="719"/>
        <v>11259708.043566458</v>
      </c>
      <c r="N588" s="73">
        <f t="shared" si="719"/>
        <v>11597327.743484592</v>
      </c>
      <c r="O588" s="73">
        <f t="shared" si="719"/>
        <v>11865548.558061775</v>
      </c>
      <c r="P588" s="73">
        <f t="shared" si="719"/>
        <v>12057127.465904616</v>
      </c>
      <c r="Q588" s="73">
        <f t="shared" si="719"/>
        <v>12275688.316784058</v>
      </c>
      <c r="R588" s="73">
        <f t="shared" si="720"/>
        <v>12251899.610765873</v>
      </c>
      <c r="S588" s="73">
        <f t="shared" si="720"/>
        <v>12583911.93978229</v>
      </c>
      <c r="T588" s="73">
        <f t="shared" si="720"/>
        <v>12918733.80213342</v>
      </c>
      <c r="U588" s="73">
        <f t="shared" si="720"/>
        <v>12955069.976495465</v>
      </c>
      <c r="V588" s="73">
        <f t="shared" si="720"/>
        <v>12991382.602963913</v>
      </c>
      <c r="W588" s="73">
        <f t="shared" si="720"/>
        <v>13003424.788179031</v>
      </c>
      <c r="X588" s="73">
        <f t="shared" si="720"/>
        <v>13015481.531815331</v>
      </c>
      <c r="Y588" s="73">
        <f t="shared" si="720"/>
        <v>13027543.548265284</v>
      </c>
      <c r="Z588" s="73">
        <f t="shared" si="720"/>
        <v>13039596.841928078</v>
      </c>
      <c r="AA588" s="73">
        <f t="shared" si="720"/>
        <v>13051648.829198923</v>
      </c>
      <c r="AB588" s="73">
        <f t="shared" si="721"/>
        <v>13041639.370048875</v>
      </c>
      <c r="AC588" s="73">
        <f t="shared" si="721"/>
        <v>13031628.74968965</v>
      </c>
      <c r="AD588" s="73">
        <f t="shared" si="721"/>
        <v>13021640.325912086</v>
      </c>
      <c r="AE588" s="73">
        <f t="shared" si="721"/>
        <v>13011636.017762564</v>
      </c>
      <c r="AF588" s="73">
        <f t="shared" si="721"/>
        <v>13001621.366884707</v>
      </c>
      <c r="AG588" s="73">
        <f t="shared" si="721"/>
        <v>12971296.272632014</v>
      </c>
      <c r="AH588" s="73">
        <f t="shared" si="721"/>
        <v>12940963.378380034</v>
      </c>
      <c r="AI588" s="73">
        <f t="shared" si="721"/>
        <v>12910635.788141331</v>
      </c>
      <c r="AJ588" s="73">
        <f t="shared" si="721"/>
        <v>12880312.020402258</v>
      </c>
      <c r="AK588" s="73">
        <f t="shared" si="721"/>
        <v>12849327.66060113</v>
      </c>
      <c r="AL588" s="73">
        <f t="shared" si="721"/>
        <v>12801356.461203894</v>
      </c>
      <c r="AM588" s="73">
        <f t="shared" si="721"/>
        <v>12753380.840903435</v>
      </c>
      <c r="AN588" s="73">
        <f t="shared" si="721"/>
        <v>12705411.83821542</v>
      </c>
      <c r="AO588" s="73">
        <f t="shared" si="721"/>
        <v>12657445.207779346</v>
      </c>
      <c r="AP588" s="73">
        <f t="shared" si="721"/>
        <v>12609470.698906224</v>
      </c>
      <c r="AQ588" s="8"/>
      <c r="AS588" s="24"/>
    </row>
    <row r="589" spans="2:47" s="21" customFormat="1">
      <c r="B589" s="5"/>
      <c r="C589" s="9"/>
      <c r="D589" s="9"/>
      <c r="E589" s="18"/>
      <c r="F589" s="62" t="s">
        <v>49</v>
      </c>
      <c r="G589" s="78"/>
      <c r="H589" s="73">
        <f t="shared" si="719"/>
        <v>892294.13921301975</v>
      </c>
      <c r="I589" s="73">
        <f t="shared" si="719"/>
        <v>897709.03550330456</v>
      </c>
      <c r="J589" s="73">
        <f t="shared" si="719"/>
        <v>990143.70011832565</v>
      </c>
      <c r="K589" s="73">
        <f t="shared" si="719"/>
        <v>1092949.1331249366</v>
      </c>
      <c r="L589" s="73">
        <f t="shared" si="719"/>
        <v>1206922.4703987632</v>
      </c>
      <c r="M589" s="73">
        <f t="shared" si="719"/>
        <v>1269335.9874854479</v>
      </c>
      <c r="N589" s="73">
        <f t="shared" si="719"/>
        <v>1391051.8089433699</v>
      </c>
      <c r="O589" s="73">
        <f t="shared" si="719"/>
        <v>1494377.6140537087</v>
      </c>
      <c r="P589" s="73">
        <f t="shared" si="719"/>
        <v>1589603.0273405337</v>
      </c>
      <c r="Q589" s="73">
        <f t="shared" si="719"/>
        <v>1680678.4454270976</v>
      </c>
      <c r="R589" s="73">
        <f t="shared" si="720"/>
        <v>1743862.9861853267</v>
      </c>
      <c r="S589" s="73">
        <f t="shared" si="720"/>
        <v>1854697.3241421008</v>
      </c>
      <c r="T589" s="73">
        <f t="shared" si="720"/>
        <v>1966528.3178471078</v>
      </c>
      <c r="U589" s="73">
        <f t="shared" si="720"/>
        <v>1973106.2442266117</v>
      </c>
      <c r="V589" s="73">
        <f t="shared" si="720"/>
        <v>1979682.1614427438</v>
      </c>
      <c r="W589" s="73">
        <f t="shared" si="720"/>
        <v>1982243.2823000238</v>
      </c>
      <c r="X589" s="73">
        <f t="shared" si="720"/>
        <v>1984798.2229723535</v>
      </c>
      <c r="Y589" s="73">
        <f t="shared" si="720"/>
        <v>1987361.405983364</v>
      </c>
      <c r="Z589" s="73">
        <f t="shared" si="720"/>
        <v>1989924.0775310739</v>
      </c>
      <c r="AA589" s="73">
        <f t="shared" si="720"/>
        <v>1992480.3993969739</v>
      </c>
      <c r="AB589" s="73">
        <f t="shared" si="721"/>
        <v>1991377.2235699671</v>
      </c>
      <c r="AC589" s="73">
        <f t="shared" si="721"/>
        <v>1990274.0366395013</v>
      </c>
      <c r="AD589" s="73">
        <f t="shared" si="721"/>
        <v>1989173.9175387188</v>
      </c>
      <c r="AE589" s="73">
        <f t="shared" si="721"/>
        <v>1988068.7755710441</v>
      </c>
      <c r="AF589" s="73">
        <f t="shared" si="721"/>
        <v>1986965.0982757518</v>
      </c>
      <c r="AG589" s="73">
        <f t="shared" si="721"/>
        <v>1982492.916502995</v>
      </c>
      <c r="AH589" s="73">
        <f t="shared" si="721"/>
        <v>1978022.9240331971</v>
      </c>
      <c r="AI589" s="73">
        <f t="shared" si="721"/>
        <v>1973551.5010327799</v>
      </c>
      <c r="AJ589" s="73">
        <f t="shared" si="721"/>
        <v>1969079.8342875405</v>
      </c>
      <c r="AK589" s="73">
        <f t="shared" si="721"/>
        <v>1964609.3093827516</v>
      </c>
      <c r="AL589" s="73">
        <f t="shared" si="721"/>
        <v>1957225.7495359001</v>
      </c>
      <c r="AM589" s="73">
        <f t="shared" si="721"/>
        <v>1949838.9958859656</v>
      </c>
      <c r="AN589" s="73">
        <f t="shared" si="721"/>
        <v>1942453.6122803329</v>
      </c>
      <c r="AO589" s="73">
        <f t="shared" si="721"/>
        <v>1935069.3526252033</v>
      </c>
      <c r="AP589" s="73">
        <f t="shared" si="721"/>
        <v>1927683.8096774211</v>
      </c>
      <c r="AQ589" s="8"/>
      <c r="AS589" s="24"/>
    </row>
    <row r="590" spans="2:47" s="21" customFormat="1">
      <c r="B590" s="5"/>
      <c r="C590" s="9"/>
      <c r="D590" s="9"/>
      <c r="E590" s="18"/>
      <c r="F590" s="62" t="s">
        <v>50</v>
      </c>
      <c r="G590" s="78"/>
      <c r="H590" s="73">
        <f t="shared" si="719"/>
        <v>3361233.579582803</v>
      </c>
      <c r="I590" s="73">
        <f t="shared" si="719"/>
        <v>3382369.5074835028</v>
      </c>
      <c r="J590" s="73">
        <f t="shared" si="719"/>
        <v>3695768.6942122104</v>
      </c>
      <c r="K590" s="73">
        <f t="shared" si="719"/>
        <v>4048339.0754535352</v>
      </c>
      <c r="L590" s="73">
        <f t="shared" si="719"/>
        <v>4446819.5427108873</v>
      </c>
      <c r="M590" s="73">
        <f t="shared" si="719"/>
        <v>4653666.0094743576</v>
      </c>
      <c r="N590" s="73">
        <f t="shared" si="719"/>
        <v>4806368.8277104311</v>
      </c>
      <c r="O590" s="73">
        <f t="shared" si="719"/>
        <v>4920580.924629638</v>
      </c>
      <c r="P590" s="73">
        <f t="shared" si="719"/>
        <v>5000485.0247384505</v>
      </c>
      <c r="Q590" s="73">
        <f t="shared" si="719"/>
        <v>5099545.5937857162</v>
      </c>
      <c r="R590" s="73">
        <f t="shared" si="720"/>
        <v>5104114.0837460803</v>
      </c>
      <c r="S590" s="73">
        <f t="shared" si="720"/>
        <v>5248404.8887429945</v>
      </c>
      <c r="T590" s="73">
        <f t="shared" si="720"/>
        <v>5393965.3705431493</v>
      </c>
      <c r="U590" s="73">
        <f t="shared" si="720"/>
        <v>5410251.7037752699</v>
      </c>
      <c r="V590" s="73">
        <f t="shared" si="720"/>
        <v>5426523.8050339688</v>
      </c>
      <c r="W590" s="73">
        <f t="shared" si="720"/>
        <v>5432447.6750954604</v>
      </c>
      <c r="X590" s="73">
        <f t="shared" si="720"/>
        <v>5438377.6152494289</v>
      </c>
      <c r="Y590" s="73">
        <f t="shared" si="720"/>
        <v>5444316.380197959</v>
      </c>
      <c r="Z590" s="73">
        <f t="shared" si="720"/>
        <v>5450243.4712536028</v>
      </c>
      <c r="AA590" s="73">
        <f t="shared" si="720"/>
        <v>5456174.5580852926</v>
      </c>
      <c r="AB590" s="73">
        <f t="shared" si="721"/>
        <v>5452712.1478361161</v>
      </c>
      <c r="AC590" s="73">
        <f t="shared" si="721"/>
        <v>5449247.4754586611</v>
      </c>
      <c r="AD590" s="73">
        <f t="shared" si="721"/>
        <v>5445798.1699260008</v>
      </c>
      <c r="AE590" s="73">
        <f t="shared" si="721"/>
        <v>5442338.7564824624</v>
      </c>
      <c r="AF590" s="73">
        <f t="shared" si="721"/>
        <v>5438873.8144258112</v>
      </c>
      <c r="AG590" s="73">
        <f t="shared" si="721"/>
        <v>5426805.4941423666</v>
      </c>
      <c r="AH590" s="73">
        <f t="shared" si="721"/>
        <v>5414733.2620221209</v>
      </c>
      <c r="AI590" s="73">
        <f t="shared" si="721"/>
        <v>5402666.6731705088</v>
      </c>
      <c r="AJ590" s="73">
        <f t="shared" si="721"/>
        <v>5390600.343983382</v>
      </c>
      <c r="AK590" s="73">
        <f t="shared" si="721"/>
        <v>5375434.0585544249</v>
      </c>
      <c r="AL590" s="73">
        <f t="shared" si="721"/>
        <v>5355925.77122794</v>
      </c>
      <c r="AM590" s="73">
        <f t="shared" si="721"/>
        <v>5336410.2953068586</v>
      </c>
      <c r="AN590" s="73">
        <f t="shared" si="721"/>
        <v>5316897.7536065951</v>
      </c>
      <c r="AO590" s="73">
        <f t="shared" si="721"/>
        <v>5297387.9637998631</v>
      </c>
      <c r="AP590" s="73">
        <f t="shared" si="721"/>
        <v>5277871.6434762878</v>
      </c>
      <c r="AQ590" s="8"/>
      <c r="AS590" s="24"/>
    </row>
    <row r="591" spans="2:47">
      <c r="B591" s="5"/>
      <c r="AQ591" s="8"/>
    </row>
    <row r="592" spans="2:47" ht="13.5" thickBot="1">
      <c r="B592" s="28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30"/>
    </row>
    <row r="593"/>
  </sheetData>
  <conditionalFormatting sqref="G6:AP6">
    <cfRule type="cellIs" dxfId="11" priority="1" operator="lessThan">
      <formula>0</formula>
    </cfRule>
    <cfRule type="cellIs" dxfId="10" priority="2" operator="greaterThan">
      <formula>0</formula>
    </cfRule>
    <cfRule type="cellIs" dxfId="9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A12:AP12 A14:AP15 A13:G13 A17:AP17 A16:G16 A19:AP20 A18:G18 A22:AP22 A21:G21 A24:AP25 A23:G23 A27:AP27 A26:G26 A29:AP30 A28:G28 A32:AP32 A31:G31 A34:AP35 A33:G33 A37:AP37 A36:G36 A39:AP40 A38:G38 A42:AP42 A41:G41 A44:AP45 A43:G43 A47:AP47 A46:G46 A49:AP50 A48:G48 A52:AP52 A51:G51 A54:AP55 A53:G53 A57:AP57 A56:G56 A59:AP60 A58:G58 A62:AP62 A61:G61 A64:AP65 A63:G63 A67:AP67 A66:G66 A69:AP70 A68:G68 A72:AP72 A71:G71 A74:AP75 A73:G73 A77:AP77 A76:G76 A79:AP80 A78:G78 A82:AP82 A81:G81 A84:AP85 A83:G83 A87:AP87 A86:G86 A89:AP90 A88:G88 A92:AP92 A91:G91 A94:AP95 A93:G93 A97:AP97 A96:G96 A99:AP100 A98:G98 A102:AP102 A101:G101 A104:AP106 A103:G103 A203:AP204 A198:G198 A199:G199 A200:G200 A201:G201 A202:G202 A210:AP211 A205:G205 A206:G206 A207:G207 A208:G208 A209:G209 A217:AP218 A212:G212 A213:G213 A214:G214 A215:G215 A216:G216 A224:AP225 A219:G219 A220:G220 A221:G221 A222:G222 A223:G223 A231:AP232 A226:G226 A227:G227 A228:G228 A229:G229 A230:G230 A238:AP239 A233:G233 A234:G234 A235:G235 A236:G236 A237:G237 A245:AP246 A240:G240 A241:G241 A242:G242 A243:G243 A244:G244 A252:AP253 A247:G247 A248:G248 A249:G249 A250:G250 A251:G251 A259:AP260 A254:G254 A255:G255 A256:G256 A257:G257 A258:G258 A266:AP267 A261:G261 A262:G262 A263:G263 A264:G264 A265:G265 A273:AP274 A268:G268 A269:G269 A270:G270 A271:G271 A272:G272 A280:AP281 A275:G275 A276:G276 A277:G277 A278:G278 A279:G279 A287:AP288 A282:G282 A283:G283 A284:G284 A285:G285 A286:G286 A294:AP295 A289:G289 A290:G290 A291:G291 A292:G292 A293:G293 A301:AP302 A296:G296 A297:G297 A298:G298 A299:G299 A300:G300 A308:AP309 A303:G303 A304:G304 A305:G305 A306:G306 A307:G307 A315:AP316 A310:G310 A311:G311 A312:G312 A313:G313 A314:G314 A322:AP323 A317:G317 A318:G318 A319:G319 A320:G320 A321:G321 A329:AP338 A324:G324 A325:G325 A326:G326 A327:G327 A328:G328 A358:AP360 A339:G339 A340:G340 A341:G341 A342:G342 A343:G343 A344:G344 A345:G345 A346:G346 A347:G347 A348:G348 A349:G349 A350:G350 A351:G351 A352:G352 A353:G353 A354:G354 A355:G355 A356:G356 A357:G357 A380:AP383 A361:G361 A362:G362 A363:G363 A364:G364 A365:G365 A366:G366 A367:G367 A368:G368 A369:G369 A370:G370 A371:G371 A372:G372 A373:G373 A374:G374 A375:G375 A376:G376 A377:G377 A378:G378 A379:G379 A458:AP459 A453:G453 A454:G454 A455:G455 A456:G456 A457:G457 A465:AP466 A460:G460 A461:G461 A462:G462 A463:G463 A464:G464 A472:AP473 A467:G467 A468:G468 A469:G469 A470:G470 A471:G471 A479:AP480 A474:G474 A475:G475 A476:G476 A477:G477 A478:G478 A486:AP487 A481:G481 A482:G482 A483:G483 A484:G484 A485:G485 A493:AP494 A488:G488 A489:G489 A490:G490 A491:G491 A492:G492 A500:AP501 A495:G495 A496:G496 A497:G497 A498:G498 A499:G499 A507:AP508 A502:G502 A503:G503 A504:G504 A505:G505 A506:G506 A514:AP515 A509:G509 A510:G510 A511:G511 A512:G512 A513:G513 A521:AP522 A516:G516 A517:G517 A518:G518 A519:G519 A520:G520 A528:AP529 A523:G523 A524:G524 A525:G525 A526:G526 A527:G527 A535:AP536 A530:G530 A531:G531 A532:G532 A533:G533 A534:G534 A542:AP543 A537:G537 A538:G538 A539:G539 A540:G540 A541:G541 A549:AP550 A544:G544 A545:G545 A546:G546 A547:G547 A548:G548 A556:AP557 A551:G551 A552:G552 A553:G553 A554:G554 A555:G555 A563:AP564 A558:G558 A559:G559 A560:G560 A561:G561 A562:G562 A570:AP571 A565:G565 A566:G566 A567:G567 A568:G568 A569:G569 A577:AP578 A572:G572 A573:G573 A574:G574 A575:G575 A576:G576 A584:AP590 A579:G579 A580:G580 A581:G581 A582:G582 A583:G583 A126:AP128 A107:F107 A108:F108 A109:F109 A110:F110 A111:F111 A112:F112 A113:F113 A114:F114 A115:F115 A116:F116 A117:F117 A118:F118 A119:F119 A120:F120 A121:F121 A122:F122 A123:F123 A124:F124 A125:F125 A148:AP151 A129:F129 A130:F130 A131:F131 A132:F132 A133:F133 A134:F134 A135:F135 A136:F136 A137:F137 A138:F138 A139:F139 A140:F140 A141:F141 A142:F142 A143:F143 A144:F144 A145:F145 A146:F146 A147:F147 A171:AP173 A152:F152 A153:F153 A154:F154 A155:F155 A156:F156 A157:F157 A158:F158 A159:F159 A160:F160 A161:F161 A162:F162 A163:F163 A164:F164 A165:F165 A166:F166 A167:F167 A168:F168 A169:F169 A170:F170 A193:AP197 A174:F174 A175:F175 A176:F176 A177:F177 A178:F178 A179:F179 A180:F180 A181:F181 A182:F182 A183:F183 A184:F184 A185:F185 A186:F186 A187:F187 A188:F188 A189:F189 A190:F190 A191:F191 A192:F192 A403:AP405 A384:F384 A385:F385 A386:F386 A387:F387 A388:F388 A389:F389 A390:F390 A391:F391 A392:F392 A393:F393 A394:F394 A395:F395 A396:F396 A397:F397 A398:F398 A399:F399 A400:F400 A401:F401 A402:F402 A425:AP428 A406:F406 A407:F407 A408:F408 A409:F409 A410:F410 A411:F411 A412:F412 A413:F413 A414:F414 A415:F415 A416:F416 A417:F417 A418:F418 A419:F419 A420:F420 A421:F421 A422:F422 A423:F423 A424:F424 A448:AP452 A429:F429 A430:F430 A431:F431 A432:F432 A433:F433 A434:F434 A435:F435 A436:F436 A437:F437 A438:F438 A439:F439 A440:F440 A441:F441 A442:F442 A443:F443 A444:F444 A445:F445 A446:F446 A447:F4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87CA-1085-4784-986F-51BF7CEF58A2}">
  <dimension ref="B1:BV484"/>
  <sheetViews>
    <sheetView showGridLines="0" zoomScale="70" zoomScaleNormal="70" workbookViewId="0">
      <selection activeCell="AM351" sqref="AM351"/>
    </sheetView>
  </sheetViews>
  <sheetFormatPr defaultColWidth="0" defaultRowHeight="12.75" zeroHeight="1" outlineLevelCol="1"/>
  <cols>
    <col min="1" max="2" width="2.5703125" style="21" customWidth="1"/>
    <col min="3" max="4" width="4" style="21" customWidth="1"/>
    <col min="5" max="5" width="5" style="21" bestFit="1" customWidth="1"/>
    <col min="6" max="6" width="39.5703125" style="21" customWidth="1"/>
    <col min="7" max="7" width="15.85546875" style="130" bestFit="1" customWidth="1"/>
    <col min="8" max="13" width="12.5703125" style="21" customWidth="1"/>
    <col min="14" max="41" width="12.5703125" style="21" customWidth="1" outlineLevel="1"/>
    <col min="42" max="42" width="12.5703125" style="21" customWidth="1"/>
    <col min="43" max="44" width="2.5703125" style="21" customWidth="1"/>
    <col min="45" max="51" width="9.140625" style="21" hidden="1" customWidth="1"/>
    <col min="52" max="74" width="0" style="21" hidden="1"/>
    <col min="75" max="16384" width="9.140625" style="21" hidden="1"/>
  </cols>
  <sheetData>
    <row r="1" spans="2:46" ht="5.0999999999999996" customHeight="1"/>
    <row r="2" spans="2:46" ht="18">
      <c r="B2" s="39" t="str">
        <f>CAPEX!B2</f>
        <v>Projeto de Concessão Regionalizada dos Serviços de Abastecimento de Água e Esgotamento Sanitário de Municípios do Estado do Rio de Janeiro – Bloco 1</v>
      </c>
    </row>
    <row r="3" spans="2:46" ht="17.25" thickBot="1">
      <c r="B3" s="40" t="s">
        <v>30</v>
      </c>
      <c r="C3" s="31"/>
      <c r="D3" s="31"/>
      <c r="E3" s="31"/>
      <c r="F3" s="31"/>
      <c r="G3" s="167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2:46" ht="14.25" thickTop="1" thickBot="1"/>
    <row r="5" spans="2:46">
      <c r="B5" s="1"/>
      <c r="C5" s="2"/>
      <c r="D5" s="2"/>
      <c r="E5" s="3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6" s="20" customFormat="1">
      <c r="B6" s="26"/>
      <c r="C6" s="6"/>
      <c r="D6" s="6"/>
      <c r="E6" s="6"/>
      <c r="F6" s="6" t="s">
        <v>10</v>
      </c>
      <c r="G6" s="6" t="s">
        <v>1</v>
      </c>
      <c r="H6" s="70">
        <v>1</v>
      </c>
      <c r="I6" s="70">
        <v>2</v>
      </c>
      <c r="J6" s="70">
        <v>3</v>
      </c>
      <c r="K6" s="70">
        <v>4</v>
      </c>
      <c r="L6" s="70">
        <v>5</v>
      </c>
      <c r="M6" s="70">
        <v>6</v>
      </c>
      <c r="N6" s="70">
        <v>7</v>
      </c>
      <c r="O6" s="70">
        <v>8</v>
      </c>
      <c r="P6" s="70">
        <v>9</v>
      </c>
      <c r="Q6" s="70">
        <v>10</v>
      </c>
      <c r="R6" s="70">
        <v>11</v>
      </c>
      <c r="S6" s="70">
        <v>12</v>
      </c>
      <c r="T6" s="70">
        <v>13</v>
      </c>
      <c r="U6" s="70">
        <v>14</v>
      </c>
      <c r="V6" s="70">
        <v>15</v>
      </c>
      <c r="W6" s="70">
        <v>16</v>
      </c>
      <c r="X6" s="70">
        <v>17</v>
      </c>
      <c r="Y6" s="70">
        <v>18</v>
      </c>
      <c r="Z6" s="70">
        <v>19</v>
      </c>
      <c r="AA6" s="70">
        <v>20</v>
      </c>
      <c r="AB6" s="70">
        <v>21</v>
      </c>
      <c r="AC6" s="70">
        <v>22</v>
      </c>
      <c r="AD6" s="70">
        <v>23</v>
      </c>
      <c r="AE6" s="70">
        <v>24</v>
      </c>
      <c r="AF6" s="70">
        <v>25</v>
      </c>
      <c r="AG6" s="70">
        <v>26</v>
      </c>
      <c r="AH6" s="70">
        <v>27</v>
      </c>
      <c r="AI6" s="70">
        <v>28</v>
      </c>
      <c r="AJ6" s="70">
        <v>29</v>
      </c>
      <c r="AK6" s="70">
        <v>30</v>
      </c>
      <c r="AL6" s="70">
        <v>31</v>
      </c>
      <c r="AM6" s="70">
        <v>32</v>
      </c>
      <c r="AN6" s="70">
        <v>33</v>
      </c>
      <c r="AO6" s="70">
        <v>34</v>
      </c>
      <c r="AP6" s="70">
        <v>35</v>
      </c>
      <c r="AQ6" s="13"/>
    </row>
    <row r="7" spans="2:46">
      <c r="B7" s="5"/>
      <c r="C7" s="9"/>
      <c r="D7" s="9"/>
      <c r="E7" s="10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6" ht="13.5" thickBot="1">
      <c r="B8" s="5"/>
      <c r="C8" s="9"/>
      <c r="D8" s="63" t="s">
        <v>102</v>
      </c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8"/>
    </row>
    <row r="9" spans="2:46" ht="13.5" thickTop="1">
      <c r="B9" s="5"/>
      <c r="C9" s="9"/>
      <c r="D9" s="45"/>
      <c r="E9" s="65"/>
      <c r="F9" s="45"/>
      <c r="G9" s="6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8"/>
    </row>
    <row r="10" spans="2:46" s="16" customFormat="1">
      <c r="B10" s="5"/>
      <c r="D10" s="66"/>
      <c r="E10" s="18">
        <f>CAPEX!E11</f>
        <v>1</v>
      </c>
      <c r="F10" s="66" t="str">
        <f>CAPEX!F11</f>
        <v>Cachoeiras de Macacu</v>
      </c>
      <c r="G10" s="96"/>
      <c r="H10" s="25">
        <v>0.26706666666666667</v>
      </c>
      <c r="I10" s="150">
        <v>0.25513333333333332</v>
      </c>
      <c r="J10" s="150">
        <v>0.2432</v>
      </c>
      <c r="K10" s="150">
        <v>0.23126666666666668</v>
      </c>
      <c r="L10" s="150">
        <v>0.21933333333333335</v>
      </c>
      <c r="M10" s="150">
        <v>0.20740000000000003</v>
      </c>
      <c r="N10" s="150">
        <v>0.19546666666666671</v>
      </c>
      <c r="O10" s="150">
        <v>0.18353333333333338</v>
      </c>
      <c r="P10" s="150">
        <v>0.17160000000000006</v>
      </c>
      <c r="Q10" s="150">
        <v>0.15966666666666673</v>
      </c>
      <c r="R10" s="150">
        <v>0.14773333333333341</v>
      </c>
      <c r="S10" s="150">
        <v>0.13580000000000009</v>
      </c>
      <c r="T10" s="150">
        <v>0.12386666666666675</v>
      </c>
      <c r="U10" s="150">
        <v>0.11193333333333341</v>
      </c>
      <c r="V10" s="150">
        <v>0.1</v>
      </c>
      <c r="W10" s="150">
        <v>0.1</v>
      </c>
      <c r="X10" s="150">
        <v>0.1</v>
      </c>
      <c r="Y10" s="150">
        <v>0.1</v>
      </c>
      <c r="Z10" s="150">
        <v>0.1</v>
      </c>
      <c r="AA10" s="150">
        <v>0.1</v>
      </c>
      <c r="AB10" s="150">
        <v>0.1</v>
      </c>
      <c r="AC10" s="150">
        <v>0.1</v>
      </c>
      <c r="AD10" s="150">
        <v>0.1</v>
      </c>
      <c r="AE10" s="150">
        <v>0.1</v>
      </c>
      <c r="AF10" s="150">
        <v>0.1</v>
      </c>
      <c r="AG10" s="150">
        <v>0.1</v>
      </c>
      <c r="AH10" s="150">
        <v>0.1</v>
      </c>
      <c r="AI10" s="150">
        <v>0.1</v>
      </c>
      <c r="AJ10" s="150">
        <v>0.1</v>
      </c>
      <c r="AK10" s="150">
        <v>0.1</v>
      </c>
      <c r="AL10" s="150">
        <v>0.1</v>
      </c>
      <c r="AM10" s="150">
        <v>0.1</v>
      </c>
      <c r="AN10" s="150">
        <v>0.1</v>
      </c>
      <c r="AO10" s="150">
        <v>0.1</v>
      </c>
      <c r="AP10" s="150">
        <v>0.1</v>
      </c>
      <c r="AQ10" s="8"/>
    </row>
    <row r="11" spans="2:46" s="16" customFormat="1">
      <c r="B11" s="5"/>
      <c r="D11" s="66"/>
      <c r="E11" s="18">
        <f>CAPEX!E12</f>
        <v>2</v>
      </c>
      <c r="F11" s="66" t="str">
        <f>CAPEX!F12</f>
        <v>Itaborai</v>
      </c>
      <c r="G11" s="96"/>
      <c r="H11" s="150">
        <v>0.52280000000000004</v>
      </c>
      <c r="I11" s="150">
        <v>0.49260000000000004</v>
      </c>
      <c r="J11" s="150">
        <v>0.46240000000000003</v>
      </c>
      <c r="K11" s="150">
        <v>0.43220000000000003</v>
      </c>
      <c r="L11" s="150">
        <v>0.40200000000000002</v>
      </c>
      <c r="M11" s="150">
        <v>0.37180000000000002</v>
      </c>
      <c r="N11" s="150">
        <v>0.34160000000000001</v>
      </c>
      <c r="O11" s="150">
        <v>0.31140000000000001</v>
      </c>
      <c r="P11" s="150">
        <v>0.28120000000000001</v>
      </c>
      <c r="Q11" s="150">
        <v>0.251</v>
      </c>
      <c r="R11" s="150">
        <v>0.2208</v>
      </c>
      <c r="S11" s="150">
        <v>0.19059999999999999</v>
      </c>
      <c r="T11" s="150">
        <v>0.16039999999999999</v>
      </c>
      <c r="U11" s="150">
        <v>0.13019999999999998</v>
      </c>
      <c r="V11" s="150">
        <v>0.1</v>
      </c>
      <c r="W11" s="150">
        <v>0.1</v>
      </c>
      <c r="X11" s="150">
        <v>0.1</v>
      </c>
      <c r="Y11" s="150">
        <v>0.1</v>
      </c>
      <c r="Z11" s="150">
        <v>0.1</v>
      </c>
      <c r="AA11" s="150">
        <v>0.1</v>
      </c>
      <c r="AB11" s="150">
        <v>0.1</v>
      </c>
      <c r="AC11" s="150">
        <v>0.1</v>
      </c>
      <c r="AD11" s="150">
        <v>0.1</v>
      </c>
      <c r="AE11" s="150">
        <v>0.1</v>
      </c>
      <c r="AF11" s="150">
        <v>0.1</v>
      </c>
      <c r="AG11" s="150">
        <v>0.1</v>
      </c>
      <c r="AH11" s="150">
        <v>0.1</v>
      </c>
      <c r="AI11" s="150">
        <v>0.1</v>
      </c>
      <c r="AJ11" s="150">
        <v>0.1</v>
      </c>
      <c r="AK11" s="150">
        <v>0.1</v>
      </c>
      <c r="AL11" s="150">
        <v>0.1</v>
      </c>
      <c r="AM11" s="150">
        <v>0.1</v>
      </c>
      <c r="AN11" s="150">
        <v>0.1</v>
      </c>
      <c r="AO11" s="150">
        <v>0.1</v>
      </c>
      <c r="AP11" s="150">
        <v>0.1</v>
      </c>
      <c r="AQ11" s="8"/>
      <c r="AS11" s="126"/>
      <c r="AT11" s="126"/>
    </row>
    <row r="12" spans="2:46" s="16" customFormat="1">
      <c r="B12" s="5"/>
      <c r="D12" s="66"/>
      <c r="E12" s="18">
        <f>CAPEX!E13</f>
        <v>3</v>
      </c>
      <c r="F12" s="66" t="str">
        <f>CAPEX!F13</f>
        <v>Mage</v>
      </c>
      <c r="G12" s="96"/>
      <c r="H12" s="150">
        <v>0.38280000000000003</v>
      </c>
      <c r="I12" s="150">
        <v>0.36260000000000003</v>
      </c>
      <c r="J12" s="150">
        <v>0.34240000000000004</v>
      </c>
      <c r="K12" s="150">
        <v>0.32220000000000004</v>
      </c>
      <c r="L12" s="150">
        <v>0.30200000000000005</v>
      </c>
      <c r="M12" s="150">
        <v>0.28180000000000005</v>
      </c>
      <c r="N12" s="150">
        <v>0.26160000000000005</v>
      </c>
      <c r="O12" s="150">
        <v>0.24140000000000006</v>
      </c>
      <c r="P12" s="150">
        <v>0.22120000000000006</v>
      </c>
      <c r="Q12" s="150">
        <v>0.20100000000000007</v>
      </c>
      <c r="R12" s="150">
        <v>0.18080000000000007</v>
      </c>
      <c r="S12" s="150">
        <v>0.16060000000000008</v>
      </c>
      <c r="T12" s="150">
        <v>0.14040000000000008</v>
      </c>
      <c r="U12" s="150">
        <v>0.12020000000000008</v>
      </c>
      <c r="V12" s="150">
        <v>0.1</v>
      </c>
      <c r="W12" s="150">
        <v>0.1</v>
      </c>
      <c r="X12" s="150">
        <v>0.1</v>
      </c>
      <c r="Y12" s="150">
        <v>0.1</v>
      </c>
      <c r="Z12" s="150">
        <v>0.1</v>
      </c>
      <c r="AA12" s="150">
        <v>0.1</v>
      </c>
      <c r="AB12" s="150">
        <v>0.1</v>
      </c>
      <c r="AC12" s="150">
        <v>0.1</v>
      </c>
      <c r="AD12" s="150">
        <v>0.1</v>
      </c>
      <c r="AE12" s="150">
        <v>0.1</v>
      </c>
      <c r="AF12" s="150">
        <v>0.1</v>
      </c>
      <c r="AG12" s="150">
        <v>0.1</v>
      </c>
      <c r="AH12" s="150">
        <v>0.1</v>
      </c>
      <c r="AI12" s="150">
        <v>0.1</v>
      </c>
      <c r="AJ12" s="150">
        <v>0.1</v>
      </c>
      <c r="AK12" s="150">
        <v>0.1</v>
      </c>
      <c r="AL12" s="150">
        <v>0.1</v>
      </c>
      <c r="AM12" s="150">
        <v>0.1</v>
      </c>
      <c r="AN12" s="150">
        <v>0.1</v>
      </c>
      <c r="AO12" s="150">
        <v>0.1</v>
      </c>
      <c r="AP12" s="150">
        <v>0.1</v>
      </c>
      <c r="AQ12" s="8"/>
      <c r="AS12" s="126"/>
      <c r="AT12" s="126"/>
    </row>
    <row r="13" spans="2:46" s="16" customFormat="1">
      <c r="B13" s="5"/>
      <c r="D13" s="66"/>
      <c r="E13" s="18">
        <f>CAPEX!E14</f>
        <v>4</v>
      </c>
      <c r="F13" s="66" t="str">
        <f>CAPEX!F14</f>
        <v>Marica</v>
      </c>
      <c r="G13" s="96"/>
      <c r="H13" s="150">
        <v>0.38839999999999997</v>
      </c>
      <c r="I13" s="150">
        <v>0.36779999999999996</v>
      </c>
      <c r="J13" s="150">
        <v>0.34719999999999995</v>
      </c>
      <c r="K13" s="150">
        <v>0.32659999999999995</v>
      </c>
      <c r="L13" s="150">
        <v>0.30599999999999994</v>
      </c>
      <c r="M13" s="150">
        <v>0.28539999999999993</v>
      </c>
      <c r="N13" s="150">
        <v>0.26479999999999992</v>
      </c>
      <c r="O13" s="150">
        <v>0.24419999999999992</v>
      </c>
      <c r="P13" s="150">
        <v>0.22359999999999991</v>
      </c>
      <c r="Q13" s="150">
        <v>0.2029999999999999</v>
      </c>
      <c r="R13" s="150">
        <v>0.1823999999999999</v>
      </c>
      <c r="S13" s="150">
        <v>0.16179999999999989</v>
      </c>
      <c r="T13" s="150">
        <v>0.14119999999999988</v>
      </c>
      <c r="U13" s="150">
        <v>0.12059999999999989</v>
      </c>
      <c r="V13" s="150">
        <v>0.1</v>
      </c>
      <c r="W13" s="150">
        <v>0.1</v>
      </c>
      <c r="X13" s="150">
        <v>0.1</v>
      </c>
      <c r="Y13" s="150">
        <v>0.1</v>
      </c>
      <c r="Z13" s="150">
        <v>0.1</v>
      </c>
      <c r="AA13" s="150">
        <v>0.1</v>
      </c>
      <c r="AB13" s="150">
        <v>0.1</v>
      </c>
      <c r="AC13" s="150">
        <v>0.1</v>
      </c>
      <c r="AD13" s="150">
        <v>0.1</v>
      </c>
      <c r="AE13" s="150">
        <v>0.1</v>
      </c>
      <c r="AF13" s="150">
        <v>0.1</v>
      </c>
      <c r="AG13" s="150">
        <v>0.1</v>
      </c>
      <c r="AH13" s="150">
        <v>0.1</v>
      </c>
      <c r="AI13" s="150">
        <v>0.1</v>
      </c>
      <c r="AJ13" s="150">
        <v>0.1</v>
      </c>
      <c r="AK13" s="150">
        <v>0.1</v>
      </c>
      <c r="AL13" s="150">
        <v>0.1</v>
      </c>
      <c r="AM13" s="150">
        <v>0.1</v>
      </c>
      <c r="AN13" s="150">
        <v>0.1</v>
      </c>
      <c r="AO13" s="150">
        <v>0.1</v>
      </c>
      <c r="AP13" s="150">
        <v>0.1</v>
      </c>
      <c r="AQ13" s="8"/>
      <c r="AS13" s="126"/>
      <c r="AT13" s="126"/>
    </row>
    <row r="14" spans="2:46" s="16" customFormat="1">
      <c r="B14" s="5"/>
      <c r="D14" s="66"/>
      <c r="E14" s="18">
        <f>CAPEX!E15</f>
        <v>5</v>
      </c>
      <c r="F14" s="66" t="str">
        <f>CAPEX!F15</f>
        <v>Rio Bonito</v>
      </c>
      <c r="G14" s="96"/>
      <c r="H14" s="150">
        <v>0.1812</v>
      </c>
      <c r="I14" s="150">
        <v>0.1754</v>
      </c>
      <c r="J14" s="150">
        <v>0.1696</v>
      </c>
      <c r="K14" s="150">
        <v>0.1638</v>
      </c>
      <c r="L14" s="150">
        <v>0.158</v>
      </c>
      <c r="M14" s="150">
        <v>0.1522</v>
      </c>
      <c r="N14" s="150">
        <v>0.1464</v>
      </c>
      <c r="O14" s="150">
        <v>0.1406</v>
      </c>
      <c r="P14" s="150">
        <v>0.1348</v>
      </c>
      <c r="Q14" s="150">
        <v>0.129</v>
      </c>
      <c r="R14" s="150">
        <v>0.1232</v>
      </c>
      <c r="S14" s="150">
        <v>0.1174</v>
      </c>
      <c r="T14" s="150">
        <v>0.1116</v>
      </c>
      <c r="U14" s="150">
        <v>0.10580000000000001</v>
      </c>
      <c r="V14" s="150">
        <v>0.1</v>
      </c>
      <c r="W14" s="150">
        <v>0.1</v>
      </c>
      <c r="X14" s="150">
        <v>0.1</v>
      </c>
      <c r="Y14" s="150">
        <v>0.1</v>
      </c>
      <c r="Z14" s="150">
        <v>0.1</v>
      </c>
      <c r="AA14" s="150">
        <v>0.1</v>
      </c>
      <c r="AB14" s="150">
        <v>0.1</v>
      </c>
      <c r="AC14" s="150">
        <v>0.1</v>
      </c>
      <c r="AD14" s="150">
        <v>0.1</v>
      </c>
      <c r="AE14" s="150">
        <v>0.1</v>
      </c>
      <c r="AF14" s="150">
        <v>0.1</v>
      </c>
      <c r="AG14" s="150">
        <v>0.1</v>
      </c>
      <c r="AH14" s="150">
        <v>0.1</v>
      </c>
      <c r="AI14" s="150">
        <v>0.1</v>
      </c>
      <c r="AJ14" s="150">
        <v>0.1</v>
      </c>
      <c r="AK14" s="150">
        <v>0.1</v>
      </c>
      <c r="AL14" s="150">
        <v>0.1</v>
      </c>
      <c r="AM14" s="150">
        <v>0.1</v>
      </c>
      <c r="AN14" s="150">
        <v>0.1</v>
      </c>
      <c r="AO14" s="150">
        <v>0.1</v>
      </c>
      <c r="AP14" s="150">
        <v>0.1</v>
      </c>
      <c r="AQ14" s="8"/>
      <c r="AS14" s="126"/>
      <c r="AT14" s="126"/>
    </row>
    <row r="15" spans="2:46" s="16" customFormat="1">
      <c r="B15" s="5"/>
      <c r="D15" s="66"/>
      <c r="E15" s="18">
        <f>CAPEX!E16</f>
        <v>6</v>
      </c>
      <c r="F15" s="66" t="str">
        <f>CAPEX!F16</f>
        <v>Sao Goncalo</v>
      </c>
      <c r="G15" s="96"/>
      <c r="H15" s="150">
        <v>0.35146666666666665</v>
      </c>
      <c r="I15" s="150">
        <v>0.33493333333333331</v>
      </c>
      <c r="J15" s="150">
        <v>0.31839999999999996</v>
      </c>
      <c r="K15" s="150">
        <v>0.30186666666666662</v>
      </c>
      <c r="L15" s="150">
        <v>0.28533333333333327</v>
      </c>
      <c r="M15" s="150">
        <v>0.26879999999999993</v>
      </c>
      <c r="N15" s="150">
        <v>0.25226666666666658</v>
      </c>
      <c r="O15" s="150">
        <v>0.23573333333333324</v>
      </c>
      <c r="P15" s="150">
        <v>0.21919999999999989</v>
      </c>
      <c r="Q15" s="150">
        <v>0.20266666666666655</v>
      </c>
      <c r="R15" s="150">
        <v>0.18613333333333321</v>
      </c>
      <c r="S15" s="150">
        <v>0.16959999999999986</v>
      </c>
      <c r="T15" s="150">
        <v>0.15306666666666652</v>
      </c>
      <c r="U15" s="150">
        <v>0.13653333333333317</v>
      </c>
      <c r="V15" s="150">
        <v>0.12</v>
      </c>
      <c r="W15" s="150">
        <v>0.12</v>
      </c>
      <c r="X15" s="150">
        <v>0.12</v>
      </c>
      <c r="Y15" s="150">
        <v>0.12</v>
      </c>
      <c r="Z15" s="150">
        <v>0.12</v>
      </c>
      <c r="AA15" s="150">
        <v>0.12</v>
      </c>
      <c r="AB15" s="150">
        <v>0.12</v>
      </c>
      <c r="AC15" s="150">
        <v>0.12</v>
      </c>
      <c r="AD15" s="150">
        <v>0.12</v>
      </c>
      <c r="AE15" s="150">
        <v>0.12</v>
      </c>
      <c r="AF15" s="150">
        <v>0.12</v>
      </c>
      <c r="AG15" s="150">
        <v>0.12</v>
      </c>
      <c r="AH15" s="150">
        <v>0.12</v>
      </c>
      <c r="AI15" s="150">
        <v>0.12</v>
      </c>
      <c r="AJ15" s="150">
        <v>0.12</v>
      </c>
      <c r="AK15" s="150">
        <v>0.12</v>
      </c>
      <c r="AL15" s="150">
        <v>0.12</v>
      </c>
      <c r="AM15" s="150">
        <v>0.12</v>
      </c>
      <c r="AN15" s="150">
        <v>0.12</v>
      </c>
      <c r="AO15" s="150">
        <v>0.12</v>
      </c>
      <c r="AP15" s="150">
        <v>0.12</v>
      </c>
      <c r="AQ15" s="8"/>
      <c r="AS15" s="126"/>
      <c r="AT15" s="126"/>
    </row>
    <row r="16" spans="2:46" s="16" customFormat="1">
      <c r="B16" s="5"/>
      <c r="D16" s="66"/>
      <c r="E16" s="18">
        <f>CAPEX!E17</f>
        <v>7</v>
      </c>
      <c r="F16" s="66" t="str">
        <f>CAPEX!F17</f>
        <v>Saquarema</v>
      </c>
      <c r="G16" s="96"/>
      <c r="H16" s="150">
        <v>0.1784</v>
      </c>
      <c r="I16" s="150">
        <v>0.17280000000000001</v>
      </c>
      <c r="J16" s="150">
        <v>0.16720000000000002</v>
      </c>
      <c r="K16" s="150">
        <v>0.16160000000000002</v>
      </c>
      <c r="L16" s="150">
        <v>0.15600000000000003</v>
      </c>
      <c r="M16" s="150">
        <v>0.15040000000000003</v>
      </c>
      <c r="N16" s="150">
        <v>0.14480000000000004</v>
      </c>
      <c r="O16" s="150">
        <v>0.13920000000000005</v>
      </c>
      <c r="P16" s="150">
        <v>0.13360000000000005</v>
      </c>
      <c r="Q16" s="150">
        <v>0.12800000000000006</v>
      </c>
      <c r="R16" s="150">
        <v>0.12240000000000006</v>
      </c>
      <c r="S16" s="150">
        <v>0.11680000000000007</v>
      </c>
      <c r="T16" s="150">
        <v>0.11120000000000008</v>
      </c>
      <c r="U16" s="150">
        <v>0.10560000000000008</v>
      </c>
      <c r="V16" s="150">
        <v>0.1</v>
      </c>
      <c r="W16" s="150">
        <v>0.1</v>
      </c>
      <c r="X16" s="150">
        <v>0.1</v>
      </c>
      <c r="Y16" s="150">
        <v>0.1</v>
      </c>
      <c r="Z16" s="150">
        <v>0.1</v>
      </c>
      <c r="AA16" s="150">
        <v>0.1</v>
      </c>
      <c r="AB16" s="150">
        <v>0.1</v>
      </c>
      <c r="AC16" s="150">
        <v>0.1</v>
      </c>
      <c r="AD16" s="150">
        <v>0.1</v>
      </c>
      <c r="AE16" s="150">
        <v>0.1</v>
      </c>
      <c r="AF16" s="150">
        <v>0.1</v>
      </c>
      <c r="AG16" s="150">
        <v>0.1</v>
      </c>
      <c r="AH16" s="150">
        <v>0.1</v>
      </c>
      <c r="AI16" s="150">
        <v>0.1</v>
      </c>
      <c r="AJ16" s="150">
        <v>0.1</v>
      </c>
      <c r="AK16" s="150">
        <v>0.1</v>
      </c>
      <c r="AL16" s="150">
        <v>0.1</v>
      </c>
      <c r="AM16" s="150">
        <v>0.1</v>
      </c>
      <c r="AN16" s="150">
        <v>0.1</v>
      </c>
      <c r="AO16" s="150">
        <v>0.1</v>
      </c>
      <c r="AP16" s="150">
        <v>0.1</v>
      </c>
      <c r="AQ16" s="8"/>
      <c r="AS16" s="126"/>
      <c r="AT16" s="126"/>
    </row>
    <row r="17" spans="2:46" s="16" customFormat="1">
      <c r="B17" s="5"/>
      <c r="D17" s="66"/>
      <c r="E17" s="18">
        <f>CAPEX!E18</f>
        <v>8</v>
      </c>
      <c r="F17" s="66" t="str">
        <f>CAPEX!F18</f>
        <v>Tangua</v>
      </c>
      <c r="G17" s="96"/>
      <c r="H17" s="150">
        <v>0.41733333333333333</v>
      </c>
      <c r="I17" s="150">
        <v>0.39466666666666667</v>
      </c>
      <c r="J17" s="150">
        <v>0.372</v>
      </c>
      <c r="K17" s="150">
        <v>0.34933333333333333</v>
      </c>
      <c r="L17" s="150">
        <v>0.32666666666666666</v>
      </c>
      <c r="M17" s="150">
        <v>0.30399999999999999</v>
      </c>
      <c r="N17" s="150">
        <v>0.28133333333333332</v>
      </c>
      <c r="O17" s="150">
        <v>0.25866666666666666</v>
      </c>
      <c r="P17" s="150">
        <v>0.23599999999999999</v>
      </c>
      <c r="Q17" s="150">
        <v>0.21333333333333332</v>
      </c>
      <c r="R17" s="150">
        <v>0.19066666666666665</v>
      </c>
      <c r="S17" s="150">
        <v>0.16799999999999998</v>
      </c>
      <c r="T17" s="150">
        <v>0.14533333333333331</v>
      </c>
      <c r="U17" s="150">
        <v>0.12266666666666665</v>
      </c>
      <c r="V17" s="150">
        <v>0.1</v>
      </c>
      <c r="W17" s="150">
        <v>0.1</v>
      </c>
      <c r="X17" s="150">
        <v>0.1</v>
      </c>
      <c r="Y17" s="150">
        <v>0.1</v>
      </c>
      <c r="Z17" s="150">
        <v>0.1</v>
      </c>
      <c r="AA17" s="150">
        <v>0.1</v>
      </c>
      <c r="AB17" s="150">
        <v>0.1</v>
      </c>
      <c r="AC17" s="150">
        <v>0.1</v>
      </c>
      <c r="AD17" s="150">
        <v>0.1</v>
      </c>
      <c r="AE17" s="150">
        <v>0.1</v>
      </c>
      <c r="AF17" s="150">
        <v>0.1</v>
      </c>
      <c r="AG17" s="150">
        <v>0.1</v>
      </c>
      <c r="AH17" s="150">
        <v>0.1</v>
      </c>
      <c r="AI17" s="150">
        <v>0.1</v>
      </c>
      <c r="AJ17" s="150">
        <v>0.1</v>
      </c>
      <c r="AK17" s="150">
        <v>0.1</v>
      </c>
      <c r="AL17" s="150">
        <v>0.1</v>
      </c>
      <c r="AM17" s="150">
        <v>0.1</v>
      </c>
      <c r="AN17" s="150">
        <v>0.1</v>
      </c>
      <c r="AO17" s="150">
        <v>0.1</v>
      </c>
      <c r="AP17" s="150">
        <v>0.1</v>
      </c>
      <c r="AQ17" s="8"/>
      <c r="AS17" s="126"/>
      <c r="AT17" s="126"/>
    </row>
    <row r="18" spans="2:46" s="16" customFormat="1">
      <c r="B18" s="5"/>
      <c r="D18" s="66"/>
      <c r="E18" s="18">
        <f>CAPEX!E19</f>
        <v>9</v>
      </c>
      <c r="F18" s="66" t="str">
        <f>CAPEX!F19</f>
        <v>Casimiro de Abreu</v>
      </c>
      <c r="G18" s="96"/>
      <c r="H18" s="150">
        <v>0.33053333333333329</v>
      </c>
      <c r="I18" s="150">
        <v>0.31406666666666661</v>
      </c>
      <c r="J18" s="150">
        <v>0.29759999999999992</v>
      </c>
      <c r="K18" s="150">
        <v>0.28113333333333324</v>
      </c>
      <c r="L18" s="150">
        <v>0.26466666666666655</v>
      </c>
      <c r="M18" s="150">
        <v>0.24819999999999989</v>
      </c>
      <c r="N18" s="150">
        <v>0.23173333333333324</v>
      </c>
      <c r="O18" s="150">
        <v>0.21526666666666658</v>
      </c>
      <c r="P18" s="150">
        <v>0.19879999999999992</v>
      </c>
      <c r="Q18" s="150">
        <v>0.18233333333333326</v>
      </c>
      <c r="R18" s="150">
        <v>0.16586666666666661</v>
      </c>
      <c r="S18" s="150">
        <v>0.14939999999999995</v>
      </c>
      <c r="T18" s="150">
        <v>0.13293333333333329</v>
      </c>
      <c r="U18" s="150">
        <v>0.11646666666666664</v>
      </c>
      <c r="V18" s="150">
        <v>0.1</v>
      </c>
      <c r="W18" s="150">
        <v>0.1</v>
      </c>
      <c r="X18" s="150">
        <v>0.1</v>
      </c>
      <c r="Y18" s="150">
        <v>0.1</v>
      </c>
      <c r="Z18" s="150">
        <v>0.1</v>
      </c>
      <c r="AA18" s="150">
        <v>0.1</v>
      </c>
      <c r="AB18" s="150">
        <v>0.1</v>
      </c>
      <c r="AC18" s="150">
        <v>0.1</v>
      </c>
      <c r="AD18" s="150">
        <v>0.1</v>
      </c>
      <c r="AE18" s="150">
        <v>0.1</v>
      </c>
      <c r="AF18" s="150">
        <v>0.1</v>
      </c>
      <c r="AG18" s="150">
        <v>0.1</v>
      </c>
      <c r="AH18" s="150">
        <v>0.1</v>
      </c>
      <c r="AI18" s="150">
        <v>0.1</v>
      </c>
      <c r="AJ18" s="150">
        <v>0.1</v>
      </c>
      <c r="AK18" s="150">
        <v>0.1</v>
      </c>
      <c r="AL18" s="150">
        <v>0.1</v>
      </c>
      <c r="AM18" s="150">
        <v>0.1</v>
      </c>
      <c r="AN18" s="150">
        <v>0.1</v>
      </c>
      <c r="AO18" s="150">
        <v>0.1</v>
      </c>
      <c r="AP18" s="150">
        <v>0.1</v>
      </c>
      <c r="AQ18" s="8"/>
      <c r="AS18" s="126"/>
      <c r="AT18" s="126"/>
    </row>
    <row r="19" spans="2:46" s="134" customFormat="1">
      <c r="B19" s="148"/>
      <c r="D19" s="66"/>
      <c r="E19" s="115">
        <f>CAPEX!E20</f>
        <v>10</v>
      </c>
      <c r="F19" s="66" t="str">
        <f>CAPEX!F20</f>
        <v>Aperibe</v>
      </c>
      <c r="G19" s="96"/>
      <c r="H19" s="150">
        <v>0.16533333333333333</v>
      </c>
      <c r="I19" s="150">
        <v>0.16066666666666665</v>
      </c>
      <c r="J19" s="150">
        <v>0.15599999999999997</v>
      </c>
      <c r="K19" s="150">
        <v>0.15133333333333329</v>
      </c>
      <c r="L19" s="150">
        <v>0.14666666666666661</v>
      </c>
      <c r="M19" s="150">
        <v>0.14199999999999993</v>
      </c>
      <c r="N19" s="150">
        <v>0.13733333333333325</v>
      </c>
      <c r="O19" s="150">
        <v>0.13266666666666657</v>
      </c>
      <c r="P19" s="150">
        <v>0.12799999999999989</v>
      </c>
      <c r="Q19" s="150">
        <v>0.12333333333333323</v>
      </c>
      <c r="R19" s="150">
        <v>0.11866666666666656</v>
      </c>
      <c r="S19" s="150">
        <v>0.11399999999999989</v>
      </c>
      <c r="T19" s="150">
        <v>0.10933333333333323</v>
      </c>
      <c r="U19" s="150">
        <v>0.10466666666666656</v>
      </c>
      <c r="V19" s="150">
        <v>0.1</v>
      </c>
      <c r="W19" s="150">
        <v>0.1</v>
      </c>
      <c r="X19" s="150">
        <v>0.1</v>
      </c>
      <c r="Y19" s="150">
        <v>0.1</v>
      </c>
      <c r="Z19" s="150">
        <v>0.1</v>
      </c>
      <c r="AA19" s="150">
        <v>0.1</v>
      </c>
      <c r="AB19" s="150">
        <v>0.1</v>
      </c>
      <c r="AC19" s="150">
        <v>0.1</v>
      </c>
      <c r="AD19" s="150">
        <v>0.1</v>
      </c>
      <c r="AE19" s="150">
        <v>0.1</v>
      </c>
      <c r="AF19" s="150">
        <v>0.1</v>
      </c>
      <c r="AG19" s="150">
        <v>0.1</v>
      </c>
      <c r="AH19" s="150">
        <v>0.1</v>
      </c>
      <c r="AI19" s="150">
        <v>0.1</v>
      </c>
      <c r="AJ19" s="150">
        <v>0.1</v>
      </c>
      <c r="AK19" s="150">
        <v>0.1</v>
      </c>
      <c r="AL19" s="150">
        <v>0.1</v>
      </c>
      <c r="AM19" s="150">
        <v>0.1</v>
      </c>
      <c r="AN19" s="150">
        <v>0.1</v>
      </c>
      <c r="AO19" s="150">
        <v>0.1</v>
      </c>
      <c r="AP19" s="150">
        <v>0.1</v>
      </c>
      <c r="AQ19" s="149"/>
    </row>
    <row r="20" spans="2:46" s="16" customFormat="1">
      <c r="B20" s="5"/>
      <c r="D20" s="66"/>
      <c r="E20" s="115">
        <f>CAPEX!E21</f>
        <v>11</v>
      </c>
      <c r="F20" s="66" t="str">
        <f>CAPEX!F21</f>
        <v>Cambuci</v>
      </c>
      <c r="G20" s="96"/>
      <c r="H20" s="150">
        <v>0.4108</v>
      </c>
      <c r="I20" s="150">
        <v>0.3886</v>
      </c>
      <c r="J20" s="150">
        <v>0.3664</v>
      </c>
      <c r="K20" s="150">
        <v>0.34420000000000001</v>
      </c>
      <c r="L20" s="150">
        <v>0.32200000000000001</v>
      </c>
      <c r="M20" s="150">
        <v>0.29980000000000001</v>
      </c>
      <c r="N20" s="150">
        <v>0.27760000000000001</v>
      </c>
      <c r="O20" s="150">
        <v>0.25540000000000002</v>
      </c>
      <c r="P20" s="150">
        <v>0.23320000000000002</v>
      </c>
      <c r="Q20" s="150">
        <v>0.21100000000000002</v>
      </c>
      <c r="R20" s="150">
        <v>0.18880000000000002</v>
      </c>
      <c r="S20" s="150">
        <v>0.16660000000000003</v>
      </c>
      <c r="T20" s="150">
        <v>0.14440000000000003</v>
      </c>
      <c r="U20" s="150">
        <v>0.12220000000000003</v>
      </c>
      <c r="V20" s="150">
        <v>0.1</v>
      </c>
      <c r="W20" s="150">
        <v>0.1</v>
      </c>
      <c r="X20" s="150">
        <v>0.1</v>
      </c>
      <c r="Y20" s="150">
        <v>0.1</v>
      </c>
      <c r="Z20" s="150">
        <v>0.1</v>
      </c>
      <c r="AA20" s="150">
        <v>0.1</v>
      </c>
      <c r="AB20" s="150">
        <v>0.1</v>
      </c>
      <c r="AC20" s="150">
        <v>0.1</v>
      </c>
      <c r="AD20" s="150">
        <v>0.1</v>
      </c>
      <c r="AE20" s="150">
        <v>0.1</v>
      </c>
      <c r="AF20" s="150">
        <v>0.1</v>
      </c>
      <c r="AG20" s="150">
        <v>0.1</v>
      </c>
      <c r="AH20" s="150">
        <v>0.1</v>
      </c>
      <c r="AI20" s="150">
        <v>0.1</v>
      </c>
      <c r="AJ20" s="150">
        <v>0.1</v>
      </c>
      <c r="AK20" s="150">
        <v>0.1</v>
      </c>
      <c r="AL20" s="150">
        <v>0.1</v>
      </c>
      <c r="AM20" s="150">
        <v>0.1</v>
      </c>
      <c r="AN20" s="150">
        <v>0.1</v>
      </c>
      <c r="AO20" s="150">
        <v>0.1</v>
      </c>
      <c r="AP20" s="150">
        <v>0.1</v>
      </c>
      <c r="AQ20" s="149"/>
      <c r="AR20" s="134"/>
      <c r="AS20" s="134"/>
      <c r="AT20" s="134"/>
    </row>
    <row r="21" spans="2:46" s="16" customFormat="1">
      <c r="B21" s="5"/>
      <c r="D21" s="66"/>
      <c r="E21" s="115">
        <f>CAPEX!E22</f>
        <v>12</v>
      </c>
      <c r="F21" s="66" t="str">
        <f>CAPEX!F22</f>
        <v>Itaocara</v>
      </c>
      <c r="G21" s="96"/>
      <c r="H21" s="150">
        <v>0.28386666666666666</v>
      </c>
      <c r="I21" s="150">
        <v>0.27073333333333333</v>
      </c>
      <c r="J21" s="150">
        <v>0.2576</v>
      </c>
      <c r="K21" s="150">
        <v>0.24446666666666667</v>
      </c>
      <c r="L21" s="150">
        <v>0.23133333333333334</v>
      </c>
      <c r="M21" s="150">
        <v>0.21820000000000001</v>
      </c>
      <c r="N21" s="150">
        <v>0.20506666666666667</v>
      </c>
      <c r="O21" s="150">
        <v>0.19193333333333334</v>
      </c>
      <c r="P21" s="150">
        <v>0.17880000000000001</v>
      </c>
      <c r="Q21" s="150">
        <v>0.16566666666666668</v>
      </c>
      <c r="R21" s="150">
        <v>0.15253333333333335</v>
      </c>
      <c r="S21" s="150">
        <v>0.13940000000000002</v>
      </c>
      <c r="T21" s="150">
        <v>0.12626666666666669</v>
      </c>
      <c r="U21" s="150">
        <v>0.11313333333333336</v>
      </c>
      <c r="V21" s="150">
        <v>0.1</v>
      </c>
      <c r="W21" s="150">
        <v>0.1</v>
      </c>
      <c r="X21" s="150">
        <v>0.1</v>
      </c>
      <c r="Y21" s="150">
        <v>0.1</v>
      </c>
      <c r="Z21" s="150">
        <v>0.1</v>
      </c>
      <c r="AA21" s="150">
        <v>0.1</v>
      </c>
      <c r="AB21" s="150">
        <v>0.1</v>
      </c>
      <c r="AC21" s="150">
        <v>0.1</v>
      </c>
      <c r="AD21" s="150">
        <v>0.1</v>
      </c>
      <c r="AE21" s="150">
        <v>0.1</v>
      </c>
      <c r="AF21" s="150">
        <v>0.1</v>
      </c>
      <c r="AG21" s="150">
        <v>0.1</v>
      </c>
      <c r="AH21" s="150">
        <v>0.1</v>
      </c>
      <c r="AI21" s="150">
        <v>0.1</v>
      </c>
      <c r="AJ21" s="150">
        <v>0.1</v>
      </c>
      <c r="AK21" s="150">
        <v>0.1</v>
      </c>
      <c r="AL21" s="150">
        <v>0.1</v>
      </c>
      <c r="AM21" s="150">
        <v>0.1</v>
      </c>
      <c r="AN21" s="150">
        <v>0.1</v>
      </c>
      <c r="AO21" s="150">
        <v>0.1</v>
      </c>
      <c r="AP21" s="150">
        <v>0.1</v>
      </c>
      <c r="AQ21" s="149"/>
      <c r="AR21" s="134"/>
      <c r="AS21" s="134"/>
      <c r="AT21" s="134"/>
    </row>
    <row r="22" spans="2:46" s="16" customFormat="1">
      <c r="B22" s="5"/>
      <c r="D22" s="66"/>
      <c r="E22" s="115">
        <f>CAPEX!E23</f>
        <v>13</v>
      </c>
      <c r="F22" s="66" t="str">
        <f>CAPEX!F23</f>
        <v>Miracema</v>
      </c>
      <c r="G22" s="96"/>
      <c r="H22" s="150">
        <v>0.17093333333333333</v>
      </c>
      <c r="I22" s="150">
        <v>0.16586666666666666</v>
      </c>
      <c r="J22" s="150">
        <v>0.1608</v>
      </c>
      <c r="K22" s="150">
        <v>0.15573333333333333</v>
      </c>
      <c r="L22" s="150">
        <v>0.15066666666666667</v>
      </c>
      <c r="M22" s="150">
        <v>0.14560000000000001</v>
      </c>
      <c r="N22" s="150">
        <v>0.14053333333333334</v>
      </c>
      <c r="O22" s="150">
        <v>0.13546666666666668</v>
      </c>
      <c r="P22" s="150">
        <v>0.13040000000000002</v>
      </c>
      <c r="Q22" s="150">
        <v>0.12533333333333335</v>
      </c>
      <c r="R22" s="150">
        <v>0.12026666666666669</v>
      </c>
      <c r="S22" s="150">
        <v>0.11520000000000002</v>
      </c>
      <c r="T22" s="150">
        <v>0.11013333333333336</v>
      </c>
      <c r="U22" s="150">
        <v>0.1050666666666667</v>
      </c>
      <c r="V22" s="150">
        <v>0.1</v>
      </c>
      <c r="W22" s="150">
        <v>0.1</v>
      </c>
      <c r="X22" s="150">
        <v>0.1</v>
      </c>
      <c r="Y22" s="150">
        <v>0.1</v>
      </c>
      <c r="Z22" s="150">
        <v>0.1</v>
      </c>
      <c r="AA22" s="150">
        <v>0.1</v>
      </c>
      <c r="AB22" s="150">
        <v>0.1</v>
      </c>
      <c r="AC22" s="150">
        <v>0.1</v>
      </c>
      <c r="AD22" s="150">
        <v>0.1</v>
      </c>
      <c r="AE22" s="150">
        <v>0.1</v>
      </c>
      <c r="AF22" s="150">
        <v>0.1</v>
      </c>
      <c r="AG22" s="150">
        <v>0.1</v>
      </c>
      <c r="AH22" s="150">
        <v>0.1</v>
      </c>
      <c r="AI22" s="150">
        <v>0.1</v>
      </c>
      <c r="AJ22" s="150">
        <v>0.1</v>
      </c>
      <c r="AK22" s="150">
        <v>0.1</v>
      </c>
      <c r="AL22" s="150">
        <v>0.1</v>
      </c>
      <c r="AM22" s="150">
        <v>0.1</v>
      </c>
      <c r="AN22" s="150">
        <v>0.1</v>
      </c>
      <c r="AO22" s="150">
        <v>0.1</v>
      </c>
      <c r="AP22" s="150">
        <v>0.1</v>
      </c>
      <c r="AQ22" s="149"/>
      <c r="AR22" s="134"/>
      <c r="AS22" s="134"/>
      <c r="AT22" s="134"/>
    </row>
    <row r="23" spans="2:46" s="16" customFormat="1">
      <c r="B23" s="5"/>
      <c r="D23" s="66"/>
      <c r="E23" s="115">
        <f>CAPEX!E24</f>
        <v>14</v>
      </c>
      <c r="F23" s="66" t="str">
        <f>CAPEX!F24</f>
        <v>Sao Francisco de Itabapoana</v>
      </c>
      <c r="G23" s="96"/>
      <c r="H23" s="150">
        <v>0.38093333333333335</v>
      </c>
      <c r="I23" s="150">
        <v>0.36086666666666667</v>
      </c>
      <c r="J23" s="150">
        <v>0.34079999999999999</v>
      </c>
      <c r="K23" s="150">
        <v>0.32073333333333331</v>
      </c>
      <c r="L23" s="150">
        <v>0.30066666666666664</v>
      </c>
      <c r="M23" s="150">
        <v>0.28059999999999996</v>
      </c>
      <c r="N23" s="150">
        <v>0.26053333333333328</v>
      </c>
      <c r="O23" s="150">
        <v>0.24046666666666661</v>
      </c>
      <c r="P23" s="150">
        <v>0.22039999999999993</v>
      </c>
      <c r="Q23" s="150">
        <v>0.20033333333333325</v>
      </c>
      <c r="R23" s="150">
        <v>0.18026666666666658</v>
      </c>
      <c r="S23" s="150">
        <v>0.1601999999999999</v>
      </c>
      <c r="T23" s="150">
        <v>0.14013333333333322</v>
      </c>
      <c r="U23" s="150">
        <v>0.12006666666666654</v>
      </c>
      <c r="V23" s="150">
        <v>0.1</v>
      </c>
      <c r="W23" s="150">
        <v>0.1</v>
      </c>
      <c r="X23" s="150">
        <v>0.1</v>
      </c>
      <c r="Y23" s="150">
        <v>0.1</v>
      </c>
      <c r="Z23" s="150">
        <v>0.1</v>
      </c>
      <c r="AA23" s="150">
        <v>0.1</v>
      </c>
      <c r="AB23" s="150">
        <v>0.1</v>
      </c>
      <c r="AC23" s="150">
        <v>0.1</v>
      </c>
      <c r="AD23" s="150">
        <v>0.1</v>
      </c>
      <c r="AE23" s="150">
        <v>0.1</v>
      </c>
      <c r="AF23" s="150">
        <v>0.1</v>
      </c>
      <c r="AG23" s="150">
        <v>0.1</v>
      </c>
      <c r="AH23" s="150">
        <v>0.1</v>
      </c>
      <c r="AI23" s="150">
        <v>0.1</v>
      </c>
      <c r="AJ23" s="150">
        <v>0.1</v>
      </c>
      <c r="AK23" s="150">
        <v>0.1</v>
      </c>
      <c r="AL23" s="150">
        <v>0.1</v>
      </c>
      <c r="AM23" s="150">
        <v>0.1</v>
      </c>
      <c r="AN23" s="150">
        <v>0.1</v>
      </c>
      <c r="AO23" s="150">
        <v>0.1</v>
      </c>
      <c r="AP23" s="150">
        <v>0.1</v>
      </c>
      <c r="AQ23" s="149"/>
      <c r="AR23" s="134"/>
      <c r="AS23" s="134"/>
      <c r="AT23" s="134"/>
    </row>
    <row r="24" spans="2:46" s="16" customFormat="1">
      <c r="B24" s="5"/>
      <c r="D24" s="66"/>
      <c r="E24" s="115">
        <f>CAPEX!E25</f>
        <v>15</v>
      </c>
      <c r="F24" s="66" t="str">
        <f>CAPEX!F25</f>
        <v>Cantagalo</v>
      </c>
      <c r="G24" s="96"/>
      <c r="H24" s="150">
        <v>0.15786666666666668</v>
      </c>
      <c r="I24" s="150">
        <v>0.15373333333333336</v>
      </c>
      <c r="J24" s="150">
        <v>0.14960000000000004</v>
      </c>
      <c r="K24" s="150">
        <v>0.14546666666666672</v>
      </c>
      <c r="L24" s="150">
        <v>0.14133333333333339</v>
      </c>
      <c r="M24" s="150">
        <v>0.13720000000000007</v>
      </c>
      <c r="N24" s="150">
        <v>0.13306666666666675</v>
      </c>
      <c r="O24" s="150">
        <v>0.12893333333333343</v>
      </c>
      <c r="P24" s="150">
        <v>0.12480000000000009</v>
      </c>
      <c r="Q24" s="150">
        <v>0.12066666666666676</v>
      </c>
      <c r="R24" s="150">
        <v>0.11653333333333342</v>
      </c>
      <c r="S24" s="150">
        <v>0.11240000000000008</v>
      </c>
      <c r="T24" s="150">
        <v>0.10826666666666675</v>
      </c>
      <c r="U24" s="150">
        <v>0.10413333333333341</v>
      </c>
      <c r="V24" s="150">
        <v>0.1</v>
      </c>
      <c r="W24" s="150">
        <v>0.1</v>
      </c>
      <c r="X24" s="150">
        <v>0.1</v>
      </c>
      <c r="Y24" s="150">
        <v>0.1</v>
      </c>
      <c r="Z24" s="150">
        <v>0.1</v>
      </c>
      <c r="AA24" s="150">
        <v>0.1</v>
      </c>
      <c r="AB24" s="150">
        <v>0.1</v>
      </c>
      <c r="AC24" s="150">
        <v>0.1</v>
      </c>
      <c r="AD24" s="150">
        <v>0.1</v>
      </c>
      <c r="AE24" s="150">
        <v>0.1</v>
      </c>
      <c r="AF24" s="150">
        <v>0.1</v>
      </c>
      <c r="AG24" s="150">
        <v>0.1</v>
      </c>
      <c r="AH24" s="150">
        <v>0.1</v>
      </c>
      <c r="AI24" s="150">
        <v>0.1</v>
      </c>
      <c r="AJ24" s="150">
        <v>0.1</v>
      </c>
      <c r="AK24" s="150">
        <v>0.1</v>
      </c>
      <c r="AL24" s="150">
        <v>0.1</v>
      </c>
      <c r="AM24" s="150">
        <v>0.1</v>
      </c>
      <c r="AN24" s="150">
        <v>0.1</v>
      </c>
      <c r="AO24" s="150">
        <v>0.1</v>
      </c>
      <c r="AP24" s="150">
        <v>0.1</v>
      </c>
      <c r="AQ24" s="149"/>
      <c r="AR24" s="134"/>
      <c r="AS24" s="134"/>
      <c r="AT24" s="134"/>
    </row>
    <row r="25" spans="2:46" s="16" customFormat="1">
      <c r="B25" s="5"/>
      <c r="D25" s="66"/>
      <c r="E25" s="115">
        <f>CAPEX!E26</f>
        <v>16</v>
      </c>
      <c r="F25" s="66" t="str">
        <f>CAPEX!F26</f>
        <v>Cordeiro</v>
      </c>
      <c r="G25" s="96"/>
      <c r="H25" s="150">
        <v>0.11213333333333333</v>
      </c>
      <c r="I25" s="150">
        <v>0.11126666666666667</v>
      </c>
      <c r="J25" s="150">
        <v>0.1104</v>
      </c>
      <c r="K25" s="150">
        <v>0.10953333333333333</v>
      </c>
      <c r="L25" s="150">
        <v>0.10866666666666666</v>
      </c>
      <c r="M25" s="150">
        <v>0.10779999999999999</v>
      </c>
      <c r="N25" s="150">
        <v>0.10693333333333332</v>
      </c>
      <c r="O25" s="150">
        <v>0.10606666666666666</v>
      </c>
      <c r="P25" s="150">
        <v>0.10519999999999999</v>
      </c>
      <c r="Q25" s="150">
        <v>0.10433333333333332</v>
      </c>
      <c r="R25" s="150">
        <v>0.10346666666666665</v>
      </c>
      <c r="S25" s="150">
        <v>0.10259999999999998</v>
      </c>
      <c r="T25" s="150">
        <v>0.10173333333333331</v>
      </c>
      <c r="U25" s="150">
        <v>0.10086666666666665</v>
      </c>
      <c r="V25" s="150">
        <v>0.1</v>
      </c>
      <c r="W25" s="150">
        <v>0.1</v>
      </c>
      <c r="X25" s="150">
        <v>0.1</v>
      </c>
      <c r="Y25" s="150">
        <v>0.1</v>
      </c>
      <c r="Z25" s="150">
        <v>0.1</v>
      </c>
      <c r="AA25" s="150">
        <v>0.1</v>
      </c>
      <c r="AB25" s="150">
        <v>0.1</v>
      </c>
      <c r="AC25" s="150">
        <v>0.1</v>
      </c>
      <c r="AD25" s="150">
        <v>0.1</v>
      </c>
      <c r="AE25" s="150">
        <v>0.1</v>
      </c>
      <c r="AF25" s="150">
        <v>0.1</v>
      </c>
      <c r="AG25" s="150">
        <v>0.1</v>
      </c>
      <c r="AH25" s="150">
        <v>0.1</v>
      </c>
      <c r="AI25" s="150">
        <v>0.1</v>
      </c>
      <c r="AJ25" s="150">
        <v>0.1</v>
      </c>
      <c r="AK25" s="150">
        <v>0.1</v>
      </c>
      <c r="AL25" s="150">
        <v>0.1</v>
      </c>
      <c r="AM25" s="150">
        <v>0.1</v>
      </c>
      <c r="AN25" s="150">
        <v>0.1</v>
      </c>
      <c r="AO25" s="150">
        <v>0.1</v>
      </c>
      <c r="AP25" s="150">
        <v>0.1</v>
      </c>
      <c r="AQ25" s="149"/>
      <c r="AR25" s="134"/>
      <c r="AS25" s="134"/>
      <c r="AT25" s="134"/>
    </row>
    <row r="26" spans="2:46" s="16" customFormat="1">
      <c r="B26" s="5"/>
      <c r="D26" s="66"/>
      <c r="E26" s="115">
        <f>CAPEX!E27</f>
        <v>17</v>
      </c>
      <c r="F26" s="66" t="str">
        <f>CAPEX!F27</f>
        <v>Duas Barras</v>
      </c>
      <c r="G26" s="96"/>
      <c r="H26" s="150">
        <v>0.20266666666666666</v>
      </c>
      <c r="I26" s="150">
        <v>0.19533333333333333</v>
      </c>
      <c r="J26" s="150">
        <v>0.188</v>
      </c>
      <c r="K26" s="150">
        <v>0.18066666666666667</v>
      </c>
      <c r="L26" s="150">
        <v>0.17333333333333334</v>
      </c>
      <c r="M26" s="150">
        <v>0.16600000000000001</v>
      </c>
      <c r="N26" s="150">
        <v>0.15866666666666668</v>
      </c>
      <c r="O26" s="150">
        <v>0.15133333333333335</v>
      </c>
      <c r="P26" s="150">
        <v>0.14400000000000002</v>
      </c>
      <c r="Q26" s="150">
        <v>0.13666666666666669</v>
      </c>
      <c r="R26" s="150">
        <v>0.12933333333333336</v>
      </c>
      <c r="S26" s="150">
        <v>0.12200000000000003</v>
      </c>
      <c r="T26" s="150">
        <v>0.11466666666666669</v>
      </c>
      <c r="U26" s="150">
        <v>0.10733333333333336</v>
      </c>
      <c r="V26" s="150">
        <v>0.1</v>
      </c>
      <c r="W26" s="150">
        <v>0.1</v>
      </c>
      <c r="X26" s="150">
        <v>0.1</v>
      </c>
      <c r="Y26" s="150">
        <v>0.1</v>
      </c>
      <c r="Z26" s="150">
        <v>0.1</v>
      </c>
      <c r="AA26" s="150">
        <v>0.1</v>
      </c>
      <c r="AB26" s="150">
        <v>0.1</v>
      </c>
      <c r="AC26" s="150">
        <v>0.1</v>
      </c>
      <c r="AD26" s="150">
        <v>0.1</v>
      </c>
      <c r="AE26" s="150">
        <v>0.1</v>
      </c>
      <c r="AF26" s="150">
        <v>0.1</v>
      </c>
      <c r="AG26" s="150">
        <v>0.1</v>
      </c>
      <c r="AH26" s="150">
        <v>0.1</v>
      </c>
      <c r="AI26" s="150">
        <v>0.1</v>
      </c>
      <c r="AJ26" s="150">
        <v>0.1</v>
      </c>
      <c r="AK26" s="150">
        <v>0.1</v>
      </c>
      <c r="AL26" s="150">
        <v>0.1</v>
      </c>
      <c r="AM26" s="150">
        <v>0.1</v>
      </c>
      <c r="AN26" s="150">
        <v>0.1</v>
      </c>
      <c r="AO26" s="150">
        <v>0.1</v>
      </c>
      <c r="AP26" s="150">
        <v>0.1</v>
      </c>
      <c r="AQ26" s="149"/>
      <c r="AR26" s="134"/>
      <c r="AS26" s="134"/>
      <c r="AT26" s="134"/>
    </row>
    <row r="27" spans="2:46" s="16" customFormat="1">
      <c r="B27" s="5"/>
      <c r="D27" s="66"/>
      <c r="E27" s="115">
        <f>CAPEX!E28</f>
        <v>18</v>
      </c>
      <c r="F27" s="66" t="str">
        <f>CAPEX!F28</f>
        <v>Sao Sebastiao do Alto</v>
      </c>
      <c r="G27" s="96"/>
      <c r="H27" s="150">
        <v>0.2288</v>
      </c>
      <c r="I27" s="150">
        <v>0.21960000000000002</v>
      </c>
      <c r="J27" s="150">
        <v>0.21040000000000003</v>
      </c>
      <c r="K27" s="150">
        <v>0.20120000000000005</v>
      </c>
      <c r="L27" s="150">
        <v>0.19200000000000006</v>
      </c>
      <c r="M27" s="150">
        <v>0.18280000000000007</v>
      </c>
      <c r="N27" s="150">
        <v>0.17360000000000009</v>
      </c>
      <c r="O27" s="150">
        <v>0.1644000000000001</v>
      </c>
      <c r="P27" s="150">
        <v>0.15520000000000012</v>
      </c>
      <c r="Q27" s="150">
        <v>0.14600000000000013</v>
      </c>
      <c r="R27" s="150">
        <v>0.13680000000000014</v>
      </c>
      <c r="S27" s="150">
        <v>0.12760000000000016</v>
      </c>
      <c r="T27" s="150">
        <v>0.11840000000000016</v>
      </c>
      <c r="U27" s="150">
        <v>0.10920000000000016</v>
      </c>
      <c r="V27" s="150">
        <v>0.1</v>
      </c>
      <c r="W27" s="150">
        <v>0.1</v>
      </c>
      <c r="X27" s="150">
        <v>0.1</v>
      </c>
      <c r="Y27" s="150">
        <v>0.1</v>
      </c>
      <c r="Z27" s="150">
        <v>0.1</v>
      </c>
      <c r="AA27" s="150">
        <v>0.1</v>
      </c>
      <c r="AB27" s="150">
        <v>0.1</v>
      </c>
      <c r="AC27" s="150">
        <v>0.1</v>
      </c>
      <c r="AD27" s="150">
        <v>0.1</v>
      </c>
      <c r="AE27" s="150">
        <v>0.1</v>
      </c>
      <c r="AF27" s="150">
        <v>0.1</v>
      </c>
      <c r="AG27" s="150">
        <v>0.1</v>
      </c>
      <c r="AH27" s="150">
        <v>0.1</v>
      </c>
      <c r="AI27" s="150">
        <v>0.1</v>
      </c>
      <c r="AJ27" s="150">
        <v>0.1</v>
      </c>
      <c r="AK27" s="150">
        <v>0.1</v>
      </c>
      <c r="AL27" s="150">
        <v>0.1</v>
      </c>
      <c r="AM27" s="150">
        <v>0.1</v>
      </c>
      <c r="AN27" s="150">
        <v>0.1</v>
      </c>
      <c r="AO27" s="150">
        <v>0.1</v>
      </c>
      <c r="AP27" s="150">
        <v>0.1</v>
      </c>
      <c r="AQ27" s="149"/>
      <c r="AR27" s="134"/>
      <c r="AS27" s="134"/>
      <c r="AT27" s="134"/>
    </row>
    <row r="28" spans="2:46" s="16" customFormat="1">
      <c r="B28" s="5"/>
      <c r="D28" s="66"/>
      <c r="E28" s="115">
        <f>CAPEX!E29</f>
        <v>19</v>
      </c>
      <c r="F28" s="66" t="str">
        <f>CAPEX!F29</f>
        <v>Rio de Janeiro - AP 2.1</v>
      </c>
      <c r="G28" s="96"/>
      <c r="H28" s="150">
        <v>0.1023544063128745</v>
      </c>
      <c r="I28" s="150">
        <v>0.10040052014766918</v>
      </c>
      <c r="J28" s="150">
        <v>9.8446633982463852E-2</v>
      </c>
      <c r="K28" s="150">
        <v>9.6492747817258528E-2</v>
      </c>
      <c r="L28" s="150">
        <v>9.4538861652053205E-2</v>
      </c>
      <c r="M28" s="150">
        <v>9.2584975486847881E-2</v>
      </c>
      <c r="N28" s="150">
        <v>9.0631089321642558E-2</v>
      </c>
      <c r="O28" s="150">
        <v>8.8677203156437234E-2</v>
      </c>
      <c r="P28" s="150">
        <v>8.6723316991231911E-2</v>
      </c>
      <c r="Q28" s="150">
        <v>8.4769430826026587E-2</v>
      </c>
      <c r="R28" s="150">
        <v>8.2815544660821264E-2</v>
      </c>
      <c r="S28" s="150">
        <v>8.086165849561594E-2</v>
      </c>
      <c r="T28" s="150">
        <v>7.8907772330410617E-2</v>
      </c>
      <c r="U28" s="150">
        <v>7.6953886165205293E-2</v>
      </c>
      <c r="V28" s="150">
        <v>7.4999999999999997E-2</v>
      </c>
      <c r="W28" s="150">
        <v>7.4999999999999997E-2</v>
      </c>
      <c r="X28" s="150">
        <v>7.4999999999999997E-2</v>
      </c>
      <c r="Y28" s="150">
        <v>7.4999999999999997E-2</v>
      </c>
      <c r="Z28" s="150">
        <v>7.4999999999999997E-2</v>
      </c>
      <c r="AA28" s="150">
        <v>7.4999999999999997E-2</v>
      </c>
      <c r="AB28" s="150">
        <v>7.4999999999999997E-2</v>
      </c>
      <c r="AC28" s="150">
        <v>7.4999999999999997E-2</v>
      </c>
      <c r="AD28" s="150">
        <v>7.4999999999999997E-2</v>
      </c>
      <c r="AE28" s="150">
        <v>7.4999999999999997E-2</v>
      </c>
      <c r="AF28" s="150">
        <v>7.4999999999999997E-2</v>
      </c>
      <c r="AG28" s="150">
        <v>7.4999999999999997E-2</v>
      </c>
      <c r="AH28" s="150">
        <v>7.4999999999999997E-2</v>
      </c>
      <c r="AI28" s="150">
        <v>7.4999999999999997E-2</v>
      </c>
      <c r="AJ28" s="150">
        <v>7.4999999999999997E-2</v>
      </c>
      <c r="AK28" s="150">
        <v>7.4999999999999997E-2</v>
      </c>
      <c r="AL28" s="150">
        <v>7.4999999999999997E-2</v>
      </c>
      <c r="AM28" s="150">
        <v>7.4999999999999997E-2</v>
      </c>
      <c r="AN28" s="150">
        <v>7.4999999999999997E-2</v>
      </c>
      <c r="AO28" s="150">
        <v>7.4999999999999997E-2</v>
      </c>
      <c r="AP28" s="150">
        <v>7.4999999999999997E-2</v>
      </c>
      <c r="AQ28" s="149"/>
      <c r="AR28" s="134"/>
      <c r="AS28" s="134"/>
      <c r="AT28" s="134"/>
    </row>
    <row r="29" spans="2:46">
      <c r="B29" s="5"/>
      <c r="C29" s="9"/>
      <c r="D29" s="9"/>
      <c r="E29" s="10"/>
      <c r="F29" s="9"/>
      <c r="G29" s="10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8"/>
    </row>
    <row r="30" spans="2:46" ht="13.5" thickBot="1">
      <c r="B30" s="5"/>
      <c r="C30" s="9"/>
      <c r="D30" s="14" t="s">
        <v>103</v>
      </c>
      <c r="E30" s="14"/>
      <c r="F30" s="14"/>
      <c r="G30" s="14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8"/>
    </row>
    <row r="31" spans="2:46" ht="13.5" thickTop="1">
      <c r="B31" s="5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8"/>
    </row>
    <row r="32" spans="2:46">
      <c r="B32" s="5"/>
      <c r="E32" s="34">
        <v>1</v>
      </c>
      <c r="F32" s="35" t="str">
        <f>LOOKUP(E32,CAPEX!$E$11:$E$29,CAPEX!$F$11:$F$29)</f>
        <v>Cachoeiras de Macacu</v>
      </c>
      <c r="G32" s="6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8"/>
      <c r="AS32" s="127"/>
    </row>
    <row r="33" spans="2:46">
      <c r="B33" s="5"/>
      <c r="C33" s="9"/>
      <c r="D33" s="9"/>
      <c r="E33" s="18"/>
      <c r="F33" s="62" t="s">
        <v>2</v>
      </c>
      <c r="G33" s="169"/>
      <c r="H33" s="79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57">
        <v>0</v>
      </c>
      <c r="AP33" s="157">
        <v>0</v>
      </c>
      <c r="AQ33" s="8"/>
      <c r="AT33" s="129"/>
    </row>
    <row r="34" spans="2:46">
      <c r="B34" s="5"/>
      <c r="C34" s="9"/>
      <c r="D34" s="9"/>
      <c r="E34" s="18"/>
      <c r="F34" s="62" t="s">
        <v>47</v>
      </c>
      <c r="G34" s="169"/>
      <c r="H34" s="157">
        <v>5.44</v>
      </c>
      <c r="I34" s="157">
        <v>5.44</v>
      </c>
      <c r="J34" s="157">
        <v>5.44</v>
      </c>
      <c r="K34" s="157">
        <v>5.44</v>
      </c>
      <c r="L34" s="157">
        <v>5.44</v>
      </c>
      <c r="M34" s="157">
        <v>5.44</v>
      </c>
      <c r="N34" s="157">
        <v>5.44</v>
      </c>
      <c r="O34" s="157">
        <v>5.44</v>
      </c>
      <c r="P34" s="157">
        <v>5.44</v>
      </c>
      <c r="Q34" s="157">
        <v>5.44</v>
      </c>
      <c r="R34" s="157">
        <v>5.44</v>
      </c>
      <c r="S34" s="157">
        <v>5.44</v>
      </c>
      <c r="T34" s="157">
        <v>5.44</v>
      </c>
      <c r="U34" s="157">
        <v>5.44</v>
      </c>
      <c r="V34" s="157">
        <v>5.44</v>
      </c>
      <c r="W34" s="157">
        <v>5.44</v>
      </c>
      <c r="X34" s="157">
        <v>5.44</v>
      </c>
      <c r="Y34" s="157">
        <v>5.44</v>
      </c>
      <c r="Z34" s="157">
        <v>5.44</v>
      </c>
      <c r="AA34" s="157">
        <v>5.44</v>
      </c>
      <c r="AB34" s="157">
        <v>5.44</v>
      </c>
      <c r="AC34" s="157">
        <v>5.44</v>
      </c>
      <c r="AD34" s="157">
        <v>5.44</v>
      </c>
      <c r="AE34" s="157">
        <v>5.44</v>
      </c>
      <c r="AF34" s="157">
        <v>5.44</v>
      </c>
      <c r="AG34" s="157">
        <v>5.44</v>
      </c>
      <c r="AH34" s="157">
        <v>5.44</v>
      </c>
      <c r="AI34" s="157">
        <v>5.44</v>
      </c>
      <c r="AJ34" s="157">
        <v>5.44</v>
      </c>
      <c r="AK34" s="157">
        <v>5.44</v>
      </c>
      <c r="AL34" s="157">
        <v>5.44</v>
      </c>
      <c r="AM34" s="157">
        <v>5.44</v>
      </c>
      <c r="AN34" s="157">
        <v>5.44</v>
      </c>
      <c r="AO34" s="157">
        <v>5.44</v>
      </c>
      <c r="AP34" s="157">
        <v>5.44</v>
      </c>
      <c r="AQ34" s="8"/>
      <c r="AS34" s="127"/>
      <c r="AT34" s="129"/>
    </row>
    <row r="35" spans="2:46">
      <c r="B35" s="5"/>
      <c r="C35" s="9"/>
      <c r="D35" s="9"/>
      <c r="E35" s="18"/>
      <c r="F35" s="62" t="s">
        <v>48</v>
      </c>
      <c r="G35" s="169"/>
      <c r="H35" s="157">
        <v>17.37</v>
      </c>
      <c r="I35" s="157">
        <v>17.37</v>
      </c>
      <c r="J35" s="157">
        <v>17.37</v>
      </c>
      <c r="K35" s="157">
        <v>17.37</v>
      </c>
      <c r="L35" s="157">
        <v>17.37</v>
      </c>
      <c r="M35" s="157">
        <v>17.37</v>
      </c>
      <c r="N35" s="157">
        <v>17.37</v>
      </c>
      <c r="O35" s="157">
        <v>17.37</v>
      </c>
      <c r="P35" s="157">
        <v>17.37</v>
      </c>
      <c r="Q35" s="157">
        <v>17.37</v>
      </c>
      <c r="R35" s="157">
        <v>17.37</v>
      </c>
      <c r="S35" s="157">
        <v>17.37</v>
      </c>
      <c r="T35" s="157">
        <v>17.37</v>
      </c>
      <c r="U35" s="157">
        <v>17.37</v>
      </c>
      <c r="V35" s="157">
        <v>17.37</v>
      </c>
      <c r="W35" s="157">
        <v>17.37</v>
      </c>
      <c r="X35" s="157">
        <v>17.37</v>
      </c>
      <c r="Y35" s="157">
        <v>17.37</v>
      </c>
      <c r="Z35" s="157">
        <v>17.37</v>
      </c>
      <c r="AA35" s="157">
        <v>17.37</v>
      </c>
      <c r="AB35" s="157">
        <v>17.37</v>
      </c>
      <c r="AC35" s="157">
        <v>17.37</v>
      </c>
      <c r="AD35" s="157">
        <v>17.37</v>
      </c>
      <c r="AE35" s="157">
        <v>17.37</v>
      </c>
      <c r="AF35" s="157">
        <v>17.37</v>
      </c>
      <c r="AG35" s="157">
        <v>17.37</v>
      </c>
      <c r="AH35" s="157">
        <v>17.37</v>
      </c>
      <c r="AI35" s="157">
        <v>17.37</v>
      </c>
      <c r="AJ35" s="157">
        <v>17.37</v>
      </c>
      <c r="AK35" s="157">
        <v>17.37</v>
      </c>
      <c r="AL35" s="157">
        <v>17.37</v>
      </c>
      <c r="AM35" s="157">
        <v>17.37</v>
      </c>
      <c r="AN35" s="157">
        <v>17.37</v>
      </c>
      <c r="AO35" s="157">
        <v>17.37</v>
      </c>
      <c r="AP35" s="157">
        <v>17.37</v>
      </c>
      <c r="AQ35" s="8"/>
      <c r="AS35" s="127"/>
      <c r="AT35" s="129"/>
    </row>
    <row r="36" spans="2:46">
      <c r="B36" s="5"/>
      <c r="C36" s="9"/>
      <c r="D36" s="9"/>
      <c r="E36" s="18"/>
      <c r="F36" s="62" t="s">
        <v>49</v>
      </c>
      <c r="G36" s="169"/>
      <c r="H36" s="157">
        <v>22.49</v>
      </c>
      <c r="I36" s="157">
        <v>22.49</v>
      </c>
      <c r="J36" s="157">
        <v>22.49</v>
      </c>
      <c r="K36" s="157">
        <v>22.49</v>
      </c>
      <c r="L36" s="157">
        <v>22.49</v>
      </c>
      <c r="M36" s="157">
        <v>22.49</v>
      </c>
      <c r="N36" s="157">
        <v>22.49</v>
      </c>
      <c r="O36" s="157">
        <v>22.49</v>
      </c>
      <c r="P36" s="157">
        <v>22.49</v>
      </c>
      <c r="Q36" s="157">
        <v>22.49</v>
      </c>
      <c r="R36" s="157">
        <v>22.49</v>
      </c>
      <c r="S36" s="157">
        <v>22.49</v>
      </c>
      <c r="T36" s="157">
        <v>22.49</v>
      </c>
      <c r="U36" s="157">
        <v>22.49</v>
      </c>
      <c r="V36" s="157">
        <v>22.49</v>
      </c>
      <c r="W36" s="157">
        <v>22.49</v>
      </c>
      <c r="X36" s="157">
        <v>22.49</v>
      </c>
      <c r="Y36" s="157">
        <v>22.49</v>
      </c>
      <c r="Z36" s="157">
        <v>22.49</v>
      </c>
      <c r="AA36" s="157">
        <v>22.49</v>
      </c>
      <c r="AB36" s="157">
        <v>22.49</v>
      </c>
      <c r="AC36" s="157">
        <v>22.49</v>
      </c>
      <c r="AD36" s="157">
        <v>22.49</v>
      </c>
      <c r="AE36" s="157">
        <v>22.49</v>
      </c>
      <c r="AF36" s="157">
        <v>22.49</v>
      </c>
      <c r="AG36" s="157">
        <v>22.49</v>
      </c>
      <c r="AH36" s="157">
        <v>22.49</v>
      </c>
      <c r="AI36" s="157">
        <v>22.49</v>
      </c>
      <c r="AJ36" s="157">
        <v>22.49</v>
      </c>
      <c r="AK36" s="157">
        <v>22.49</v>
      </c>
      <c r="AL36" s="157">
        <v>22.49</v>
      </c>
      <c r="AM36" s="157">
        <v>22.49</v>
      </c>
      <c r="AN36" s="157">
        <v>22.49</v>
      </c>
      <c r="AO36" s="157">
        <v>22.49</v>
      </c>
      <c r="AP36" s="157">
        <v>22.49</v>
      </c>
      <c r="AQ36" s="8"/>
      <c r="AS36" s="127"/>
      <c r="AT36" s="129"/>
    </row>
    <row r="37" spans="2:46">
      <c r="B37" s="5"/>
      <c r="C37" s="9"/>
      <c r="D37" s="9"/>
      <c r="E37" s="18"/>
      <c r="F37" s="62" t="s">
        <v>50</v>
      </c>
      <c r="G37" s="169"/>
      <c r="H37" s="157">
        <v>9.67</v>
      </c>
      <c r="I37" s="157">
        <v>9.67</v>
      </c>
      <c r="J37" s="157">
        <v>9.67</v>
      </c>
      <c r="K37" s="157">
        <v>9.67</v>
      </c>
      <c r="L37" s="157">
        <v>9.67</v>
      </c>
      <c r="M37" s="157">
        <v>9.67</v>
      </c>
      <c r="N37" s="157">
        <v>9.67</v>
      </c>
      <c r="O37" s="157">
        <v>9.67</v>
      </c>
      <c r="P37" s="157">
        <v>9.67</v>
      </c>
      <c r="Q37" s="157">
        <v>9.67</v>
      </c>
      <c r="R37" s="157">
        <v>9.67</v>
      </c>
      <c r="S37" s="157">
        <v>9.67</v>
      </c>
      <c r="T37" s="157">
        <v>9.67</v>
      </c>
      <c r="U37" s="157">
        <v>9.67</v>
      </c>
      <c r="V37" s="157">
        <v>9.67</v>
      </c>
      <c r="W37" s="157">
        <v>9.67</v>
      </c>
      <c r="X37" s="157">
        <v>9.67</v>
      </c>
      <c r="Y37" s="157">
        <v>9.67</v>
      </c>
      <c r="Z37" s="157">
        <v>9.67</v>
      </c>
      <c r="AA37" s="157">
        <v>9.67</v>
      </c>
      <c r="AB37" s="157">
        <v>9.67</v>
      </c>
      <c r="AC37" s="157">
        <v>9.67</v>
      </c>
      <c r="AD37" s="157">
        <v>9.67</v>
      </c>
      <c r="AE37" s="157">
        <v>9.67</v>
      </c>
      <c r="AF37" s="157">
        <v>9.67</v>
      </c>
      <c r="AG37" s="157">
        <v>9.67</v>
      </c>
      <c r="AH37" s="157">
        <v>9.67</v>
      </c>
      <c r="AI37" s="157">
        <v>9.67</v>
      </c>
      <c r="AJ37" s="157">
        <v>9.67</v>
      </c>
      <c r="AK37" s="157">
        <v>9.67</v>
      </c>
      <c r="AL37" s="157">
        <v>9.67</v>
      </c>
      <c r="AM37" s="157">
        <v>9.67</v>
      </c>
      <c r="AN37" s="157">
        <v>9.67</v>
      </c>
      <c r="AO37" s="157">
        <v>9.67</v>
      </c>
      <c r="AP37" s="157">
        <v>9.67</v>
      </c>
      <c r="AQ37" s="8"/>
      <c r="AS37" s="127"/>
      <c r="AT37" s="129"/>
    </row>
    <row r="38" spans="2:46">
      <c r="B38" s="5"/>
      <c r="C38" s="9"/>
      <c r="D38" s="9"/>
      <c r="E38" s="18"/>
      <c r="F38" s="16"/>
      <c r="G38" s="170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8"/>
    </row>
    <row r="39" spans="2:46">
      <c r="B39" s="5"/>
      <c r="E39" s="34">
        <f>E32+1</f>
        <v>2</v>
      </c>
      <c r="F39" s="35" t="str">
        <f>LOOKUP(E39,CAPEX!$E$11:$E$29,CAPEX!$F$11:$F$29)</f>
        <v>Itaborai</v>
      </c>
      <c r="G39" s="81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8"/>
      <c r="AS39" s="129"/>
      <c r="AT39" s="129"/>
    </row>
    <row r="40" spans="2:46">
      <c r="B40" s="5"/>
      <c r="C40" s="9"/>
      <c r="D40" s="9"/>
      <c r="E40" s="18"/>
      <c r="F40" s="62" t="s">
        <v>2</v>
      </c>
      <c r="G40" s="169"/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0</v>
      </c>
      <c r="AA40" s="157">
        <v>0</v>
      </c>
      <c r="AB40" s="157">
        <v>0</v>
      </c>
      <c r="AC40" s="157">
        <v>0</v>
      </c>
      <c r="AD40" s="157">
        <v>0</v>
      </c>
      <c r="AE40" s="157">
        <v>0</v>
      </c>
      <c r="AF40" s="157">
        <v>0</v>
      </c>
      <c r="AG40" s="157">
        <v>0</v>
      </c>
      <c r="AH40" s="157">
        <v>0</v>
      </c>
      <c r="AI40" s="157">
        <v>0</v>
      </c>
      <c r="AJ40" s="157">
        <v>0</v>
      </c>
      <c r="AK40" s="157">
        <v>0</v>
      </c>
      <c r="AL40" s="157">
        <v>0</v>
      </c>
      <c r="AM40" s="157">
        <v>0</v>
      </c>
      <c r="AN40" s="157">
        <v>0</v>
      </c>
      <c r="AO40" s="157">
        <v>0</v>
      </c>
      <c r="AP40" s="157">
        <v>0</v>
      </c>
      <c r="AQ40" s="8"/>
      <c r="AS40" s="129"/>
      <c r="AT40" s="129"/>
    </row>
    <row r="41" spans="2:46">
      <c r="B41" s="5"/>
      <c r="C41" s="9"/>
      <c r="D41" s="9"/>
      <c r="E41" s="18"/>
      <c r="F41" s="62" t="s">
        <v>47</v>
      </c>
      <c r="G41" s="169"/>
      <c r="H41" s="157">
        <v>4.37</v>
      </c>
      <c r="I41" s="157">
        <v>4.37</v>
      </c>
      <c r="J41" s="157">
        <v>4.37</v>
      </c>
      <c r="K41" s="157">
        <v>4.37</v>
      </c>
      <c r="L41" s="157">
        <v>4.37</v>
      </c>
      <c r="M41" s="157">
        <v>4.37</v>
      </c>
      <c r="N41" s="157">
        <v>4.37</v>
      </c>
      <c r="O41" s="157">
        <v>4.37</v>
      </c>
      <c r="P41" s="157">
        <v>4.37</v>
      </c>
      <c r="Q41" s="157">
        <v>4.37</v>
      </c>
      <c r="R41" s="157">
        <v>4.37</v>
      </c>
      <c r="S41" s="157">
        <v>4.37</v>
      </c>
      <c r="T41" s="157">
        <v>4.37</v>
      </c>
      <c r="U41" s="157">
        <v>4.37</v>
      </c>
      <c r="V41" s="157">
        <v>4.37</v>
      </c>
      <c r="W41" s="157">
        <v>4.37</v>
      </c>
      <c r="X41" s="157">
        <v>4.37</v>
      </c>
      <c r="Y41" s="157">
        <v>4.37</v>
      </c>
      <c r="Z41" s="157">
        <v>4.37</v>
      </c>
      <c r="AA41" s="157">
        <v>4.37</v>
      </c>
      <c r="AB41" s="157">
        <v>4.37</v>
      </c>
      <c r="AC41" s="157">
        <v>4.37</v>
      </c>
      <c r="AD41" s="157">
        <v>4.37</v>
      </c>
      <c r="AE41" s="157">
        <v>4.37</v>
      </c>
      <c r="AF41" s="157">
        <v>4.37</v>
      </c>
      <c r="AG41" s="157">
        <v>4.37</v>
      </c>
      <c r="AH41" s="157">
        <v>4.37</v>
      </c>
      <c r="AI41" s="157">
        <v>4.37</v>
      </c>
      <c r="AJ41" s="157">
        <v>4.37</v>
      </c>
      <c r="AK41" s="157">
        <v>4.37</v>
      </c>
      <c r="AL41" s="157">
        <v>4.37</v>
      </c>
      <c r="AM41" s="157">
        <v>4.37</v>
      </c>
      <c r="AN41" s="157">
        <v>4.37</v>
      </c>
      <c r="AO41" s="157">
        <v>4.37</v>
      </c>
      <c r="AP41" s="157">
        <v>4.37</v>
      </c>
      <c r="AQ41" s="8"/>
      <c r="AS41" s="129"/>
      <c r="AT41" s="129"/>
    </row>
    <row r="42" spans="2:46">
      <c r="B42" s="5"/>
      <c r="C42" s="9"/>
      <c r="D42" s="9"/>
      <c r="E42" s="18"/>
      <c r="F42" s="62" t="s">
        <v>48</v>
      </c>
      <c r="G42" s="169"/>
      <c r="H42" s="157">
        <v>13.31</v>
      </c>
      <c r="I42" s="157">
        <v>13.31</v>
      </c>
      <c r="J42" s="157">
        <v>13.31</v>
      </c>
      <c r="K42" s="157">
        <v>13.31</v>
      </c>
      <c r="L42" s="157">
        <v>13.31</v>
      </c>
      <c r="M42" s="157">
        <v>13.31</v>
      </c>
      <c r="N42" s="157">
        <v>13.31</v>
      </c>
      <c r="O42" s="157">
        <v>13.31</v>
      </c>
      <c r="P42" s="157">
        <v>13.31</v>
      </c>
      <c r="Q42" s="157">
        <v>13.31</v>
      </c>
      <c r="R42" s="157">
        <v>13.31</v>
      </c>
      <c r="S42" s="157">
        <v>13.31</v>
      </c>
      <c r="T42" s="157">
        <v>13.31</v>
      </c>
      <c r="U42" s="157">
        <v>13.31</v>
      </c>
      <c r="V42" s="157">
        <v>13.31</v>
      </c>
      <c r="W42" s="157">
        <v>13.31</v>
      </c>
      <c r="X42" s="157">
        <v>13.31</v>
      </c>
      <c r="Y42" s="157">
        <v>13.31</v>
      </c>
      <c r="Z42" s="157">
        <v>13.31</v>
      </c>
      <c r="AA42" s="157">
        <v>13.31</v>
      </c>
      <c r="AB42" s="157">
        <v>13.31</v>
      </c>
      <c r="AC42" s="157">
        <v>13.31</v>
      </c>
      <c r="AD42" s="157">
        <v>13.31</v>
      </c>
      <c r="AE42" s="157">
        <v>13.31</v>
      </c>
      <c r="AF42" s="157">
        <v>13.31</v>
      </c>
      <c r="AG42" s="157">
        <v>13.31</v>
      </c>
      <c r="AH42" s="157">
        <v>13.31</v>
      </c>
      <c r="AI42" s="157">
        <v>13.31</v>
      </c>
      <c r="AJ42" s="157">
        <v>13.31</v>
      </c>
      <c r="AK42" s="157">
        <v>13.31</v>
      </c>
      <c r="AL42" s="157">
        <v>13.31</v>
      </c>
      <c r="AM42" s="157">
        <v>13.31</v>
      </c>
      <c r="AN42" s="157">
        <v>13.31</v>
      </c>
      <c r="AO42" s="157">
        <v>13.31</v>
      </c>
      <c r="AP42" s="157">
        <v>13.31</v>
      </c>
      <c r="AQ42" s="8"/>
      <c r="AS42" s="129"/>
      <c r="AT42" s="129"/>
    </row>
    <row r="43" spans="2:46">
      <c r="B43" s="5"/>
      <c r="C43" s="9"/>
      <c r="D43" s="9"/>
      <c r="E43" s="18"/>
      <c r="F43" s="62" t="s">
        <v>49</v>
      </c>
      <c r="G43" s="169"/>
      <c r="H43" s="157">
        <v>14.99</v>
      </c>
      <c r="I43" s="157">
        <v>14.99</v>
      </c>
      <c r="J43" s="157">
        <v>14.99</v>
      </c>
      <c r="K43" s="157">
        <v>14.99</v>
      </c>
      <c r="L43" s="157">
        <v>14.99</v>
      </c>
      <c r="M43" s="157">
        <v>14.99</v>
      </c>
      <c r="N43" s="157">
        <v>14.99</v>
      </c>
      <c r="O43" s="157">
        <v>14.99</v>
      </c>
      <c r="P43" s="157">
        <v>14.99</v>
      </c>
      <c r="Q43" s="157">
        <v>14.99</v>
      </c>
      <c r="R43" s="157">
        <v>14.99</v>
      </c>
      <c r="S43" s="157">
        <v>14.99</v>
      </c>
      <c r="T43" s="157">
        <v>14.99</v>
      </c>
      <c r="U43" s="157">
        <v>14.99</v>
      </c>
      <c r="V43" s="157">
        <v>14.99</v>
      </c>
      <c r="W43" s="157">
        <v>14.99</v>
      </c>
      <c r="X43" s="157">
        <v>14.99</v>
      </c>
      <c r="Y43" s="157">
        <v>14.99</v>
      </c>
      <c r="Z43" s="157">
        <v>14.99</v>
      </c>
      <c r="AA43" s="157">
        <v>14.99</v>
      </c>
      <c r="AB43" s="157">
        <v>14.99</v>
      </c>
      <c r="AC43" s="157">
        <v>14.99</v>
      </c>
      <c r="AD43" s="157">
        <v>14.99</v>
      </c>
      <c r="AE43" s="157">
        <v>14.99</v>
      </c>
      <c r="AF43" s="157">
        <v>14.99</v>
      </c>
      <c r="AG43" s="157">
        <v>14.99</v>
      </c>
      <c r="AH43" s="157">
        <v>14.99</v>
      </c>
      <c r="AI43" s="157">
        <v>14.99</v>
      </c>
      <c r="AJ43" s="157">
        <v>14.99</v>
      </c>
      <c r="AK43" s="157">
        <v>14.99</v>
      </c>
      <c r="AL43" s="157">
        <v>14.99</v>
      </c>
      <c r="AM43" s="157">
        <v>14.99</v>
      </c>
      <c r="AN43" s="157">
        <v>14.99</v>
      </c>
      <c r="AO43" s="157">
        <v>14.99</v>
      </c>
      <c r="AP43" s="157">
        <v>14.99</v>
      </c>
      <c r="AQ43" s="8"/>
      <c r="AS43" s="129"/>
      <c r="AT43" s="129"/>
    </row>
    <row r="44" spans="2:46">
      <c r="B44" s="5"/>
      <c r="C44" s="9"/>
      <c r="D44" s="9"/>
      <c r="E44" s="18"/>
      <c r="F44" s="62" t="s">
        <v>50</v>
      </c>
      <c r="G44" s="169"/>
      <c r="H44" s="157">
        <v>9.43</v>
      </c>
      <c r="I44" s="157">
        <v>9.43</v>
      </c>
      <c r="J44" s="157">
        <v>9.43</v>
      </c>
      <c r="K44" s="157">
        <v>9.43</v>
      </c>
      <c r="L44" s="157">
        <v>9.43</v>
      </c>
      <c r="M44" s="157">
        <v>9.43</v>
      </c>
      <c r="N44" s="157">
        <v>9.43</v>
      </c>
      <c r="O44" s="157">
        <v>9.43</v>
      </c>
      <c r="P44" s="157">
        <v>9.43</v>
      </c>
      <c r="Q44" s="157">
        <v>9.43</v>
      </c>
      <c r="R44" s="157">
        <v>9.43</v>
      </c>
      <c r="S44" s="157">
        <v>9.43</v>
      </c>
      <c r="T44" s="157">
        <v>9.43</v>
      </c>
      <c r="U44" s="157">
        <v>9.43</v>
      </c>
      <c r="V44" s="157">
        <v>9.43</v>
      </c>
      <c r="W44" s="157">
        <v>9.43</v>
      </c>
      <c r="X44" s="157">
        <v>9.43</v>
      </c>
      <c r="Y44" s="157">
        <v>9.43</v>
      </c>
      <c r="Z44" s="157">
        <v>9.43</v>
      </c>
      <c r="AA44" s="157">
        <v>9.43</v>
      </c>
      <c r="AB44" s="157">
        <v>9.43</v>
      </c>
      <c r="AC44" s="157">
        <v>9.43</v>
      </c>
      <c r="AD44" s="157">
        <v>9.43</v>
      </c>
      <c r="AE44" s="157">
        <v>9.43</v>
      </c>
      <c r="AF44" s="157">
        <v>9.43</v>
      </c>
      <c r="AG44" s="157">
        <v>9.43</v>
      </c>
      <c r="AH44" s="157">
        <v>9.43</v>
      </c>
      <c r="AI44" s="157">
        <v>9.43</v>
      </c>
      <c r="AJ44" s="157">
        <v>9.43</v>
      </c>
      <c r="AK44" s="157">
        <v>9.43</v>
      </c>
      <c r="AL44" s="157">
        <v>9.43</v>
      </c>
      <c r="AM44" s="157">
        <v>9.43</v>
      </c>
      <c r="AN44" s="157">
        <v>9.43</v>
      </c>
      <c r="AO44" s="157">
        <v>9.43</v>
      </c>
      <c r="AP44" s="157">
        <v>9.43</v>
      </c>
      <c r="AQ44" s="8"/>
      <c r="AS44" s="129"/>
      <c r="AT44" s="129"/>
    </row>
    <row r="45" spans="2:46">
      <c r="B45" s="5"/>
      <c r="C45" s="9"/>
      <c r="D45" s="9"/>
      <c r="E45" s="18"/>
      <c r="F45" s="16"/>
      <c r="G45" s="170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8"/>
      <c r="AS45" s="129"/>
      <c r="AT45" s="129"/>
    </row>
    <row r="46" spans="2:46">
      <c r="B46" s="5"/>
      <c r="E46" s="34">
        <f>E39+1</f>
        <v>3</v>
      </c>
      <c r="F46" s="35" t="str">
        <f>LOOKUP(E46,CAPEX!$E$11:$E$29,CAPEX!$F$11:$F$29)</f>
        <v>Mage</v>
      </c>
      <c r="G46" s="8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8"/>
      <c r="AS46" s="129"/>
      <c r="AT46" s="129"/>
    </row>
    <row r="47" spans="2:46">
      <c r="B47" s="5"/>
      <c r="C47" s="9"/>
      <c r="D47" s="9"/>
      <c r="E47" s="18"/>
      <c r="F47" s="62" t="s">
        <v>2</v>
      </c>
      <c r="G47" s="169"/>
      <c r="H47" s="157">
        <v>4.6500000000000004</v>
      </c>
      <c r="I47" s="157">
        <v>4.6500000000000004</v>
      </c>
      <c r="J47" s="157">
        <v>4.6500000000000004</v>
      </c>
      <c r="K47" s="157">
        <v>4.6500000000000004</v>
      </c>
      <c r="L47" s="157">
        <v>4.6500000000000004</v>
      </c>
      <c r="M47" s="157">
        <v>4.6500000000000004</v>
      </c>
      <c r="N47" s="157">
        <v>4.6500000000000004</v>
      </c>
      <c r="O47" s="157">
        <v>4.6500000000000004</v>
      </c>
      <c r="P47" s="157">
        <v>4.6500000000000004</v>
      </c>
      <c r="Q47" s="157">
        <v>4.6500000000000004</v>
      </c>
      <c r="R47" s="157">
        <v>4.6500000000000004</v>
      </c>
      <c r="S47" s="157">
        <v>4.6500000000000004</v>
      </c>
      <c r="T47" s="157">
        <v>4.6500000000000004</v>
      </c>
      <c r="U47" s="157">
        <v>4.6500000000000004</v>
      </c>
      <c r="V47" s="157">
        <v>4.6500000000000004</v>
      </c>
      <c r="W47" s="157">
        <v>4.6500000000000004</v>
      </c>
      <c r="X47" s="157">
        <v>4.6500000000000004</v>
      </c>
      <c r="Y47" s="157">
        <v>4.6500000000000004</v>
      </c>
      <c r="Z47" s="157">
        <v>4.6500000000000004</v>
      </c>
      <c r="AA47" s="157">
        <v>4.6500000000000004</v>
      </c>
      <c r="AB47" s="157">
        <v>4.6500000000000004</v>
      </c>
      <c r="AC47" s="157">
        <v>4.6500000000000004</v>
      </c>
      <c r="AD47" s="157">
        <v>4.6500000000000004</v>
      </c>
      <c r="AE47" s="157">
        <v>4.6500000000000004</v>
      </c>
      <c r="AF47" s="157">
        <v>4.6500000000000004</v>
      </c>
      <c r="AG47" s="157">
        <v>4.6500000000000004</v>
      </c>
      <c r="AH47" s="157">
        <v>4.6500000000000004</v>
      </c>
      <c r="AI47" s="157">
        <v>4.6500000000000004</v>
      </c>
      <c r="AJ47" s="157">
        <v>4.6500000000000004</v>
      </c>
      <c r="AK47" s="157">
        <v>4.6500000000000004</v>
      </c>
      <c r="AL47" s="157">
        <v>4.6500000000000004</v>
      </c>
      <c r="AM47" s="157">
        <v>4.6500000000000004</v>
      </c>
      <c r="AN47" s="157">
        <v>4.6500000000000004</v>
      </c>
      <c r="AO47" s="157">
        <v>4.6500000000000004</v>
      </c>
      <c r="AP47" s="157">
        <v>4.6500000000000004</v>
      </c>
      <c r="AQ47" s="8"/>
      <c r="AS47" s="129"/>
      <c r="AT47" s="129"/>
    </row>
    <row r="48" spans="2:46">
      <c r="B48" s="5"/>
      <c r="C48" s="9"/>
      <c r="D48" s="9"/>
      <c r="E48" s="18"/>
      <c r="F48" s="62" t="s">
        <v>47</v>
      </c>
      <c r="G48" s="169"/>
      <c r="H48" s="157">
        <v>4.18</v>
      </c>
      <c r="I48" s="157">
        <v>4.18</v>
      </c>
      <c r="J48" s="157">
        <v>4.18</v>
      </c>
      <c r="K48" s="157">
        <v>4.18</v>
      </c>
      <c r="L48" s="157">
        <v>4.18</v>
      </c>
      <c r="M48" s="157">
        <v>4.18</v>
      </c>
      <c r="N48" s="157">
        <v>4.18</v>
      </c>
      <c r="O48" s="157">
        <v>4.18</v>
      </c>
      <c r="P48" s="157">
        <v>4.18</v>
      </c>
      <c r="Q48" s="157">
        <v>4.18</v>
      </c>
      <c r="R48" s="157">
        <v>4.18</v>
      </c>
      <c r="S48" s="157">
        <v>4.18</v>
      </c>
      <c r="T48" s="157">
        <v>4.18</v>
      </c>
      <c r="U48" s="157">
        <v>4.18</v>
      </c>
      <c r="V48" s="157">
        <v>4.18</v>
      </c>
      <c r="W48" s="157">
        <v>4.18</v>
      </c>
      <c r="X48" s="157">
        <v>4.18</v>
      </c>
      <c r="Y48" s="157">
        <v>4.18</v>
      </c>
      <c r="Z48" s="157">
        <v>4.18</v>
      </c>
      <c r="AA48" s="157">
        <v>4.18</v>
      </c>
      <c r="AB48" s="157">
        <v>4.18</v>
      </c>
      <c r="AC48" s="157">
        <v>4.18</v>
      </c>
      <c r="AD48" s="157">
        <v>4.18</v>
      </c>
      <c r="AE48" s="157">
        <v>4.18</v>
      </c>
      <c r="AF48" s="157">
        <v>4.18</v>
      </c>
      <c r="AG48" s="157">
        <v>4.18</v>
      </c>
      <c r="AH48" s="157">
        <v>4.18</v>
      </c>
      <c r="AI48" s="157">
        <v>4.18</v>
      </c>
      <c r="AJ48" s="157">
        <v>4.18</v>
      </c>
      <c r="AK48" s="157">
        <v>4.18</v>
      </c>
      <c r="AL48" s="157">
        <v>4.18</v>
      </c>
      <c r="AM48" s="157">
        <v>4.18</v>
      </c>
      <c r="AN48" s="157">
        <v>4.18</v>
      </c>
      <c r="AO48" s="157">
        <v>4.18</v>
      </c>
      <c r="AP48" s="157">
        <v>4.18</v>
      </c>
      <c r="AQ48" s="8"/>
      <c r="AS48" s="129"/>
      <c r="AT48" s="129"/>
    </row>
    <row r="49" spans="2:46">
      <c r="B49" s="5"/>
      <c r="C49" s="9"/>
      <c r="D49" s="9"/>
      <c r="E49" s="18"/>
      <c r="F49" s="62" t="s">
        <v>48</v>
      </c>
      <c r="G49" s="169"/>
      <c r="H49" s="157">
        <v>13.13</v>
      </c>
      <c r="I49" s="157">
        <v>13.13</v>
      </c>
      <c r="J49" s="157">
        <v>13.13</v>
      </c>
      <c r="K49" s="157">
        <v>13.13</v>
      </c>
      <c r="L49" s="157">
        <v>13.13</v>
      </c>
      <c r="M49" s="157">
        <v>13.13</v>
      </c>
      <c r="N49" s="157">
        <v>13.13</v>
      </c>
      <c r="O49" s="157">
        <v>13.13</v>
      </c>
      <c r="P49" s="157">
        <v>13.13</v>
      </c>
      <c r="Q49" s="157">
        <v>13.13</v>
      </c>
      <c r="R49" s="157">
        <v>13.13</v>
      </c>
      <c r="S49" s="157">
        <v>13.13</v>
      </c>
      <c r="T49" s="157">
        <v>13.13</v>
      </c>
      <c r="U49" s="157">
        <v>13.13</v>
      </c>
      <c r="V49" s="157">
        <v>13.13</v>
      </c>
      <c r="W49" s="157">
        <v>13.13</v>
      </c>
      <c r="X49" s="157">
        <v>13.13</v>
      </c>
      <c r="Y49" s="157">
        <v>13.13</v>
      </c>
      <c r="Z49" s="157">
        <v>13.13</v>
      </c>
      <c r="AA49" s="157">
        <v>13.13</v>
      </c>
      <c r="AB49" s="157">
        <v>13.13</v>
      </c>
      <c r="AC49" s="157">
        <v>13.13</v>
      </c>
      <c r="AD49" s="157">
        <v>13.13</v>
      </c>
      <c r="AE49" s="157">
        <v>13.13</v>
      </c>
      <c r="AF49" s="157">
        <v>13.13</v>
      </c>
      <c r="AG49" s="157">
        <v>13.13</v>
      </c>
      <c r="AH49" s="157">
        <v>13.13</v>
      </c>
      <c r="AI49" s="157">
        <v>13.13</v>
      </c>
      <c r="AJ49" s="157">
        <v>13.13</v>
      </c>
      <c r="AK49" s="157">
        <v>13.13</v>
      </c>
      <c r="AL49" s="157">
        <v>13.13</v>
      </c>
      <c r="AM49" s="157">
        <v>13.13</v>
      </c>
      <c r="AN49" s="157">
        <v>13.13</v>
      </c>
      <c r="AO49" s="157">
        <v>13.13</v>
      </c>
      <c r="AP49" s="157">
        <v>13.13</v>
      </c>
      <c r="AQ49" s="8"/>
      <c r="AS49" s="129"/>
      <c r="AT49" s="129"/>
    </row>
    <row r="50" spans="2:46">
      <c r="B50" s="5"/>
      <c r="C50" s="9"/>
      <c r="D50" s="9"/>
      <c r="E50" s="18"/>
      <c r="F50" s="62" t="s">
        <v>49</v>
      </c>
      <c r="G50" s="169"/>
      <c r="H50" s="157">
        <v>16.93</v>
      </c>
      <c r="I50" s="157">
        <v>16.93</v>
      </c>
      <c r="J50" s="157">
        <v>16.93</v>
      </c>
      <c r="K50" s="157">
        <v>16.93</v>
      </c>
      <c r="L50" s="157">
        <v>16.93</v>
      </c>
      <c r="M50" s="157">
        <v>16.93</v>
      </c>
      <c r="N50" s="157">
        <v>16.93</v>
      </c>
      <c r="O50" s="157">
        <v>16.93</v>
      </c>
      <c r="P50" s="157">
        <v>16.93</v>
      </c>
      <c r="Q50" s="157">
        <v>16.93</v>
      </c>
      <c r="R50" s="157">
        <v>16.93</v>
      </c>
      <c r="S50" s="157">
        <v>16.93</v>
      </c>
      <c r="T50" s="157">
        <v>16.93</v>
      </c>
      <c r="U50" s="157">
        <v>16.93</v>
      </c>
      <c r="V50" s="157">
        <v>16.93</v>
      </c>
      <c r="W50" s="157">
        <v>16.93</v>
      </c>
      <c r="X50" s="157">
        <v>16.93</v>
      </c>
      <c r="Y50" s="157">
        <v>16.93</v>
      </c>
      <c r="Z50" s="157">
        <v>16.93</v>
      </c>
      <c r="AA50" s="157">
        <v>16.93</v>
      </c>
      <c r="AB50" s="157">
        <v>16.93</v>
      </c>
      <c r="AC50" s="157">
        <v>16.93</v>
      </c>
      <c r="AD50" s="157">
        <v>16.93</v>
      </c>
      <c r="AE50" s="157">
        <v>16.93</v>
      </c>
      <c r="AF50" s="157">
        <v>16.93</v>
      </c>
      <c r="AG50" s="157">
        <v>16.93</v>
      </c>
      <c r="AH50" s="157">
        <v>16.93</v>
      </c>
      <c r="AI50" s="157">
        <v>16.93</v>
      </c>
      <c r="AJ50" s="157">
        <v>16.93</v>
      </c>
      <c r="AK50" s="157">
        <v>16.93</v>
      </c>
      <c r="AL50" s="157">
        <v>16.93</v>
      </c>
      <c r="AM50" s="157">
        <v>16.93</v>
      </c>
      <c r="AN50" s="157">
        <v>16.93</v>
      </c>
      <c r="AO50" s="157">
        <v>16.93</v>
      </c>
      <c r="AP50" s="157">
        <v>16.93</v>
      </c>
      <c r="AQ50" s="8"/>
      <c r="AS50" s="129"/>
      <c r="AT50" s="129"/>
    </row>
    <row r="51" spans="2:46">
      <c r="B51" s="5"/>
      <c r="C51" s="9"/>
      <c r="D51" s="9"/>
      <c r="E51" s="18"/>
      <c r="F51" s="62" t="s">
        <v>50</v>
      </c>
      <c r="G51" s="169"/>
      <c r="H51" s="157">
        <v>9.07</v>
      </c>
      <c r="I51" s="157">
        <v>9.07</v>
      </c>
      <c r="J51" s="157">
        <v>9.07</v>
      </c>
      <c r="K51" s="157">
        <v>9.07</v>
      </c>
      <c r="L51" s="157">
        <v>9.07</v>
      </c>
      <c r="M51" s="157">
        <v>9.07</v>
      </c>
      <c r="N51" s="157">
        <v>9.07</v>
      </c>
      <c r="O51" s="157">
        <v>9.07</v>
      </c>
      <c r="P51" s="157">
        <v>9.07</v>
      </c>
      <c r="Q51" s="157">
        <v>9.07</v>
      </c>
      <c r="R51" s="157">
        <v>9.07</v>
      </c>
      <c r="S51" s="157">
        <v>9.07</v>
      </c>
      <c r="T51" s="157">
        <v>9.07</v>
      </c>
      <c r="U51" s="157">
        <v>9.07</v>
      </c>
      <c r="V51" s="157">
        <v>9.07</v>
      </c>
      <c r="W51" s="157">
        <v>9.07</v>
      </c>
      <c r="X51" s="157">
        <v>9.07</v>
      </c>
      <c r="Y51" s="157">
        <v>9.07</v>
      </c>
      <c r="Z51" s="157">
        <v>9.07</v>
      </c>
      <c r="AA51" s="157">
        <v>9.07</v>
      </c>
      <c r="AB51" s="157">
        <v>9.07</v>
      </c>
      <c r="AC51" s="157">
        <v>9.07</v>
      </c>
      <c r="AD51" s="157">
        <v>9.07</v>
      </c>
      <c r="AE51" s="157">
        <v>9.07</v>
      </c>
      <c r="AF51" s="157">
        <v>9.07</v>
      </c>
      <c r="AG51" s="157">
        <v>9.07</v>
      </c>
      <c r="AH51" s="157">
        <v>9.07</v>
      </c>
      <c r="AI51" s="157">
        <v>9.07</v>
      </c>
      <c r="AJ51" s="157">
        <v>9.07</v>
      </c>
      <c r="AK51" s="157">
        <v>9.07</v>
      </c>
      <c r="AL51" s="157">
        <v>9.07</v>
      </c>
      <c r="AM51" s="157">
        <v>9.07</v>
      </c>
      <c r="AN51" s="157">
        <v>9.07</v>
      </c>
      <c r="AO51" s="157">
        <v>9.07</v>
      </c>
      <c r="AP51" s="157">
        <v>9.07</v>
      </c>
      <c r="AQ51" s="8"/>
      <c r="AS51" s="129"/>
      <c r="AT51" s="129"/>
    </row>
    <row r="52" spans="2:46">
      <c r="B52" s="5"/>
      <c r="C52" s="9"/>
      <c r="D52" s="9"/>
      <c r="E52" s="18"/>
      <c r="F52" s="16"/>
      <c r="G52" s="170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8"/>
      <c r="AS52" s="129"/>
      <c r="AT52" s="129"/>
    </row>
    <row r="53" spans="2:46">
      <c r="B53" s="5"/>
      <c r="E53" s="34">
        <f>E46+1</f>
        <v>4</v>
      </c>
      <c r="F53" s="35" t="str">
        <f>LOOKUP(E53,CAPEX!$E$11:$E$29,CAPEX!$F$11:$F$29)</f>
        <v>Marica</v>
      </c>
      <c r="G53" s="8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8"/>
      <c r="AS53" s="129"/>
      <c r="AT53" s="129"/>
    </row>
    <row r="54" spans="2:46">
      <c r="B54" s="5"/>
      <c r="C54" s="9"/>
      <c r="D54" s="9"/>
      <c r="E54" s="18"/>
      <c r="F54" s="62" t="s">
        <v>2</v>
      </c>
      <c r="G54" s="169"/>
      <c r="H54" s="157">
        <v>0</v>
      </c>
      <c r="I54" s="157">
        <v>0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0</v>
      </c>
      <c r="AA54" s="157">
        <v>0</v>
      </c>
      <c r="AB54" s="157">
        <v>0</v>
      </c>
      <c r="AC54" s="157">
        <v>0</v>
      </c>
      <c r="AD54" s="157">
        <v>0</v>
      </c>
      <c r="AE54" s="157">
        <v>0</v>
      </c>
      <c r="AF54" s="157">
        <v>0</v>
      </c>
      <c r="AG54" s="157">
        <v>0</v>
      </c>
      <c r="AH54" s="157">
        <v>0</v>
      </c>
      <c r="AI54" s="157">
        <v>0</v>
      </c>
      <c r="AJ54" s="157">
        <v>0</v>
      </c>
      <c r="AK54" s="157">
        <v>0</v>
      </c>
      <c r="AL54" s="157">
        <v>0</v>
      </c>
      <c r="AM54" s="157">
        <v>0</v>
      </c>
      <c r="AN54" s="157">
        <v>0</v>
      </c>
      <c r="AO54" s="157">
        <v>0</v>
      </c>
      <c r="AP54" s="157">
        <v>0</v>
      </c>
      <c r="AQ54" s="8"/>
      <c r="AS54" s="129"/>
      <c r="AT54" s="129"/>
    </row>
    <row r="55" spans="2:46">
      <c r="B55" s="5"/>
      <c r="C55" s="9"/>
      <c r="D55" s="9"/>
      <c r="E55" s="18"/>
      <c r="F55" s="62" t="s">
        <v>47</v>
      </c>
      <c r="G55" s="169"/>
      <c r="H55" s="157">
        <v>4.5599999999999996</v>
      </c>
      <c r="I55" s="157">
        <v>4.5599999999999996</v>
      </c>
      <c r="J55" s="157">
        <v>4.5599999999999996</v>
      </c>
      <c r="K55" s="157">
        <v>4.5599999999999996</v>
      </c>
      <c r="L55" s="157">
        <v>4.5599999999999996</v>
      </c>
      <c r="M55" s="157">
        <v>4.5599999999999996</v>
      </c>
      <c r="N55" s="157">
        <v>4.5599999999999996</v>
      </c>
      <c r="O55" s="157">
        <v>4.5599999999999996</v>
      </c>
      <c r="P55" s="157">
        <v>4.5599999999999996</v>
      </c>
      <c r="Q55" s="157">
        <v>4.5599999999999996</v>
      </c>
      <c r="R55" s="157">
        <v>4.5599999999999996</v>
      </c>
      <c r="S55" s="157">
        <v>4.5599999999999996</v>
      </c>
      <c r="T55" s="157">
        <v>4.5599999999999996</v>
      </c>
      <c r="U55" s="157">
        <v>4.5599999999999996</v>
      </c>
      <c r="V55" s="157">
        <v>4.5599999999999996</v>
      </c>
      <c r="W55" s="157">
        <v>4.5599999999999996</v>
      </c>
      <c r="X55" s="157">
        <v>4.5599999999999996</v>
      </c>
      <c r="Y55" s="157">
        <v>4.5599999999999996</v>
      </c>
      <c r="Z55" s="157">
        <v>4.5599999999999996</v>
      </c>
      <c r="AA55" s="157">
        <v>4.5599999999999996</v>
      </c>
      <c r="AB55" s="157">
        <v>4.5599999999999996</v>
      </c>
      <c r="AC55" s="157">
        <v>4.5599999999999996</v>
      </c>
      <c r="AD55" s="157">
        <v>4.5599999999999996</v>
      </c>
      <c r="AE55" s="157">
        <v>4.5599999999999996</v>
      </c>
      <c r="AF55" s="157">
        <v>4.5599999999999996</v>
      </c>
      <c r="AG55" s="157">
        <v>4.5599999999999996</v>
      </c>
      <c r="AH55" s="157">
        <v>4.5599999999999996</v>
      </c>
      <c r="AI55" s="157">
        <v>4.5599999999999996</v>
      </c>
      <c r="AJ55" s="157">
        <v>4.5599999999999996</v>
      </c>
      <c r="AK55" s="157">
        <v>4.5599999999999996</v>
      </c>
      <c r="AL55" s="157">
        <v>4.5599999999999996</v>
      </c>
      <c r="AM55" s="157">
        <v>4.5599999999999996</v>
      </c>
      <c r="AN55" s="157">
        <v>4.5599999999999996</v>
      </c>
      <c r="AO55" s="157">
        <v>4.5599999999999996</v>
      </c>
      <c r="AP55" s="157">
        <v>4.5599999999999996</v>
      </c>
      <c r="AQ55" s="8"/>
      <c r="AS55" s="129"/>
      <c r="AT55" s="129"/>
    </row>
    <row r="56" spans="2:46">
      <c r="B56" s="5"/>
      <c r="C56" s="9"/>
      <c r="D56" s="9"/>
      <c r="E56" s="18"/>
      <c r="F56" s="62" t="s">
        <v>48</v>
      </c>
      <c r="G56" s="169"/>
      <c r="H56" s="157">
        <v>14.99</v>
      </c>
      <c r="I56" s="157">
        <v>14.99</v>
      </c>
      <c r="J56" s="157">
        <v>14.99</v>
      </c>
      <c r="K56" s="157">
        <v>14.99</v>
      </c>
      <c r="L56" s="157">
        <v>14.99</v>
      </c>
      <c r="M56" s="157">
        <v>14.99</v>
      </c>
      <c r="N56" s="157">
        <v>14.99</v>
      </c>
      <c r="O56" s="157">
        <v>14.99</v>
      </c>
      <c r="P56" s="157">
        <v>14.99</v>
      </c>
      <c r="Q56" s="157">
        <v>14.99</v>
      </c>
      <c r="R56" s="157">
        <v>14.99</v>
      </c>
      <c r="S56" s="157">
        <v>14.99</v>
      </c>
      <c r="T56" s="157">
        <v>14.99</v>
      </c>
      <c r="U56" s="157">
        <v>14.99</v>
      </c>
      <c r="V56" s="157">
        <v>14.99</v>
      </c>
      <c r="W56" s="157">
        <v>14.99</v>
      </c>
      <c r="X56" s="157">
        <v>14.99</v>
      </c>
      <c r="Y56" s="157">
        <v>14.99</v>
      </c>
      <c r="Z56" s="157">
        <v>14.99</v>
      </c>
      <c r="AA56" s="157">
        <v>14.99</v>
      </c>
      <c r="AB56" s="157">
        <v>14.99</v>
      </c>
      <c r="AC56" s="157">
        <v>14.99</v>
      </c>
      <c r="AD56" s="157">
        <v>14.99</v>
      </c>
      <c r="AE56" s="157">
        <v>14.99</v>
      </c>
      <c r="AF56" s="157">
        <v>14.99</v>
      </c>
      <c r="AG56" s="157">
        <v>14.99</v>
      </c>
      <c r="AH56" s="157">
        <v>14.99</v>
      </c>
      <c r="AI56" s="157">
        <v>14.99</v>
      </c>
      <c r="AJ56" s="157">
        <v>14.99</v>
      </c>
      <c r="AK56" s="157">
        <v>14.99</v>
      </c>
      <c r="AL56" s="157">
        <v>14.99</v>
      </c>
      <c r="AM56" s="157">
        <v>14.99</v>
      </c>
      <c r="AN56" s="157">
        <v>14.99</v>
      </c>
      <c r="AO56" s="157">
        <v>14.99</v>
      </c>
      <c r="AP56" s="157">
        <v>14.99</v>
      </c>
      <c r="AQ56" s="8"/>
      <c r="AS56" s="129"/>
      <c r="AT56" s="129"/>
    </row>
    <row r="57" spans="2:46">
      <c r="B57" s="5"/>
      <c r="C57" s="9"/>
      <c r="D57" s="9"/>
      <c r="E57" s="18"/>
      <c r="F57" s="62" t="s">
        <v>49</v>
      </c>
      <c r="G57" s="169"/>
      <c r="H57" s="157">
        <v>15.29</v>
      </c>
      <c r="I57" s="157">
        <v>15.29</v>
      </c>
      <c r="J57" s="157">
        <v>15.29</v>
      </c>
      <c r="K57" s="157">
        <v>15.29</v>
      </c>
      <c r="L57" s="157">
        <v>15.29</v>
      </c>
      <c r="M57" s="157">
        <v>15.29</v>
      </c>
      <c r="N57" s="157">
        <v>15.29</v>
      </c>
      <c r="O57" s="157">
        <v>15.29</v>
      </c>
      <c r="P57" s="157">
        <v>15.29</v>
      </c>
      <c r="Q57" s="157">
        <v>15.29</v>
      </c>
      <c r="R57" s="157">
        <v>15.29</v>
      </c>
      <c r="S57" s="157">
        <v>15.29</v>
      </c>
      <c r="T57" s="157">
        <v>15.29</v>
      </c>
      <c r="U57" s="157">
        <v>15.29</v>
      </c>
      <c r="V57" s="157">
        <v>15.29</v>
      </c>
      <c r="W57" s="157">
        <v>15.29</v>
      </c>
      <c r="X57" s="157">
        <v>15.29</v>
      </c>
      <c r="Y57" s="157">
        <v>15.29</v>
      </c>
      <c r="Z57" s="157">
        <v>15.29</v>
      </c>
      <c r="AA57" s="157">
        <v>15.29</v>
      </c>
      <c r="AB57" s="157">
        <v>15.29</v>
      </c>
      <c r="AC57" s="157">
        <v>15.29</v>
      </c>
      <c r="AD57" s="157">
        <v>15.29</v>
      </c>
      <c r="AE57" s="157">
        <v>15.29</v>
      </c>
      <c r="AF57" s="157">
        <v>15.29</v>
      </c>
      <c r="AG57" s="157">
        <v>15.29</v>
      </c>
      <c r="AH57" s="157">
        <v>15.29</v>
      </c>
      <c r="AI57" s="157">
        <v>15.29</v>
      </c>
      <c r="AJ57" s="157">
        <v>15.29</v>
      </c>
      <c r="AK57" s="157">
        <v>15.29</v>
      </c>
      <c r="AL57" s="157">
        <v>15.29</v>
      </c>
      <c r="AM57" s="157">
        <v>15.29</v>
      </c>
      <c r="AN57" s="157">
        <v>15.29</v>
      </c>
      <c r="AO57" s="157">
        <v>15.29</v>
      </c>
      <c r="AP57" s="157">
        <v>15.29</v>
      </c>
      <c r="AQ57" s="8"/>
      <c r="AS57" s="129"/>
      <c r="AT57" s="129"/>
    </row>
    <row r="58" spans="2:46">
      <c r="B58" s="5"/>
      <c r="C58" s="9"/>
      <c r="D58" s="9"/>
      <c r="E58" s="18"/>
      <c r="F58" s="62" t="s">
        <v>50</v>
      </c>
      <c r="G58" s="169"/>
      <c r="H58" s="157">
        <v>8.58</v>
      </c>
      <c r="I58" s="157">
        <v>8.58</v>
      </c>
      <c r="J58" s="157">
        <v>8.58</v>
      </c>
      <c r="K58" s="157">
        <v>8.58</v>
      </c>
      <c r="L58" s="157">
        <v>8.58</v>
      </c>
      <c r="M58" s="157">
        <v>8.58</v>
      </c>
      <c r="N58" s="157">
        <v>8.58</v>
      </c>
      <c r="O58" s="157">
        <v>8.58</v>
      </c>
      <c r="P58" s="157">
        <v>8.58</v>
      </c>
      <c r="Q58" s="157">
        <v>8.58</v>
      </c>
      <c r="R58" s="157">
        <v>8.58</v>
      </c>
      <c r="S58" s="157">
        <v>8.58</v>
      </c>
      <c r="T58" s="157">
        <v>8.58</v>
      </c>
      <c r="U58" s="157">
        <v>8.58</v>
      </c>
      <c r="V58" s="157">
        <v>8.58</v>
      </c>
      <c r="W58" s="157">
        <v>8.58</v>
      </c>
      <c r="X58" s="157">
        <v>8.58</v>
      </c>
      <c r="Y58" s="157">
        <v>8.58</v>
      </c>
      <c r="Z58" s="157">
        <v>8.58</v>
      </c>
      <c r="AA58" s="157">
        <v>8.58</v>
      </c>
      <c r="AB58" s="157">
        <v>8.58</v>
      </c>
      <c r="AC58" s="157">
        <v>8.58</v>
      </c>
      <c r="AD58" s="157">
        <v>8.58</v>
      </c>
      <c r="AE58" s="157">
        <v>8.58</v>
      </c>
      <c r="AF58" s="157">
        <v>8.58</v>
      </c>
      <c r="AG58" s="157">
        <v>8.58</v>
      </c>
      <c r="AH58" s="157">
        <v>8.58</v>
      </c>
      <c r="AI58" s="157">
        <v>8.58</v>
      </c>
      <c r="AJ58" s="157">
        <v>8.58</v>
      </c>
      <c r="AK58" s="157">
        <v>8.58</v>
      </c>
      <c r="AL58" s="157">
        <v>8.58</v>
      </c>
      <c r="AM58" s="157">
        <v>8.58</v>
      </c>
      <c r="AN58" s="157">
        <v>8.58</v>
      </c>
      <c r="AO58" s="157">
        <v>8.58</v>
      </c>
      <c r="AP58" s="157">
        <v>8.58</v>
      </c>
      <c r="AQ58" s="8"/>
      <c r="AS58" s="129"/>
      <c r="AT58" s="129"/>
    </row>
    <row r="59" spans="2:46">
      <c r="B59" s="5"/>
      <c r="C59" s="9"/>
      <c r="D59" s="9"/>
      <c r="E59" s="18"/>
      <c r="F59" s="16"/>
      <c r="G59" s="170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8"/>
      <c r="AS59" s="129"/>
      <c r="AT59" s="129"/>
    </row>
    <row r="60" spans="2:46">
      <c r="B60" s="5"/>
      <c r="E60" s="34">
        <f>E53+1</f>
        <v>5</v>
      </c>
      <c r="F60" s="35" t="str">
        <f>LOOKUP(E60,CAPEX!$E$11:$E$29,CAPEX!$F$11:$F$29)</f>
        <v>Rio Bonito</v>
      </c>
      <c r="G60" s="8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8"/>
      <c r="AS60" s="129"/>
      <c r="AT60" s="129"/>
    </row>
    <row r="61" spans="2:46">
      <c r="B61" s="5"/>
      <c r="C61" s="9"/>
      <c r="D61" s="9"/>
      <c r="E61" s="18"/>
      <c r="F61" s="62" t="s">
        <v>2</v>
      </c>
      <c r="G61" s="169"/>
      <c r="H61" s="157">
        <v>3.07</v>
      </c>
      <c r="I61" s="157">
        <v>3.07</v>
      </c>
      <c r="J61" s="157">
        <v>3.07</v>
      </c>
      <c r="K61" s="157">
        <v>3.07</v>
      </c>
      <c r="L61" s="157">
        <v>3.07</v>
      </c>
      <c r="M61" s="157">
        <v>3.07</v>
      </c>
      <c r="N61" s="157">
        <v>3.07</v>
      </c>
      <c r="O61" s="157">
        <v>3.07</v>
      </c>
      <c r="P61" s="157">
        <v>3.07</v>
      </c>
      <c r="Q61" s="157">
        <v>3.07</v>
      </c>
      <c r="R61" s="157">
        <v>3.07</v>
      </c>
      <c r="S61" s="157">
        <v>3.07</v>
      </c>
      <c r="T61" s="157">
        <v>3.07</v>
      </c>
      <c r="U61" s="157">
        <v>3.07</v>
      </c>
      <c r="V61" s="157">
        <v>3.07</v>
      </c>
      <c r="W61" s="157">
        <v>3.07</v>
      </c>
      <c r="X61" s="157">
        <v>3.07</v>
      </c>
      <c r="Y61" s="157">
        <v>3.07</v>
      </c>
      <c r="Z61" s="157">
        <v>3.07</v>
      </c>
      <c r="AA61" s="157">
        <v>3.07</v>
      </c>
      <c r="AB61" s="157">
        <v>3.07</v>
      </c>
      <c r="AC61" s="157">
        <v>3.07</v>
      </c>
      <c r="AD61" s="157">
        <v>3.07</v>
      </c>
      <c r="AE61" s="157">
        <v>3.07</v>
      </c>
      <c r="AF61" s="157">
        <v>3.07</v>
      </c>
      <c r="AG61" s="157">
        <v>3.07</v>
      </c>
      <c r="AH61" s="157">
        <v>3.07</v>
      </c>
      <c r="AI61" s="157">
        <v>3.07</v>
      </c>
      <c r="AJ61" s="157">
        <v>3.07</v>
      </c>
      <c r="AK61" s="157">
        <v>3.07</v>
      </c>
      <c r="AL61" s="157">
        <v>3.07</v>
      </c>
      <c r="AM61" s="157">
        <v>3.07</v>
      </c>
      <c r="AN61" s="157">
        <v>3.07</v>
      </c>
      <c r="AO61" s="157">
        <v>3.07</v>
      </c>
      <c r="AP61" s="157">
        <v>3.07</v>
      </c>
      <c r="AQ61" s="8"/>
      <c r="AS61" s="129"/>
      <c r="AT61" s="129"/>
    </row>
    <row r="62" spans="2:46">
      <c r="B62" s="5"/>
      <c r="C62" s="9"/>
      <c r="D62" s="9"/>
      <c r="E62" s="18"/>
      <c r="F62" s="62" t="s">
        <v>47</v>
      </c>
      <c r="G62" s="169"/>
      <c r="H62" s="157">
        <v>4.32</v>
      </c>
      <c r="I62" s="157">
        <v>4.32</v>
      </c>
      <c r="J62" s="157">
        <v>4.32</v>
      </c>
      <c r="K62" s="157">
        <v>4.32</v>
      </c>
      <c r="L62" s="157">
        <v>4.32</v>
      </c>
      <c r="M62" s="157">
        <v>4.32</v>
      </c>
      <c r="N62" s="157">
        <v>4.32</v>
      </c>
      <c r="O62" s="157">
        <v>4.32</v>
      </c>
      <c r="P62" s="157">
        <v>4.32</v>
      </c>
      <c r="Q62" s="157">
        <v>4.32</v>
      </c>
      <c r="R62" s="157">
        <v>4.32</v>
      </c>
      <c r="S62" s="157">
        <v>4.32</v>
      </c>
      <c r="T62" s="157">
        <v>4.32</v>
      </c>
      <c r="U62" s="157">
        <v>4.32</v>
      </c>
      <c r="V62" s="157">
        <v>4.32</v>
      </c>
      <c r="W62" s="157">
        <v>4.32</v>
      </c>
      <c r="X62" s="157">
        <v>4.32</v>
      </c>
      <c r="Y62" s="157">
        <v>4.32</v>
      </c>
      <c r="Z62" s="157">
        <v>4.32</v>
      </c>
      <c r="AA62" s="157">
        <v>4.32</v>
      </c>
      <c r="AB62" s="157">
        <v>4.32</v>
      </c>
      <c r="AC62" s="157">
        <v>4.32</v>
      </c>
      <c r="AD62" s="157">
        <v>4.32</v>
      </c>
      <c r="AE62" s="157">
        <v>4.32</v>
      </c>
      <c r="AF62" s="157">
        <v>4.32</v>
      </c>
      <c r="AG62" s="157">
        <v>4.32</v>
      </c>
      <c r="AH62" s="157">
        <v>4.32</v>
      </c>
      <c r="AI62" s="157">
        <v>4.32</v>
      </c>
      <c r="AJ62" s="157">
        <v>4.32</v>
      </c>
      <c r="AK62" s="157">
        <v>4.32</v>
      </c>
      <c r="AL62" s="157">
        <v>4.32</v>
      </c>
      <c r="AM62" s="157">
        <v>4.32</v>
      </c>
      <c r="AN62" s="157">
        <v>4.32</v>
      </c>
      <c r="AO62" s="157">
        <v>4.32</v>
      </c>
      <c r="AP62" s="157">
        <v>4.32</v>
      </c>
      <c r="AQ62" s="8"/>
      <c r="AS62" s="129"/>
      <c r="AT62" s="129"/>
    </row>
    <row r="63" spans="2:46">
      <c r="B63" s="5"/>
      <c r="C63" s="9"/>
      <c r="D63" s="9"/>
      <c r="E63" s="18"/>
      <c r="F63" s="62" t="s">
        <v>48</v>
      </c>
      <c r="G63" s="169"/>
      <c r="H63" s="157">
        <v>10.92</v>
      </c>
      <c r="I63" s="157">
        <v>10.92</v>
      </c>
      <c r="J63" s="157">
        <v>10.92</v>
      </c>
      <c r="K63" s="157">
        <v>10.92</v>
      </c>
      <c r="L63" s="157">
        <v>10.92</v>
      </c>
      <c r="M63" s="157">
        <v>10.92</v>
      </c>
      <c r="N63" s="157">
        <v>10.92</v>
      </c>
      <c r="O63" s="157">
        <v>10.92</v>
      </c>
      <c r="P63" s="157">
        <v>10.92</v>
      </c>
      <c r="Q63" s="157">
        <v>10.92</v>
      </c>
      <c r="R63" s="157">
        <v>10.92</v>
      </c>
      <c r="S63" s="157">
        <v>10.92</v>
      </c>
      <c r="T63" s="157">
        <v>10.92</v>
      </c>
      <c r="U63" s="157">
        <v>10.92</v>
      </c>
      <c r="V63" s="157">
        <v>10.92</v>
      </c>
      <c r="W63" s="157">
        <v>10.92</v>
      </c>
      <c r="X63" s="157">
        <v>10.92</v>
      </c>
      <c r="Y63" s="157">
        <v>10.92</v>
      </c>
      <c r="Z63" s="157">
        <v>10.92</v>
      </c>
      <c r="AA63" s="157">
        <v>10.92</v>
      </c>
      <c r="AB63" s="157">
        <v>10.92</v>
      </c>
      <c r="AC63" s="157">
        <v>10.92</v>
      </c>
      <c r="AD63" s="157">
        <v>10.92</v>
      </c>
      <c r="AE63" s="157">
        <v>10.92</v>
      </c>
      <c r="AF63" s="157">
        <v>10.92</v>
      </c>
      <c r="AG63" s="157">
        <v>10.92</v>
      </c>
      <c r="AH63" s="157">
        <v>10.92</v>
      </c>
      <c r="AI63" s="157">
        <v>10.92</v>
      </c>
      <c r="AJ63" s="157">
        <v>10.92</v>
      </c>
      <c r="AK63" s="157">
        <v>10.92</v>
      </c>
      <c r="AL63" s="157">
        <v>10.92</v>
      </c>
      <c r="AM63" s="157">
        <v>10.92</v>
      </c>
      <c r="AN63" s="157">
        <v>10.92</v>
      </c>
      <c r="AO63" s="157">
        <v>10.92</v>
      </c>
      <c r="AP63" s="157">
        <v>10.92</v>
      </c>
      <c r="AQ63" s="8"/>
      <c r="AS63" s="129"/>
      <c r="AT63" s="129"/>
    </row>
    <row r="64" spans="2:46">
      <c r="B64" s="5"/>
      <c r="C64" s="9"/>
      <c r="D64" s="9"/>
      <c r="E64" s="18"/>
      <c r="F64" s="62" t="s">
        <v>49</v>
      </c>
      <c r="G64" s="169"/>
      <c r="H64" s="157">
        <v>19.14</v>
      </c>
      <c r="I64" s="157">
        <v>19.14</v>
      </c>
      <c r="J64" s="157">
        <v>19.14</v>
      </c>
      <c r="K64" s="157">
        <v>19.14</v>
      </c>
      <c r="L64" s="157">
        <v>19.14</v>
      </c>
      <c r="M64" s="157">
        <v>19.14</v>
      </c>
      <c r="N64" s="157">
        <v>19.14</v>
      </c>
      <c r="O64" s="157">
        <v>19.14</v>
      </c>
      <c r="P64" s="157">
        <v>19.14</v>
      </c>
      <c r="Q64" s="157">
        <v>19.14</v>
      </c>
      <c r="R64" s="157">
        <v>19.14</v>
      </c>
      <c r="S64" s="157">
        <v>19.14</v>
      </c>
      <c r="T64" s="157">
        <v>19.14</v>
      </c>
      <c r="U64" s="157">
        <v>19.14</v>
      </c>
      <c r="V64" s="157">
        <v>19.14</v>
      </c>
      <c r="W64" s="157">
        <v>19.14</v>
      </c>
      <c r="X64" s="157">
        <v>19.14</v>
      </c>
      <c r="Y64" s="157">
        <v>19.14</v>
      </c>
      <c r="Z64" s="157">
        <v>19.14</v>
      </c>
      <c r="AA64" s="157">
        <v>19.14</v>
      </c>
      <c r="AB64" s="157">
        <v>19.14</v>
      </c>
      <c r="AC64" s="157">
        <v>19.14</v>
      </c>
      <c r="AD64" s="157">
        <v>19.14</v>
      </c>
      <c r="AE64" s="157">
        <v>19.14</v>
      </c>
      <c r="AF64" s="157">
        <v>19.14</v>
      </c>
      <c r="AG64" s="157">
        <v>19.14</v>
      </c>
      <c r="AH64" s="157">
        <v>19.14</v>
      </c>
      <c r="AI64" s="157">
        <v>19.14</v>
      </c>
      <c r="AJ64" s="157">
        <v>19.14</v>
      </c>
      <c r="AK64" s="157">
        <v>19.14</v>
      </c>
      <c r="AL64" s="157">
        <v>19.14</v>
      </c>
      <c r="AM64" s="157">
        <v>19.14</v>
      </c>
      <c r="AN64" s="157">
        <v>19.14</v>
      </c>
      <c r="AO64" s="157">
        <v>19.14</v>
      </c>
      <c r="AP64" s="157">
        <v>19.14</v>
      </c>
      <c r="AQ64" s="8"/>
      <c r="AS64" s="129"/>
      <c r="AT64" s="129"/>
    </row>
    <row r="65" spans="2:46">
      <c r="B65" s="5"/>
      <c r="C65" s="9"/>
      <c r="D65" s="9"/>
      <c r="E65" s="18"/>
      <c r="F65" s="62" t="s">
        <v>50</v>
      </c>
      <c r="G65" s="169"/>
      <c r="H65" s="157">
        <v>8.3800000000000008</v>
      </c>
      <c r="I65" s="157">
        <v>8.3800000000000008</v>
      </c>
      <c r="J65" s="157">
        <v>8.3800000000000008</v>
      </c>
      <c r="K65" s="157">
        <v>8.3800000000000008</v>
      </c>
      <c r="L65" s="157">
        <v>8.3800000000000008</v>
      </c>
      <c r="M65" s="157">
        <v>8.3800000000000008</v>
      </c>
      <c r="N65" s="157">
        <v>8.3800000000000008</v>
      </c>
      <c r="O65" s="157">
        <v>8.3800000000000008</v>
      </c>
      <c r="P65" s="157">
        <v>8.3800000000000008</v>
      </c>
      <c r="Q65" s="157">
        <v>8.3800000000000008</v>
      </c>
      <c r="R65" s="157">
        <v>8.3800000000000008</v>
      </c>
      <c r="S65" s="157">
        <v>8.3800000000000008</v>
      </c>
      <c r="T65" s="157">
        <v>8.3800000000000008</v>
      </c>
      <c r="U65" s="157">
        <v>8.3800000000000008</v>
      </c>
      <c r="V65" s="157">
        <v>8.3800000000000008</v>
      </c>
      <c r="W65" s="157">
        <v>8.3800000000000008</v>
      </c>
      <c r="X65" s="157">
        <v>8.3800000000000008</v>
      </c>
      <c r="Y65" s="157">
        <v>8.3800000000000008</v>
      </c>
      <c r="Z65" s="157">
        <v>8.3800000000000008</v>
      </c>
      <c r="AA65" s="157">
        <v>8.3800000000000008</v>
      </c>
      <c r="AB65" s="157">
        <v>8.3800000000000008</v>
      </c>
      <c r="AC65" s="157">
        <v>8.3800000000000008</v>
      </c>
      <c r="AD65" s="157">
        <v>8.3800000000000008</v>
      </c>
      <c r="AE65" s="157">
        <v>8.3800000000000008</v>
      </c>
      <c r="AF65" s="157">
        <v>8.3800000000000008</v>
      </c>
      <c r="AG65" s="157">
        <v>8.3800000000000008</v>
      </c>
      <c r="AH65" s="157">
        <v>8.3800000000000008</v>
      </c>
      <c r="AI65" s="157">
        <v>8.3800000000000008</v>
      </c>
      <c r="AJ65" s="157">
        <v>8.3800000000000008</v>
      </c>
      <c r="AK65" s="157">
        <v>8.3800000000000008</v>
      </c>
      <c r="AL65" s="157">
        <v>8.3800000000000008</v>
      </c>
      <c r="AM65" s="157">
        <v>8.3800000000000008</v>
      </c>
      <c r="AN65" s="157">
        <v>8.3800000000000008</v>
      </c>
      <c r="AO65" s="157">
        <v>8.3800000000000008</v>
      </c>
      <c r="AP65" s="157">
        <v>8.3800000000000008</v>
      </c>
      <c r="AQ65" s="8"/>
      <c r="AS65" s="129"/>
      <c r="AT65" s="129"/>
    </row>
    <row r="66" spans="2:46">
      <c r="B66" s="5"/>
      <c r="C66" s="9"/>
      <c r="D66" s="9"/>
      <c r="E66" s="18"/>
      <c r="F66" s="16"/>
      <c r="G66" s="170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8"/>
      <c r="AS66" s="129"/>
      <c r="AT66" s="129"/>
    </row>
    <row r="67" spans="2:46">
      <c r="B67" s="5"/>
      <c r="E67" s="34">
        <f>E60+1</f>
        <v>6</v>
      </c>
      <c r="F67" s="35" t="str">
        <f>LOOKUP(E67,CAPEX!$E$11:$E$29,CAPEX!$F$11:$F$29)</f>
        <v>Sao Goncalo</v>
      </c>
      <c r="G67" s="8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8"/>
      <c r="AS67" s="129"/>
      <c r="AT67" s="129"/>
    </row>
    <row r="68" spans="2:46">
      <c r="B68" s="5"/>
      <c r="C68" s="9"/>
      <c r="D68" s="9"/>
      <c r="E68" s="18"/>
      <c r="F68" s="62" t="s">
        <v>2</v>
      </c>
      <c r="G68" s="169"/>
      <c r="H68" s="157">
        <v>2.86</v>
      </c>
      <c r="I68" s="157">
        <v>2.86</v>
      </c>
      <c r="J68" s="157">
        <v>2.86</v>
      </c>
      <c r="K68" s="157">
        <v>2.86</v>
      </c>
      <c r="L68" s="157">
        <v>2.86</v>
      </c>
      <c r="M68" s="157">
        <v>2.86</v>
      </c>
      <c r="N68" s="157">
        <v>2.86</v>
      </c>
      <c r="O68" s="157">
        <v>2.86</v>
      </c>
      <c r="P68" s="157">
        <v>2.86</v>
      </c>
      <c r="Q68" s="157">
        <v>2.86</v>
      </c>
      <c r="R68" s="157">
        <v>2.86</v>
      </c>
      <c r="S68" s="157">
        <v>2.86</v>
      </c>
      <c r="T68" s="157">
        <v>2.86</v>
      </c>
      <c r="U68" s="157">
        <v>2.86</v>
      </c>
      <c r="V68" s="157">
        <v>2.86</v>
      </c>
      <c r="W68" s="157">
        <v>2.86</v>
      </c>
      <c r="X68" s="157">
        <v>2.86</v>
      </c>
      <c r="Y68" s="157">
        <v>2.86</v>
      </c>
      <c r="Z68" s="157">
        <v>2.86</v>
      </c>
      <c r="AA68" s="157">
        <v>2.86</v>
      </c>
      <c r="AB68" s="157">
        <v>2.86</v>
      </c>
      <c r="AC68" s="157">
        <v>2.86</v>
      </c>
      <c r="AD68" s="157">
        <v>2.86</v>
      </c>
      <c r="AE68" s="157">
        <v>2.86</v>
      </c>
      <c r="AF68" s="157">
        <v>2.86</v>
      </c>
      <c r="AG68" s="157">
        <v>2.86</v>
      </c>
      <c r="AH68" s="157">
        <v>2.86</v>
      </c>
      <c r="AI68" s="157">
        <v>2.86</v>
      </c>
      <c r="AJ68" s="157">
        <v>2.86</v>
      </c>
      <c r="AK68" s="157">
        <v>2.86</v>
      </c>
      <c r="AL68" s="157">
        <v>2.86</v>
      </c>
      <c r="AM68" s="157">
        <v>2.86</v>
      </c>
      <c r="AN68" s="157">
        <v>2.86</v>
      </c>
      <c r="AO68" s="157">
        <v>2.86</v>
      </c>
      <c r="AP68" s="157">
        <v>2.86</v>
      </c>
      <c r="AQ68" s="8"/>
      <c r="AS68" s="129"/>
      <c r="AT68" s="129"/>
    </row>
    <row r="69" spans="2:46">
      <c r="B69" s="5"/>
      <c r="C69" s="9"/>
      <c r="D69" s="9"/>
      <c r="E69" s="18"/>
      <c r="F69" s="62" t="s">
        <v>47</v>
      </c>
      <c r="G69" s="169"/>
      <c r="H69" s="157">
        <v>4.46</v>
      </c>
      <c r="I69" s="157">
        <v>4.46</v>
      </c>
      <c r="J69" s="157">
        <v>4.46</v>
      </c>
      <c r="K69" s="157">
        <v>4.46</v>
      </c>
      <c r="L69" s="157">
        <v>4.46</v>
      </c>
      <c r="M69" s="157">
        <v>4.46</v>
      </c>
      <c r="N69" s="157">
        <v>4.46</v>
      </c>
      <c r="O69" s="157">
        <v>4.46</v>
      </c>
      <c r="P69" s="157">
        <v>4.46</v>
      </c>
      <c r="Q69" s="157">
        <v>4.46</v>
      </c>
      <c r="R69" s="157">
        <v>4.46</v>
      </c>
      <c r="S69" s="157">
        <v>4.46</v>
      </c>
      <c r="T69" s="157">
        <v>4.46</v>
      </c>
      <c r="U69" s="157">
        <v>4.46</v>
      </c>
      <c r="V69" s="157">
        <v>4.46</v>
      </c>
      <c r="W69" s="157">
        <v>4.46</v>
      </c>
      <c r="X69" s="157">
        <v>4.46</v>
      </c>
      <c r="Y69" s="157">
        <v>4.46</v>
      </c>
      <c r="Z69" s="157">
        <v>4.46</v>
      </c>
      <c r="AA69" s="157">
        <v>4.46</v>
      </c>
      <c r="AB69" s="157">
        <v>4.46</v>
      </c>
      <c r="AC69" s="157">
        <v>4.46</v>
      </c>
      <c r="AD69" s="157">
        <v>4.46</v>
      </c>
      <c r="AE69" s="157">
        <v>4.46</v>
      </c>
      <c r="AF69" s="157">
        <v>4.46</v>
      </c>
      <c r="AG69" s="157">
        <v>4.46</v>
      </c>
      <c r="AH69" s="157">
        <v>4.46</v>
      </c>
      <c r="AI69" s="157">
        <v>4.46</v>
      </c>
      <c r="AJ69" s="157">
        <v>4.46</v>
      </c>
      <c r="AK69" s="157">
        <v>4.46</v>
      </c>
      <c r="AL69" s="157">
        <v>4.46</v>
      </c>
      <c r="AM69" s="157">
        <v>4.46</v>
      </c>
      <c r="AN69" s="157">
        <v>4.46</v>
      </c>
      <c r="AO69" s="157">
        <v>4.46</v>
      </c>
      <c r="AP69" s="157">
        <v>4.46</v>
      </c>
      <c r="AQ69" s="8"/>
      <c r="AS69" s="129"/>
      <c r="AT69" s="129"/>
    </row>
    <row r="70" spans="2:46">
      <c r="B70" s="5"/>
      <c r="C70" s="9"/>
      <c r="D70" s="9"/>
      <c r="E70" s="18"/>
      <c r="F70" s="62" t="s">
        <v>48</v>
      </c>
      <c r="G70" s="169"/>
      <c r="H70" s="157">
        <v>13.57</v>
      </c>
      <c r="I70" s="157">
        <v>13.57</v>
      </c>
      <c r="J70" s="157">
        <v>13.57</v>
      </c>
      <c r="K70" s="157">
        <v>13.57</v>
      </c>
      <c r="L70" s="157">
        <v>13.57</v>
      </c>
      <c r="M70" s="157">
        <v>13.57</v>
      </c>
      <c r="N70" s="157">
        <v>13.57</v>
      </c>
      <c r="O70" s="157">
        <v>13.57</v>
      </c>
      <c r="P70" s="157">
        <v>13.57</v>
      </c>
      <c r="Q70" s="157">
        <v>13.57</v>
      </c>
      <c r="R70" s="157">
        <v>13.57</v>
      </c>
      <c r="S70" s="157">
        <v>13.57</v>
      </c>
      <c r="T70" s="157">
        <v>13.57</v>
      </c>
      <c r="U70" s="157">
        <v>13.57</v>
      </c>
      <c r="V70" s="157">
        <v>13.57</v>
      </c>
      <c r="W70" s="157">
        <v>13.57</v>
      </c>
      <c r="X70" s="157">
        <v>13.57</v>
      </c>
      <c r="Y70" s="157">
        <v>13.57</v>
      </c>
      <c r="Z70" s="157">
        <v>13.57</v>
      </c>
      <c r="AA70" s="157">
        <v>13.57</v>
      </c>
      <c r="AB70" s="157">
        <v>13.57</v>
      </c>
      <c r="AC70" s="157">
        <v>13.57</v>
      </c>
      <c r="AD70" s="157">
        <v>13.57</v>
      </c>
      <c r="AE70" s="157">
        <v>13.57</v>
      </c>
      <c r="AF70" s="157">
        <v>13.57</v>
      </c>
      <c r="AG70" s="157">
        <v>13.57</v>
      </c>
      <c r="AH70" s="157">
        <v>13.57</v>
      </c>
      <c r="AI70" s="157">
        <v>13.57</v>
      </c>
      <c r="AJ70" s="157">
        <v>13.57</v>
      </c>
      <c r="AK70" s="157">
        <v>13.57</v>
      </c>
      <c r="AL70" s="157">
        <v>13.57</v>
      </c>
      <c r="AM70" s="157">
        <v>13.57</v>
      </c>
      <c r="AN70" s="157">
        <v>13.57</v>
      </c>
      <c r="AO70" s="157">
        <v>13.57</v>
      </c>
      <c r="AP70" s="157">
        <v>13.57</v>
      </c>
      <c r="AQ70" s="8"/>
      <c r="AS70" s="129"/>
      <c r="AT70" s="129"/>
    </row>
    <row r="71" spans="2:46">
      <c r="B71" s="5"/>
      <c r="C71" s="9"/>
      <c r="D71" s="9"/>
      <c r="E71" s="18"/>
      <c r="F71" s="62" t="s">
        <v>49</v>
      </c>
      <c r="G71" s="169"/>
      <c r="H71" s="157">
        <v>22.14</v>
      </c>
      <c r="I71" s="157">
        <v>22.14</v>
      </c>
      <c r="J71" s="157">
        <v>22.14</v>
      </c>
      <c r="K71" s="157">
        <v>22.14</v>
      </c>
      <c r="L71" s="157">
        <v>22.14</v>
      </c>
      <c r="M71" s="157">
        <v>22.14</v>
      </c>
      <c r="N71" s="157">
        <v>22.14</v>
      </c>
      <c r="O71" s="157">
        <v>22.14</v>
      </c>
      <c r="P71" s="157">
        <v>22.14</v>
      </c>
      <c r="Q71" s="157">
        <v>22.14</v>
      </c>
      <c r="R71" s="157">
        <v>22.14</v>
      </c>
      <c r="S71" s="157">
        <v>22.14</v>
      </c>
      <c r="T71" s="157">
        <v>22.14</v>
      </c>
      <c r="U71" s="157">
        <v>22.14</v>
      </c>
      <c r="V71" s="157">
        <v>22.14</v>
      </c>
      <c r="W71" s="157">
        <v>22.14</v>
      </c>
      <c r="X71" s="157">
        <v>22.14</v>
      </c>
      <c r="Y71" s="157">
        <v>22.14</v>
      </c>
      <c r="Z71" s="157">
        <v>22.14</v>
      </c>
      <c r="AA71" s="157">
        <v>22.14</v>
      </c>
      <c r="AB71" s="157">
        <v>22.14</v>
      </c>
      <c r="AC71" s="157">
        <v>22.14</v>
      </c>
      <c r="AD71" s="157">
        <v>22.14</v>
      </c>
      <c r="AE71" s="157">
        <v>22.14</v>
      </c>
      <c r="AF71" s="157">
        <v>22.14</v>
      </c>
      <c r="AG71" s="157">
        <v>22.14</v>
      </c>
      <c r="AH71" s="157">
        <v>22.14</v>
      </c>
      <c r="AI71" s="157">
        <v>22.14</v>
      </c>
      <c r="AJ71" s="157">
        <v>22.14</v>
      </c>
      <c r="AK71" s="157">
        <v>22.14</v>
      </c>
      <c r="AL71" s="157">
        <v>22.14</v>
      </c>
      <c r="AM71" s="157">
        <v>22.14</v>
      </c>
      <c r="AN71" s="157">
        <v>22.14</v>
      </c>
      <c r="AO71" s="157">
        <v>22.14</v>
      </c>
      <c r="AP71" s="157">
        <v>22.14</v>
      </c>
      <c r="AQ71" s="8"/>
      <c r="AS71" s="129"/>
      <c r="AT71" s="129"/>
    </row>
    <row r="72" spans="2:46">
      <c r="B72" s="5"/>
      <c r="C72" s="9"/>
      <c r="D72" s="9"/>
      <c r="E72" s="18"/>
      <c r="F72" s="62" t="s">
        <v>50</v>
      </c>
      <c r="G72" s="169"/>
      <c r="H72" s="157">
        <v>8.83</v>
      </c>
      <c r="I72" s="157">
        <v>8.83</v>
      </c>
      <c r="J72" s="157">
        <v>8.83</v>
      </c>
      <c r="K72" s="157">
        <v>8.83</v>
      </c>
      <c r="L72" s="157">
        <v>8.83</v>
      </c>
      <c r="M72" s="157">
        <v>8.83</v>
      </c>
      <c r="N72" s="157">
        <v>8.83</v>
      </c>
      <c r="O72" s="157">
        <v>8.83</v>
      </c>
      <c r="P72" s="157">
        <v>8.83</v>
      </c>
      <c r="Q72" s="157">
        <v>8.83</v>
      </c>
      <c r="R72" s="157">
        <v>8.83</v>
      </c>
      <c r="S72" s="157">
        <v>8.83</v>
      </c>
      <c r="T72" s="157">
        <v>8.83</v>
      </c>
      <c r="U72" s="157">
        <v>8.83</v>
      </c>
      <c r="V72" s="157">
        <v>8.83</v>
      </c>
      <c r="W72" s="157">
        <v>8.83</v>
      </c>
      <c r="X72" s="157">
        <v>8.83</v>
      </c>
      <c r="Y72" s="157">
        <v>8.83</v>
      </c>
      <c r="Z72" s="157">
        <v>8.83</v>
      </c>
      <c r="AA72" s="157">
        <v>8.83</v>
      </c>
      <c r="AB72" s="157">
        <v>8.83</v>
      </c>
      <c r="AC72" s="157">
        <v>8.83</v>
      </c>
      <c r="AD72" s="157">
        <v>8.83</v>
      </c>
      <c r="AE72" s="157">
        <v>8.83</v>
      </c>
      <c r="AF72" s="157">
        <v>8.83</v>
      </c>
      <c r="AG72" s="157">
        <v>8.83</v>
      </c>
      <c r="AH72" s="157">
        <v>8.83</v>
      </c>
      <c r="AI72" s="157">
        <v>8.83</v>
      </c>
      <c r="AJ72" s="157">
        <v>8.83</v>
      </c>
      <c r="AK72" s="157">
        <v>8.83</v>
      </c>
      <c r="AL72" s="157">
        <v>8.83</v>
      </c>
      <c r="AM72" s="157">
        <v>8.83</v>
      </c>
      <c r="AN72" s="157">
        <v>8.83</v>
      </c>
      <c r="AO72" s="157">
        <v>8.83</v>
      </c>
      <c r="AP72" s="157">
        <v>8.83</v>
      </c>
      <c r="AQ72" s="8"/>
      <c r="AS72" s="129"/>
      <c r="AT72" s="129"/>
    </row>
    <row r="73" spans="2:46">
      <c r="B73" s="5"/>
      <c r="C73" s="9"/>
      <c r="D73" s="9"/>
      <c r="E73" s="18"/>
      <c r="F73" s="16"/>
      <c r="G73" s="170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8"/>
      <c r="AS73" s="129"/>
      <c r="AT73" s="129"/>
    </row>
    <row r="74" spans="2:46">
      <c r="B74" s="5"/>
      <c r="E74" s="34">
        <f>E67+1</f>
        <v>7</v>
      </c>
      <c r="F74" s="35" t="str">
        <f>LOOKUP(E74,CAPEX!$E$11:$E$29,CAPEX!$F$11:$F$29)</f>
        <v>Saquarema</v>
      </c>
      <c r="G74" s="8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8"/>
      <c r="AS74" s="129"/>
      <c r="AT74" s="129"/>
    </row>
    <row r="75" spans="2:46">
      <c r="B75" s="5"/>
      <c r="C75" s="9"/>
      <c r="D75" s="9"/>
      <c r="E75" s="18"/>
      <c r="F75" s="62" t="s">
        <v>2</v>
      </c>
      <c r="G75" s="169"/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7">
        <v>0</v>
      </c>
      <c r="W75" s="157">
        <v>0</v>
      </c>
      <c r="X75" s="157">
        <v>0</v>
      </c>
      <c r="Y75" s="157">
        <v>0</v>
      </c>
      <c r="Z75" s="157">
        <v>0</v>
      </c>
      <c r="AA75" s="157">
        <v>0</v>
      </c>
      <c r="AB75" s="157">
        <v>0</v>
      </c>
      <c r="AC75" s="157">
        <v>0</v>
      </c>
      <c r="AD75" s="157">
        <v>0</v>
      </c>
      <c r="AE75" s="157">
        <v>0</v>
      </c>
      <c r="AF75" s="157">
        <v>0</v>
      </c>
      <c r="AG75" s="157">
        <v>0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0</v>
      </c>
      <c r="AN75" s="157">
        <v>0</v>
      </c>
      <c r="AO75" s="157">
        <v>0</v>
      </c>
      <c r="AP75" s="157">
        <v>0</v>
      </c>
      <c r="AQ75" s="8"/>
      <c r="AS75" s="129"/>
      <c r="AT75" s="129"/>
    </row>
    <row r="76" spans="2:46">
      <c r="B76" s="5"/>
      <c r="C76" s="9"/>
      <c r="D76" s="9"/>
      <c r="E76" s="18"/>
      <c r="F76" s="62" t="s">
        <v>47</v>
      </c>
      <c r="G76" s="169"/>
      <c r="H76" s="157">
        <v>4.3099999999999996</v>
      </c>
      <c r="I76" s="157">
        <v>4.3099999999999996</v>
      </c>
      <c r="J76" s="157">
        <v>4.3099999999999996</v>
      </c>
      <c r="K76" s="157">
        <v>4.3099999999999996</v>
      </c>
      <c r="L76" s="157">
        <v>4.3099999999999996</v>
      </c>
      <c r="M76" s="157">
        <v>4.3099999999999996</v>
      </c>
      <c r="N76" s="157">
        <v>4.3099999999999996</v>
      </c>
      <c r="O76" s="157">
        <v>4.3099999999999996</v>
      </c>
      <c r="P76" s="157">
        <v>4.3099999999999996</v>
      </c>
      <c r="Q76" s="157">
        <v>4.3099999999999996</v>
      </c>
      <c r="R76" s="157">
        <v>4.3099999999999996</v>
      </c>
      <c r="S76" s="157">
        <v>4.3099999999999996</v>
      </c>
      <c r="T76" s="157">
        <v>4.3099999999999996</v>
      </c>
      <c r="U76" s="157">
        <v>4.3099999999999996</v>
      </c>
      <c r="V76" s="157">
        <v>4.3099999999999996</v>
      </c>
      <c r="W76" s="157">
        <v>4.3099999999999996</v>
      </c>
      <c r="X76" s="157">
        <v>4.3099999999999996</v>
      </c>
      <c r="Y76" s="157">
        <v>4.3099999999999996</v>
      </c>
      <c r="Z76" s="157">
        <v>4.3099999999999996</v>
      </c>
      <c r="AA76" s="157">
        <v>4.3099999999999996</v>
      </c>
      <c r="AB76" s="157">
        <v>4.3099999999999996</v>
      </c>
      <c r="AC76" s="157">
        <v>4.3099999999999996</v>
      </c>
      <c r="AD76" s="157">
        <v>4.3099999999999996</v>
      </c>
      <c r="AE76" s="157">
        <v>4.3099999999999996</v>
      </c>
      <c r="AF76" s="157">
        <v>4.3099999999999996</v>
      </c>
      <c r="AG76" s="157">
        <v>4.3099999999999996</v>
      </c>
      <c r="AH76" s="157">
        <v>4.3099999999999996</v>
      </c>
      <c r="AI76" s="157">
        <v>4.3099999999999996</v>
      </c>
      <c r="AJ76" s="157">
        <v>4.3099999999999996</v>
      </c>
      <c r="AK76" s="157">
        <v>4.3099999999999996</v>
      </c>
      <c r="AL76" s="157">
        <v>4.3099999999999996</v>
      </c>
      <c r="AM76" s="157">
        <v>4.3099999999999996</v>
      </c>
      <c r="AN76" s="157">
        <v>4.3099999999999996</v>
      </c>
      <c r="AO76" s="157">
        <v>4.3099999999999996</v>
      </c>
      <c r="AP76" s="157">
        <v>4.3099999999999996</v>
      </c>
      <c r="AQ76" s="8"/>
      <c r="AS76" s="129"/>
      <c r="AT76" s="129"/>
    </row>
    <row r="77" spans="2:46">
      <c r="B77" s="5"/>
      <c r="C77" s="9"/>
      <c r="D77" s="9"/>
      <c r="E77" s="18"/>
      <c r="F77" s="62" t="s">
        <v>48</v>
      </c>
      <c r="G77" s="169"/>
      <c r="H77" s="157">
        <v>14.22</v>
      </c>
      <c r="I77" s="157">
        <v>14.22</v>
      </c>
      <c r="J77" s="157">
        <v>14.22</v>
      </c>
      <c r="K77" s="157">
        <v>14.22</v>
      </c>
      <c r="L77" s="157">
        <v>14.22</v>
      </c>
      <c r="M77" s="157">
        <v>14.22</v>
      </c>
      <c r="N77" s="157">
        <v>14.22</v>
      </c>
      <c r="O77" s="157">
        <v>14.22</v>
      </c>
      <c r="P77" s="157">
        <v>14.22</v>
      </c>
      <c r="Q77" s="157">
        <v>14.22</v>
      </c>
      <c r="R77" s="157">
        <v>14.22</v>
      </c>
      <c r="S77" s="157">
        <v>14.22</v>
      </c>
      <c r="T77" s="157">
        <v>14.22</v>
      </c>
      <c r="U77" s="157">
        <v>14.22</v>
      </c>
      <c r="V77" s="157">
        <v>14.22</v>
      </c>
      <c r="W77" s="157">
        <v>14.22</v>
      </c>
      <c r="X77" s="157">
        <v>14.22</v>
      </c>
      <c r="Y77" s="157">
        <v>14.22</v>
      </c>
      <c r="Z77" s="157">
        <v>14.22</v>
      </c>
      <c r="AA77" s="157">
        <v>14.22</v>
      </c>
      <c r="AB77" s="157">
        <v>14.22</v>
      </c>
      <c r="AC77" s="157">
        <v>14.22</v>
      </c>
      <c r="AD77" s="157">
        <v>14.22</v>
      </c>
      <c r="AE77" s="157">
        <v>14.22</v>
      </c>
      <c r="AF77" s="157">
        <v>14.22</v>
      </c>
      <c r="AG77" s="157">
        <v>14.22</v>
      </c>
      <c r="AH77" s="157">
        <v>14.22</v>
      </c>
      <c r="AI77" s="157">
        <v>14.22</v>
      </c>
      <c r="AJ77" s="157">
        <v>14.22</v>
      </c>
      <c r="AK77" s="157">
        <v>14.22</v>
      </c>
      <c r="AL77" s="157">
        <v>14.22</v>
      </c>
      <c r="AM77" s="157">
        <v>14.22</v>
      </c>
      <c r="AN77" s="157">
        <v>14.22</v>
      </c>
      <c r="AO77" s="157">
        <v>14.22</v>
      </c>
      <c r="AP77" s="157">
        <v>14.22</v>
      </c>
      <c r="AQ77" s="8"/>
      <c r="AS77" s="129"/>
      <c r="AT77" s="129"/>
    </row>
    <row r="78" spans="2:46">
      <c r="B78" s="5"/>
      <c r="C78" s="9"/>
      <c r="D78" s="9"/>
      <c r="E78" s="18"/>
      <c r="F78" s="62" t="s">
        <v>49</v>
      </c>
      <c r="G78" s="169"/>
      <c r="H78" s="157">
        <v>0</v>
      </c>
      <c r="I78" s="157">
        <v>0</v>
      </c>
      <c r="J78" s="157">
        <v>0</v>
      </c>
      <c r="K78" s="157">
        <v>0</v>
      </c>
      <c r="L78" s="157">
        <v>0</v>
      </c>
      <c r="M78" s="157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7">
        <v>0</v>
      </c>
      <c r="W78" s="157">
        <v>0</v>
      </c>
      <c r="X78" s="157">
        <v>0</v>
      </c>
      <c r="Y78" s="157">
        <v>0</v>
      </c>
      <c r="Z78" s="157">
        <v>0</v>
      </c>
      <c r="AA78" s="157">
        <v>0</v>
      </c>
      <c r="AB78" s="157">
        <v>0</v>
      </c>
      <c r="AC78" s="157">
        <v>0</v>
      </c>
      <c r="AD78" s="157">
        <v>0</v>
      </c>
      <c r="AE78" s="157">
        <v>0</v>
      </c>
      <c r="AF78" s="157">
        <v>0</v>
      </c>
      <c r="AG78" s="157">
        <v>0</v>
      </c>
      <c r="AH78" s="157">
        <v>0</v>
      </c>
      <c r="AI78" s="157">
        <v>0</v>
      </c>
      <c r="AJ78" s="157">
        <v>0</v>
      </c>
      <c r="AK78" s="157">
        <v>0</v>
      </c>
      <c r="AL78" s="157">
        <v>0</v>
      </c>
      <c r="AM78" s="157">
        <v>0</v>
      </c>
      <c r="AN78" s="157">
        <v>0</v>
      </c>
      <c r="AO78" s="157">
        <v>0</v>
      </c>
      <c r="AP78" s="157">
        <v>0</v>
      </c>
      <c r="AQ78" s="8"/>
      <c r="AS78" s="129"/>
      <c r="AT78" s="129"/>
    </row>
    <row r="79" spans="2:46">
      <c r="B79" s="5"/>
      <c r="C79" s="9"/>
      <c r="D79" s="9"/>
      <c r="E79" s="18"/>
      <c r="F79" s="62" t="s">
        <v>50</v>
      </c>
      <c r="G79" s="169"/>
      <c r="H79" s="157">
        <v>7.13</v>
      </c>
      <c r="I79" s="157">
        <v>7.13</v>
      </c>
      <c r="J79" s="157">
        <v>7.13</v>
      </c>
      <c r="K79" s="157">
        <v>7.13</v>
      </c>
      <c r="L79" s="157">
        <v>7.13</v>
      </c>
      <c r="M79" s="157">
        <v>7.13</v>
      </c>
      <c r="N79" s="157">
        <v>7.13</v>
      </c>
      <c r="O79" s="157">
        <v>7.13</v>
      </c>
      <c r="P79" s="157">
        <v>7.13</v>
      </c>
      <c r="Q79" s="157">
        <v>7.13</v>
      </c>
      <c r="R79" s="157">
        <v>7.13</v>
      </c>
      <c r="S79" s="157">
        <v>7.13</v>
      </c>
      <c r="T79" s="157">
        <v>7.13</v>
      </c>
      <c r="U79" s="157">
        <v>7.13</v>
      </c>
      <c r="V79" s="157">
        <v>7.13</v>
      </c>
      <c r="W79" s="157">
        <v>7.13</v>
      </c>
      <c r="X79" s="157">
        <v>7.13</v>
      </c>
      <c r="Y79" s="157">
        <v>7.13</v>
      </c>
      <c r="Z79" s="157">
        <v>7.13</v>
      </c>
      <c r="AA79" s="157">
        <v>7.13</v>
      </c>
      <c r="AB79" s="157">
        <v>7.13</v>
      </c>
      <c r="AC79" s="157">
        <v>7.13</v>
      </c>
      <c r="AD79" s="157">
        <v>7.13</v>
      </c>
      <c r="AE79" s="157">
        <v>7.13</v>
      </c>
      <c r="AF79" s="157">
        <v>7.13</v>
      </c>
      <c r="AG79" s="157">
        <v>7.13</v>
      </c>
      <c r="AH79" s="157">
        <v>7.13</v>
      </c>
      <c r="AI79" s="157">
        <v>7.13</v>
      </c>
      <c r="AJ79" s="157">
        <v>7.13</v>
      </c>
      <c r="AK79" s="157">
        <v>7.13</v>
      </c>
      <c r="AL79" s="157">
        <v>7.13</v>
      </c>
      <c r="AM79" s="157">
        <v>7.13</v>
      </c>
      <c r="AN79" s="157">
        <v>7.13</v>
      </c>
      <c r="AO79" s="157">
        <v>7.13</v>
      </c>
      <c r="AP79" s="157">
        <v>7.13</v>
      </c>
      <c r="AQ79" s="8"/>
      <c r="AS79" s="129"/>
      <c r="AT79" s="129"/>
    </row>
    <row r="80" spans="2:46">
      <c r="B80" s="5"/>
      <c r="C80" s="9"/>
      <c r="D80" s="9"/>
      <c r="E80" s="18"/>
      <c r="F80" s="16"/>
      <c r="G80" s="170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8"/>
      <c r="AS80" s="129"/>
      <c r="AT80" s="129"/>
    </row>
    <row r="81" spans="2:46">
      <c r="B81" s="5"/>
      <c r="E81" s="34">
        <f>E74+1</f>
        <v>8</v>
      </c>
      <c r="F81" s="35" t="str">
        <f>LOOKUP(E81,CAPEX!$E$11:$E$29,CAPEX!$F$11:$F$29)</f>
        <v>Tangua</v>
      </c>
      <c r="G81" s="8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8"/>
      <c r="AS81" s="129"/>
      <c r="AT81" s="129"/>
    </row>
    <row r="82" spans="2:46">
      <c r="B82" s="5"/>
      <c r="C82" s="9"/>
      <c r="D82" s="9"/>
      <c r="E82" s="18"/>
      <c r="F82" s="62" t="s">
        <v>2</v>
      </c>
      <c r="G82" s="169"/>
      <c r="H82" s="157">
        <v>3.07</v>
      </c>
      <c r="I82" s="157">
        <v>3.07</v>
      </c>
      <c r="J82" s="157">
        <v>3.07</v>
      </c>
      <c r="K82" s="157">
        <v>3.07</v>
      </c>
      <c r="L82" s="157">
        <v>3.07</v>
      </c>
      <c r="M82" s="157">
        <v>3.07</v>
      </c>
      <c r="N82" s="157">
        <v>3.07</v>
      </c>
      <c r="O82" s="157">
        <v>3.07</v>
      </c>
      <c r="P82" s="157">
        <v>3.07</v>
      </c>
      <c r="Q82" s="157">
        <v>3.07</v>
      </c>
      <c r="R82" s="157">
        <v>3.07</v>
      </c>
      <c r="S82" s="157">
        <v>3.07</v>
      </c>
      <c r="T82" s="157">
        <v>3.07</v>
      </c>
      <c r="U82" s="157">
        <v>3.07</v>
      </c>
      <c r="V82" s="157">
        <v>3.07</v>
      </c>
      <c r="W82" s="157">
        <v>3.07</v>
      </c>
      <c r="X82" s="157">
        <v>3.07</v>
      </c>
      <c r="Y82" s="157">
        <v>3.07</v>
      </c>
      <c r="Z82" s="157">
        <v>3.07</v>
      </c>
      <c r="AA82" s="157">
        <v>3.07</v>
      </c>
      <c r="AB82" s="157">
        <v>3.07</v>
      </c>
      <c r="AC82" s="157">
        <v>3.07</v>
      </c>
      <c r="AD82" s="157">
        <v>3.07</v>
      </c>
      <c r="AE82" s="157">
        <v>3.07</v>
      </c>
      <c r="AF82" s="157">
        <v>3.07</v>
      </c>
      <c r="AG82" s="157">
        <v>3.07</v>
      </c>
      <c r="AH82" s="157">
        <v>3.07</v>
      </c>
      <c r="AI82" s="157">
        <v>3.07</v>
      </c>
      <c r="AJ82" s="157">
        <v>3.07</v>
      </c>
      <c r="AK82" s="157">
        <v>3.07</v>
      </c>
      <c r="AL82" s="157">
        <v>3.07</v>
      </c>
      <c r="AM82" s="157">
        <v>3.07</v>
      </c>
      <c r="AN82" s="157">
        <v>3.07</v>
      </c>
      <c r="AO82" s="157">
        <v>3.07</v>
      </c>
      <c r="AP82" s="157">
        <v>3.07</v>
      </c>
      <c r="AQ82" s="8"/>
      <c r="AS82" s="129"/>
      <c r="AT82" s="129"/>
    </row>
    <row r="83" spans="2:46">
      <c r="B83" s="5"/>
      <c r="C83" s="9"/>
      <c r="D83" s="9"/>
      <c r="E83" s="18"/>
      <c r="F83" s="62" t="s">
        <v>47</v>
      </c>
      <c r="G83" s="169"/>
      <c r="H83" s="157">
        <v>4.1399999999999997</v>
      </c>
      <c r="I83" s="157">
        <v>4.1399999999999997</v>
      </c>
      <c r="J83" s="157">
        <v>4.1399999999999997</v>
      </c>
      <c r="K83" s="157">
        <v>4.1399999999999997</v>
      </c>
      <c r="L83" s="157">
        <v>4.1399999999999997</v>
      </c>
      <c r="M83" s="157">
        <v>4.1399999999999997</v>
      </c>
      <c r="N83" s="157">
        <v>4.1399999999999997</v>
      </c>
      <c r="O83" s="157">
        <v>4.1399999999999997</v>
      </c>
      <c r="P83" s="157">
        <v>4.1399999999999997</v>
      </c>
      <c r="Q83" s="157">
        <v>4.1399999999999997</v>
      </c>
      <c r="R83" s="157">
        <v>4.1399999999999997</v>
      </c>
      <c r="S83" s="157">
        <v>4.1399999999999997</v>
      </c>
      <c r="T83" s="157">
        <v>4.1399999999999997</v>
      </c>
      <c r="U83" s="157">
        <v>4.1399999999999997</v>
      </c>
      <c r="V83" s="157">
        <v>4.1399999999999997</v>
      </c>
      <c r="W83" s="157">
        <v>4.1399999999999997</v>
      </c>
      <c r="X83" s="157">
        <v>4.1399999999999997</v>
      </c>
      <c r="Y83" s="157">
        <v>4.1399999999999997</v>
      </c>
      <c r="Z83" s="157">
        <v>4.1399999999999997</v>
      </c>
      <c r="AA83" s="157">
        <v>4.1399999999999997</v>
      </c>
      <c r="AB83" s="157">
        <v>4.1399999999999997</v>
      </c>
      <c r="AC83" s="157">
        <v>4.1399999999999997</v>
      </c>
      <c r="AD83" s="157">
        <v>4.1399999999999997</v>
      </c>
      <c r="AE83" s="157">
        <v>4.1399999999999997</v>
      </c>
      <c r="AF83" s="157">
        <v>4.1399999999999997</v>
      </c>
      <c r="AG83" s="157">
        <v>4.1399999999999997</v>
      </c>
      <c r="AH83" s="157">
        <v>4.1399999999999997</v>
      </c>
      <c r="AI83" s="157">
        <v>4.1399999999999997</v>
      </c>
      <c r="AJ83" s="157">
        <v>4.1399999999999997</v>
      </c>
      <c r="AK83" s="157">
        <v>4.1399999999999997</v>
      </c>
      <c r="AL83" s="157">
        <v>4.1399999999999997</v>
      </c>
      <c r="AM83" s="157">
        <v>4.1399999999999997</v>
      </c>
      <c r="AN83" s="157">
        <v>4.1399999999999997</v>
      </c>
      <c r="AO83" s="157">
        <v>4.1399999999999997</v>
      </c>
      <c r="AP83" s="157">
        <v>4.1399999999999997</v>
      </c>
      <c r="AQ83" s="8"/>
      <c r="AS83" s="129"/>
      <c r="AT83" s="129"/>
    </row>
    <row r="84" spans="2:46">
      <c r="B84" s="5"/>
      <c r="C84" s="9"/>
      <c r="D84" s="9"/>
      <c r="E84" s="18"/>
      <c r="F84" s="62" t="s">
        <v>48</v>
      </c>
      <c r="G84" s="169"/>
      <c r="H84" s="157">
        <v>11.78</v>
      </c>
      <c r="I84" s="157">
        <v>11.78</v>
      </c>
      <c r="J84" s="157">
        <v>11.78</v>
      </c>
      <c r="K84" s="157">
        <v>11.78</v>
      </c>
      <c r="L84" s="157">
        <v>11.78</v>
      </c>
      <c r="M84" s="157">
        <v>11.78</v>
      </c>
      <c r="N84" s="157">
        <v>11.78</v>
      </c>
      <c r="O84" s="157">
        <v>11.78</v>
      </c>
      <c r="P84" s="157">
        <v>11.78</v>
      </c>
      <c r="Q84" s="157">
        <v>11.78</v>
      </c>
      <c r="R84" s="157">
        <v>11.78</v>
      </c>
      <c r="S84" s="157">
        <v>11.78</v>
      </c>
      <c r="T84" s="157">
        <v>11.78</v>
      </c>
      <c r="U84" s="157">
        <v>11.78</v>
      </c>
      <c r="V84" s="157">
        <v>11.78</v>
      </c>
      <c r="W84" s="157">
        <v>11.78</v>
      </c>
      <c r="X84" s="157">
        <v>11.78</v>
      </c>
      <c r="Y84" s="157">
        <v>11.78</v>
      </c>
      <c r="Z84" s="157">
        <v>11.78</v>
      </c>
      <c r="AA84" s="157">
        <v>11.78</v>
      </c>
      <c r="AB84" s="157">
        <v>11.78</v>
      </c>
      <c r="AC84" s="157">
        <v>11.78</v>
      </c>
      <c r="AD84" s="157">
        <v>11.78</v>
      </c>
      <c r="AE84" s="157">
        <v>11.78</v>
      </c>
      <c r="AF84" s="157">
        <v>11.78</v>
      </c>
      <c r="AG84" s="157">
        <v>11.78</v>
      </c>
      <c r="AH84" s="157">
        <v>11.78</v>
      </c>
      <c r="AI84" s="157">
        <v>11.78</v>
      </c>
      <c r="AJ84" s="157">
        <v>11.78</v>
      </c>
      <c r="AK84" s="157">
        <v>11.78</v>
      </c>
      <c r="AL84" s="157">
        <v>11.78</v>
      </c>
      <c r="AM84" s="157">
        <v>11.78</v>
      </c>
      <c r="AN84" s="157">
        <v>11.78</v>
      </c>
      <c r="AO84" s="157">
        <v>11.78</v>
      </c>
      <c r="AP84" s="157">
        <v>11.78</v>
      </c>
      <c r="AQ84" s="8"/>
      <c r="AS84" s="129"/>
      <c r="AT84" s="129"/>
    </row>
    <row r="85" spans="2:46">
      <c r="B85" s="5"/>
      <c r="C85" s="9"/>
      <c r="D85" s="9"/>
      <c r="E85" s="18"/>
      <c r="F85" s="62" t="s">
        <v>49</v>
      </c>
      <c r="G85" s="169"/>
      <c r="H85" s="157">
        <v>5.27</v>
      </c>
      <c r="I85" s="157">
        <v>5.27</v>
      </c>
      <c r="J85" s="157">
        <v>5.27</v>
      </c>
      <c r="K85" s="157">
        <v>5.27</v>
      </c>
      <c r="L85" s="157">
        <v>5.27</v>
      </c>
      <c r="M85" s="157">
        <v>5.27</v>
      </c>
      <c r="N85" s="157">
        <v>5.27</v>
      </c>
      <c r="O85" s="157">
        <v>5.27</v>
      </c>
      <c r="P85" s="157">
        <v>5.27</v>
      </c>
      <c r="Q85" s="157">
        <v>5.27</v>
      </c>
      <c r="R85" s="157">
        <v>5.27</v>
      </c>
      <c r="S85" s="157">
        <v>5.27</v>
      </c>
      <c r="T85" s="157">
        <v>5.27</v>
      </c>
      <c r="U85" s="157">
        <v>5.27</v>
      </c>
      <c r="V85" s="157">
        <v>5.27</v>
      </c>
      <c r="W85" s="157">
        <v>5.27</v>
      </c>
      <c r="X85" s="157">
        <v>5.27</v>
      </c>
      <c r="Y85" s="157">
        <v>5.27</v>
      </c>
      <c r="Z85" s="157">
        <v>5.27</v>
      </c>
      <c r="AA85" s="157">
        <v>5.27</v>
      </c>
      <c r="AB85" s="157">
        <v>5.27</v>
      </c>
      <c r="AC85" s="157">
        <v>5.27</v>
      </c>
      <c r="AD85" s="157">
        <v>5.27</v>
      </c>
      <c r="AE85" s="157">
        <v>5.27</v>
      </c>
      <c r="AF85" s="157">
        <v>5.27</v>
      </c>
      <c r="AG85" s="157">
        <v>5.27</v>
      </c>
      <c r="AH85" s="157">
        <v>5.27</v>
      </c>
      <c r="AI85" s="157">
        <v>5.27</v>
      </c>
      <c r="AJ85" s="157">
        <v>5.27</v>
      </c>
      <c r="AK85" s="157">
        <v>5.27</v>
      </c>
      <c r="AL85" s="157">
        <v>5.27</v>
      </c>
      <c r="AM85" s="157">
        <v>5.27</v>
      </c>
      <c r="AN85" s="157">
        <v>5.27</v>
      </c>
      <c r="AO85" s="157">
        <v>5.27</v>
      </c>
      <c r="AP85" s="157">
        <v>5.27</v>
      </c>
      <c r="AQ85" s="8"/>
      <c r="AS85" s="129"/>
      <c r="AT85" s="129"/>
    </row>
    <row r="86" spans="2:46">
      <c r="B86" s="5"/>
      <c r="C86" s="9"/>
      <c r="D86" s="9"/>
      <c r="E86" s="18"/>
      <c r="F86" s="62" t="s">
        <v>50</v>
      </c>
      <c r="G86" s="169"/>
      <c r="H86" s="157">
        <v>8.5399999999999991</v>
      </c>
      <c r="I86" s="157">
        <v>8.5399999999999991</v>
      </c>
      <c r="J86" s="157">
        <v>8.5399999999999991</v>
      </c>
      <c r="K86" s="157">
        <v>8.5399999999999991</v>
      </c>
      <c r="L86" s="157">
        <v>8.5399999999999991</v>
      </c>
      <c r="M86" s="157">
        <v>8.5399999999999991</v>
      </c>
      <c r="N86" s="157">
        <v>8.5399999999999991</v>
      </c>
      <c r="O86" s="157">
        <v>8.5399999999999991</v>
      </c>
      <c r="P86" s="157">
        <v>8.5399999999999991</v>
      </c>
      <c r="Q86" s="157">
        <v>8.5399999999999991</v>
      </c>
      <c r="R86" s="157">
        <v>8.5399999999999991</v>
      </c>
      <c r="S86" s="157">
        <v>8.5399999999999991</v>
      </c>
      <c r="T86" s="157">
        <v>8.5399999999999991</v>
      </c>
      <c r="U86" s="157">
        <v>8.5399999999999991</v>
      </c>
      <c r="V86" s="157">
        <v>8.5399999999999991</v>
      </c>
      <c r="W86" s="157">
        <v>8.5399999999999991</v>
      </c>
      <c r="X86" s="157">
        <v>8.5399999999999991</v>
      </c>
      <c r="Y86" s="157">
        <v>8.5399999999999991</v>
      </c>
      <c r="Z86" s="157">
        <v>8.5399999999999991</v>
      </c>
      <c r="AA86" s="157">
        <v>8.5399999999999991</v>
      </c>
      <c r="AB86" s="157">
        <v>8.5399999999999991</v>
      </c>
      <c r="AC86" s="157">
        <v>8.5399999999999991</v>
      </c>
      <c r="AD86" s="157">
        <v>8.5399999999999991</v>
      </c>
      <c r="AE86" s="157">
        <v>8.5399999999999991</v>
      </c>
      <c r="AF86" s="157">
        <v>8.5399999999999991</v>
      </c>
      <c r="AG86" s="157">
        <v>8.5399999999999991</v>
      </c>
      <c r="AH86" s="157">
        <v>8.5399999999999991</v>
      </c>
      <c r="AI86" s="157">
        <v>8.5399999999999991</v>
      </c>
      <c r="AJ86" s="157">
        <v>8.5399999999999991</v>
      </c>
      <c r="AK86" s="157">
        <v>8.5399999999999991</v>
      </c>
      <c r="AL86" s="157">
        <v>8.5399999999999991</v>
      </c>
      <c r="AM86" s="157">
        <v>8.5399999999999991</v>
      </c>
      <c r="AN86" s="157">
        <v>8.5399999999999991</v>
      </c>
      <c r="AO86" s="157">
        <v>8.5399999999999991</v>
      </c>
      <c r="AP86" s="157">
        <v>8.5399999999999991</v>
      </c>
      <c r="AQ86" s="8"/>
      <c r="AS86" s="129"/>
      <c r="AT86" s="129"/>
    </row>
    <row r="87" spans="2:46">
      <c r="B87" s="5"/>
      <c r="C87" s="9"/>
      <c r="D87" s="9"/>
      <c r="E87" s="18"/>
      <c r="F87" s="16"/>
      <c r="G87" s="170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8"/>
      <c r="AS87" s="129"/>
      <c r="AT87" s="129"/>
    </row>
    <row r="88" spans="2:46">
      <c r="B88" s="5"/>
      <c r="E88" s="34">
        <f>E81+1</f>
        <v>9</v>
      </c>
      <c r="F88" s="35" t="str">
        <f>LOOKUP(E88,CAPEX!$E$11:$E$29,CAPEX!$F$11:$F$29)</f>
        <v>Casimiro de Abreu</v>
      </c>
      <c r="G88" s="8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8"/>
      <c r="AS88" s="129"/>
      <c r="AT88" s="129"/>
    </row>
    <row r="89" spans="2:46">
      <c r="B89" s="5"/>
      <c r="C89" s="9"/>
      <c r="D89" s="9"/>
      <c r="E89" s="18"/>
      <c r="F89" s="62" t="s">
        <v>2</v>
      </c>
      <c r="G89" s="169"/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7">
        <v>0</v>
      </c>
      <c r="R89" s="157">
        <v>0</v>
      </c>
      <c r="S89" s="157">
        <v>0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7">
        <v>0</v>
      </c>
      <c r="Z89" s="157">
        <v>0</v>
      </c>
      <c r="AA89" s="157">
        <v>0</v>
      </c>
      <c r="AB89" s="157">
        <v>0</v>
      </c>
      <c r="AC89" s="157">
        <v>0</v>
      </c>
      <c r="AD89" s="157">
        <v>0</v>
      </c>
      <c r="AE89" s="157">
        <v>0</v>
      </c>
      <c r="AF89" s="157">
        <v>0</v>
      </c>
      <c r="AG89" s="157">
        <v>0</v>
      </c>
      <c r="AH89" s="157">
        <v>0</v>
      </c>
      <c r="AI89" s="157">
        <v>0</v>
      </c>
      <c r="AJ89" s="157">
        <v>0</v>
      </c>
      <c r="AK89" s="157">
        <v>0</v>
      </c>
      <c r="AL89" s="157">
        <v>0</v>
      </c>
      <c r="AM89" s="157">
        <v>0</v>
      </c>
      <c r="AN89" s="157">
        <v>0</v>
      </c>
      <c r="AO89" s="157">
        <v>0</v>
      </c>
      <c r="AP89" s="157">
        <v>0</v>
      </c>
      <c r="AQ89" s="8"/>
      <c r="AS89" s="129"/>
      <c r="AT89" s="129"/>
    </row>
    <row r="90" spans="2:46">
      <c r="B90" s="5"/>
      <c r="C90" s="9"/>
      <c r="D90" s="9"/>
      <c r="E90" s="18"/>
      <c r="F90" s="62" t="s">
        <v>47</v>
      </c>
      <c r="G90" s="169"/>
      <c r="H90" s="157">
        <v>4.24</v>
      </c>
      <c r="I90" s="157">
        <v>4.24</v>
      </c>
      <c r="J90" s="157">
        <v>4.24</v>
      </c>
      <c r="K90" s="157">
        <v>4.24</v>
      </c>
      <c r="L90" s="157">
        <v>4.24</v>
      </c>
      <c r="M90" s="157">
        <v>4.24</v>
      </c>
      <c r="N90" s="157">
        <v>4.24</v>
      </c>
      <c r="O90" s="157">
        <v>4.24</v>
      </c>
      <c r="P90" s="157">
        <v>4.24</v>
      </c>
      <c r="Q90" s="157">
        <v>4.24</v>
      </c>
      <c r="R90" s="157">
        <v>4.24</v>
      </c>
      <c r="S90" s="157">
        <v>4.24</v>
      </c>
      <c r="T90" s="157">
        <v>4.24</v>
      </c>
      <c r="U90" s="157">
        <v>4.24</v>
      </c>
      <c r="V90" s="157">
        <v>4.24</v>
      </c>
      <c r="W90" s="157">
        <v>4.24</v>
      </c>
      <c r="X90" s="157">
        <v>4.24</v>
      </c>
      <c r="Y90" s="157">
        <v>4.24</v>
      </c>
      <c r="Z90" s="157">
        <v>4.24</v>
      </c>
      <c r="AA90" s="157">
        <v>4.24</v>
      </c>
      <c r="AB90" s="157">
        <v>4.24</v>
      </c>
      <c r="AC90" s="157">
        <v>4.24</v>
      </c>
      <c r="AD90" s="157">
        <v>4.24</v>
      </c>
      <c r="AE90" s="157">
        <v>4.24</v>
      </c>
      <c r="AF90" s="157">
        <v>4.24</v>
      </c>
      <c r="AG90" s="157">
        <v>4.24</v>
      </c>
      <c r="AH90" s="157">
        <v>4.24</v>
      </c>
      <c r="AI90" s="157">
        <v>4.24</v>
      </c>
      <c r="AJ90" s="157">
        <v>4.24</v>
      </c>
      <c r="AK90" s="157">
        <v>4.24</v>
      </c>
      <c r="AL90" s="157">
        <v>4.24</v>
      </c>
      <c r="AM90" s="157">
        <v>4.24</v>
      </c>
      <c r="AN90" s="157">
        <v>4.24</v>
      </c>
      <c r="AO90" s="157">
        <v>4.24</v>
      </c>
      <c r="AP90" s="157">
        <v>4.24</v>
      </c>
      <c r="AQ90" s="8"/>
      <c r="AS90" s="129"/>
      <c r="AT90" s="129"/>
    </row>
    <row r="91" spans="2:46">
      <c r="B91" s="5"/>
      <c r="C91" s="9"/>
      <c r="D91" s="9"/>
      <c r="E91" s="18"/>
      <c r="F91" s="62" t="s">
        <v>48</v>
      </c>
      <c r="G91" s="169"/>
      <c r="H91" s="157">
        <v>12.42</v>
      </c>
      <c r="I91" s="157">
        <v>12.42</v>
      </c>
      <c r="J91" s="157">
        <v>12.42</v>
      </c>
      <c r="K91" s="157">
        <v>12.42</v>
      </c>
      <c r="L91" s="157">
        <v>12.42</v>
      </c>
      <c r="M91" s="157">
        <v>12.42</v>
      </c>
      <c r="N91" s="157">
        <v>12.42</v>
      </c>
      <c r="O91" s="157">
        <v>12.42</v>
      </c>
      <c r="P91" s="157">
        <v>12.42</v>
      </c>
      <c r="Q91" s="157">
        <v>12.42</v>
      </c>
      <c r="R91" s="157">
        <v>12.42</v>
      </c>
      <c r="S91" s="157">
        <v>12.42</v>
      </c>
      <c r="T91" s="157">
        <v>12.42</v>
      </c>
      <c r="U91" s="157">
        <v>12.42</v>
      </c>
      <c r="V91" s="157">
        <v>12.42</v>
      </c>
      <c r="W91" s="157">
        <v>12.42</v>
      </c>
      <c r="X91" s="157">
        <v>12.42</v>
      </c>
      <c r="Y91" s="157">
        <v>12.42</v>
      </c>
      <c r="Z91" s="157">
        <v>12.42</v>
      </c>
      <c r="AA91" s="157">
        <v>12.42</v>
      </c>
      <c r="AB91" s="157">
        <v>12.42</v>
      </c>
      <c r="AC91" s="157">
        <v>12.42</v>
      </c>
      <c r="AD91" s="157">
        <v>12.42</v>
      </c>
      <c r="AE91" s="157">
        <v>12.42</v>
      </c>
      <c r="AF91" s="157">
        <v>12.42</v>
      </c>
      <c r="AG91" s="157">
        <v>12.42</v>
      </c>
      <c r="AH91" s="157">
        <v>12.42</v>
      </c>
      <c r="AI91" s="157">
        <v>12.42</v>
      </c>
      <c r="AJ91" s="157">
        <v>12.42</v>
      </c>
      <c r="AK91" s="157">
        <v>12.42</v>
      </c>
      <c r="AL91" s="157">
        <v>12.42</v>
      </c>
      <c r="AM91" s="157">
        <v>12.42</v>
      </c>
      <c r="AN91" s="157">
        <v>12.42</v>
      </c>
      <c r="AO91" s="157">
        <v>12.42</v>
      </c>
      <c r="AP91" s="157">
        <v>12.42</v>
      </c>
      <c r="AQ91" s="8"/>
      <c r="AS91" s="129"/>
      <c r="AT91" s="129"/>
    </row>
    <row r="92" spans="2:46">
      <c r="B92" s="5"/>
      <c r="C92" s="9"/>
      <c r="D92" s="9"/>
      <c r="E92" s="18"/>
      <c r="F92" s="62" t="s">
        <v>49</v>
      </c>
      <c r="G92" s="169"/>
      <c r="H92" s="157">
        <v>18.79</v>
      </c>
      <c r="I92" s="157">
        <v>18.79</v>
      </c>
      <c r="J92" s="157">
        <v>18.79</v>
      </c>
      <c r="K92" s="157">
        <v>18.79</v>
      </c>
      <c r="L92" s="157">
        <v>18.79</v>
      </c>
      <c r="M92" s="157">
        <v>18.79</v>
      </c>
      <c r="N92" s="157">
        <v>18.79</v>
      </c>
      <c r="O92" s="157">
        <v>18.79</v>
      </c>
      <c r="P92" s="157">
        <v>18.79</v>
      </c>
      <c r="Q92" s="157">
        <v>18.79</v>
      </c>
      <c r="R92" s="157">
        <v>18.79</v>
      </c>
      <c r="S92" s="157">
        <v>18.79</v>
      </c>
      <c r="T92" s="157">
        <v>18.79</v>
      </c>
      <c r="U92" s="157">
        <v>18.79</v>
      </c>
      <c r="V92" s="157">
        <v>18.79</v>
      </c>
      <c r="W92" s="157">
        <v>18.79</v>
      </c>
      <c r="X92" s="157">
        <v>18.79</v>
      </c>
      <c r="Y92" s="157">
        <v>18.79</v>
      </c>
      <c r="Z92" s="157">
        <v>18.79</v>
      </c>
      <c r="AA92" s="157">
        <v>18.79</v>
      </c>
      <c r="AB92" s="157">
        <v>18.79</v>
      </c>
      <c r="AC92" s="157">
        <v>18.79</v>
      </c>
      <c r="AD92" s="157">
        <v>18.79</v>
      </c>
      <c r="AE92" s="157">
        <v>18.79</v>
      </c>
      <c r="AF92" s="157">
        <v>18.79</v>
      </c>
      <c r="AG92" s="157">
        <v>18.79</v>
      </c>
      <c r="AH92" s="157">
        <v>18.79</v>
      </c>
      <c r="AI92" s="157">
        <v>18.79</v>
      </c>
      <c r="AJ92" s="157">
        <v>18.79</v>
      </c>
      <c r="AK92" s="157">
        <v>18.79</v>
      </c>
      <c r="AL92" s="157">
        <v>18.79</v>
      </c>
      <c r="AM92" s="157">
        <v>18.79</v>
      </c>
      <c r="AN92" s="157">
        <v>18.79</v>
      </c>
      <c r="AO92" s="157">
        <v>18.79</v>
      </c>
      <c r="AP92" s="157">
        <v>18.79</v>
      </c>
      <c r="AQ92" s="8"/>
      <c r="AS92" s="129"/>
      <c r="AT92" s="129"/>
    </row>
    <row r="93" spans="2:46">
      <c r="B93" s="5"/>
      <c r="C93" s="9"/>
      <c r="D93" s="9"/>
      <c r="E93" s="18"/>
      <c r="F93" s="62" t="s">
        <v>50</v>
      </c>
      <c r="G93" s="169"/>
      <c r="H93" s="157">
        <v>7.12</v>
      </c>
      <c r="I93" s="157">
        <v>7.12</v>
      </c>
      <c r="J93" s="157">
        <v>7.12</v>
      </c>
      <c r="K93" s="157">
        <v>7.12</v>
      </c>
      <c r="L93" s="157">
        <v>7.12</v>
      </c>
      <c r="M93" s="157">
        <v>7.12</v>
      </c>
      <c r="N93" s="157">
        <v>7.12</v>
      </c>
      <c r="O93" s="157">
        <v>7.12</v>
      </c>
      <c r="P93" s="157">
        <v>7.12</v>
      </c>
      <c r="Q93" s="157">
        <v>7.12</v>
      </c>
      <c r="R93" s="157">
        <v>7.12</v>
      </c>
      <c r="S93" s="157">
        <v>7.12</v>
      </c>
      <c r="T93" s="157">
        <v>7.12</v>
      </c>
      <c r="U93" s="157">
        <v>7.12</v>
      </c>
      <c r="V93" s="157">
        <v>7.12</v>
      </c>
      <c r="W93" s="157">
        <v>7.12</v>
      </c>
      <c r="X93" s="157">
        <v>7.12</v>
      </c>
      <c r="Y93" s="157">
        <v>7.12</v>
      </c>
      <c r="Z93" s="157">
        <v>7.12</v>
      </c>
      <c r="AA93" s="157">
        <v>7.12</v>
      </c>
      <c r="AB93" s="157">
        <v>7.12</v>
      </c>
      <c r="AC93" s="157">
        <v>7.12</v>
      </c>
      <c r="AD93" s="157">
        <v>7.12</v>
      </c>
      <c r="AE93" s="157">
        <v>7.12</v>
      </c>
      <c r="AF93" s="157">
        <v>7.12</v>
      </c>
      <c r="AG93" s="157">
        <v>7.12</v>
      </c>
      <c r="AH93" s="157">
        <v>7.12</v>
      </c>
      <c r="AI93" s="157">
        <v>7.12</v>
      </c>
      <c r="AJ93" s="157">
        <v>7.12</v>
      </c>
      <c r="AK93" s="157">
        <v>7.12</v>
      </c>
      <c r="AL93" s="157">
        <v>7.12</v>
      </c>
      <c r="AM93" s="157">
        <v>7.12</v>
      </c>
      <c r="AN93" s="157">
        <v>7.12</v>
      </c>
      <c r="AO93" s="157">
        <v>7.12</v>
      </c>
      <c r="AP93" s="157">
        <v>7.12</v>
      </c>
      <c r="AQ93" s="8"/>
      <c r="AS93" s="129"/>
      <c r="AT93" s="129"/>
    </row>
    <row r="94" spans="2:46">
      <c r="B94" s="5"/>
      <c r="C94" s="9"/>
      <c r="D94" s="9"/>
      <c r="E94" s="18"/>
      <c r="F94" s="16"/>
      <c r="G94" s="170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8"/>
      <c r="AS94" s="129"/>
      <c r="AT94" s="129"/>
    </row>
    <row r="95" spans="2:46">
      <c r="B95" s="5"/>
      <c r="E95" s="34">
        <f>E88+1</f>
        <v>10</v>
      </c>
      <c r="F95" s="35" t="str">
        <f>LOOKUP(E95,CAPEX!$E$11:$E$29,CAPEX!$F$11:$F$29)</f>
        <v>Aperibe</v>
      </c>
      <c r="G95" s="8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8"/>
      <c r="AS95" s="129"/>
      <c r="AT95" s="129"/>
    </row>
    <row r="96" spans="2:46">
      <c r="B96" s="5"/>
      <c r="C96" s="9"/>
      <c r="D96" s="9"/>
      <c r="E96" s="18"/>
      <c r="F96" s="62" t="s">
        <v>2</v>
      </c>
      <c r="G96" s="169"/>
      <c r="H96" s="157">
        <v>0</v>
      </c>
      <c r="I96" s="157">
        <v>0</v>
      </c>
      <c r="J96" s="157">
        <v>0</v>
      </c>
      <c r="K96" s="157">
        <v>0</v>
      </c>
      <c r="L96" s="157">
        <v>0</v>
      </c>
      <c r="M96" s="157">
        <v>0</v>
      </c>
      <c r="N96" s="157">
        <v>0</v>
      </c>
      <c r="O96" s="157">
        <v>0</v>
      </c>
      <c r="P96" s="157">
        <v>0</v>
      </c>
      <c r="Q96" s="157">
        <v>0</v>
      </c>
      <c r="R96" s="157">
        <v>0</v>
      </c>
      <c r="S96" s="157">
        <v>0</v>
      </c>
      <c r="T96" s="157">
        <v>0</v>
      </c>
      <c r="U96" s="157">
        <v>0</v>
      </c>
      <c r="V96" s="157">
        <v>0</v>
      </c>
      <c r="W96" s="157">
        <v>0</v>
      </c>
      <c r="X96" s="157">
        <v>0</v>
      </c>
      <c r="Y96" s="157">
        <v>0</v>
      </c>
      <c r="Z96" s="157">
        <v>0</v>
      </c>
      <c r="AA96" s="157">
        <v>0</v>
      </c>
      <c r="AB96" s="157">
        <v>0</v>
      </c>
      <c r="AC96" s="157">
        <v>0</v>
      </c>
      <c r="AD96" s="157">
        <v>0</v>
      </c>
      <c r="AE96" s="157">
        <v>0</v>
      </c>
      <c r="AF96" s="157">
        <v>0</v>
      </c>
      <c r="AG96" s="157">
        <v>0</v>
      </c>
      <c r="AH96" s="157">
        <v>0</v>
      </c>
      <c r="AI96" s="157">
        <v>0</v>
      </c>
      <c r="AJ96" s="157">
        <v>0</v>
      </c>
      <c r="AK96" s="157">
        <v>0</v>
      </c>
      <c r="AL96" s="157">
        <v>0</v>
      </c>
      <c r="AM96" s="157">
        <v>0</v>
      </c>
      <c r="AN96" s="157">
        <v>0</v>
      </c>
      <c r="AO96" s="157">
        <v>0</v>
      </c>
      <c r="AP96" s="157">
        <v>0</v>
      </c>
      <c r="AQ96" s="8"/>
      <c r="AS96" s="129"/>
      <c r="AT96" s="129"/>
    </row>
    <row r="97" spans="2:46">
      <c r="B97" s="5"/>
      <c r="C97" s="9"/>
      <c r="D97" s="9"/>
      <c r="E97" s="18"/>
      <c r="F97" s="62" t="s">
        <v>47</v>
      </c>
      <c r="G97" s="169"/>
      <c r="H97" s="157">
        <v>4.1500000000000004</v>
      </c>
      <c r="I97" s="157">
        <v>4.1500000000000004</v>
      </c>
      <c r="J97" s="157">
        <v>4.1500000000000004</v>
      </c>
      <c r="K97" s="157">
        <v>4.1500000000000004</v>
      </c>
      <c r="L97" s="157">
        <v>4.1500000000000004</v>
      </c>
      <c r="M97" s="157">
        <v>4.1500000000000004</v>
      </c>
      <c r="N97" s="157">
        <v>4.1500000000000004</v>
      </c>
      <c r="O97" s="157">
        <v>4.1500000000000004</v>
      </c>
      <c r="P97" s="157">
        <v>4.1500000000000004</v>
      </c>
      <c r="Q97" s="157">
        <v>4.1500000000000004</v>
      </c>
      <c r="R97" s="157">
        <v>4.1500000000000004</v>
      </c>
      <c r="S97" s="157">
        <v>4.1500000000000004</v>
      </c>
      <c r="T97" s="157">
        <v>4.1500000000000004</v>
      </c>
      <c r="U97" s="157">
        <v>4.1500000000000004</v>
      </c>
      <c r="V97" s="157">
        <v>4.1500000000000004</v>
      </c>
      <c r="W97" s="157">
        <v>4.1500000000000004</v>
      </c>
      <c r="X97" s="157">
        <v>4.1500000000000004</v>
      </c>
      <c r="Y97" s="157">
        <v>4.1500000000000004</v>
      </c>
      <c r="Z97" s="157">
        <v>4.1500000000000004</v>
      </c>
      <c r="AA97" s="157">
        <v>4.1500000000000004</v>
      </c>
      <c r="AB97" s="157">
        <v>4.1500000000000004</v>
      </c>
      <c r="AC97" s="157">
        <v>4.1500000000000004</v>
      </c>
      <c r="AD97" s="157">
        <v>4.1500000000000004</v>
      </c>
      <c r="AE97" s="157">
        <v>4.1500000000000004</v>
      </c>
      <c r="AF97" s="157">
        <v>4.1500000000000004</v>
      </c>
      <c r="AG97" s="157">
        <v>4.1500000000000004</v>
      </c>
      <c r="AH97" s="157">
        <v>4.1500000000000004</v>
      </c>
      <c r="AI97" s="157">
        <v>4.1500000000000004</v>
      </c>
      <c r="AJ97" s="157">
        <v>4.1500000000000004</v>
      </c>
      <c r="AK97" s="157">
        <v>4.1500000000000004</v>
      </c>
      <c r="AL97" s="157">
        <v>4.1500000000000004</v>
      </c>
      <c r="AM97" s="157">
        <v>4.1500000000000004</v>
      </c>
      <c r="AN97" s="157">
        <v>4.1500000000000004</v>
      </c>
      <c r="AO97" s="157">
        <v>4.1500000000000004</v>
      </c>
      <c r="AP97" s="157">
        <v>4.1500000000000004</v>
      </c>
      <c r="AQ97" s="8"/>
      <c r="AS97" s="129"/>
      <c r="AT97" s="129"/>
    </row>
    <row r="98" spans="2:46">
      <c r="B98" s="5"/>
      <c r="C98" s="9"/>
      <c r="D98" s="9"/>
      <c r="E98" s="18"/>
      <c r="F98" s="62" t="s">
        <v>48</v>
      </c>
      <c r="G98" s="169"/>
      <c r="H98" s="157">
        <v>10.87</v>
      </c>
      <c r="I98" s="157">
        <v>10.87</v>
      </c>
      <c r="J98" s="157">
        <v>10.87</v>
      </c>
      <c r="K98" s="157">
        <v>10.87</v>
      </c>
      <c r="L98" s="157">
        <v>10.87</v>
      </c>
      <c r="M98" s="157">
        <v>10.87</v>
      </c>
      <c r="N98" s="157">
        <v>10.87</v>
      </c>
      <c r="O98" s="157">
        <v>10.87</v>
      </c>
      <c r="P98" s="157">
        <v>10.87</v>
      </c>
      <c r="Q98" s="157">
        <v>10.87</v>
      </c>
      <c r="R98" s="157">
        <v>10.87</v>
      </c>
      <c r="S98" s="157">
        <v>10.87</v>
      </c>
      <c r="T98" s="157">
        <v>10.87</v>
      </c>
      <c r="U98" s="157">
        <v>10.87</v>
      </c>
      <c r="V98" s="157">
        <v>10.87</v>
      </c>
      <c r="W98" s="157">
        <v>10.87</v>
      </c>
      <c r="X98" s="157">
        <v>10.87</v>
      </c>
      <c r="Y98" s="157">
        <v>10.87</v>
      </c>
      <c r="Z98" s="157">
        <v>10.87</v>
      </c>
      <c r="AA98" s="157">
        <v>10.87</v>
      </c>
      <c r="AB98" s="157">
        <v>10.87</v>
      </c>
      <c r="AC98" s="157">
        <v>10.87</v>
      </c>
      <c r="AD98" s="157">
        <v>10.87</v>
      </c>
      <c r="AE98" s="157">
        <v>10.87</v>
      </c>
      <c r="AF98" s="157">
        <v>10.87</v>
      </c>
      <c r="AG98" s="157">
        <v>10.87</v>
      </c>
      <c r="AH98" s="157">
        <v>10.87</v>
      </c>
      <c r="AI98" s="157">
        <v>10.87</v>
      </c>
      <c r="AJ98" s="157">
        <v>10.87</v>
      </c>
      <c r="AK98" s="157">
        <v>10.87</v>
      </c>
      <c r="AL98" s="157">
        <v>10.87</v>
      </c>
      <c r="AM98" s="157">
        <v>10.87</v>
      </c>
      <c r="AN98" s="157">
        <v>10.87</v>
      </c>
      <c r="AO98" s="157">
        <v>10.87</v>
      </c>
      <c r="AP98" s="157">
        <v>10.87</v>
      </c>
      <c r="AQ98" s="8"/>
      <c r="AS98" s="129"/>
      <c r="AT98" s="129"/>
    </row>
    <row r="99" spans="2:46">
      <c r="B99" s="5"/>
      <c r="C99" s="9"/>
      <c r="D99" s="9"/>
      <c r="E99" s="18"/>
      <c r="F99" s="62" t="s">
        <v>49</v>
      </c>
      <c r="G99" s="169"/>
      <c r="H99" s="157">
        <v>18.61</v>
      </c>
      <c r="I99" s="157">
        <v>18.61</v>
      </c>
      <c r="J99" s="157">
        <v>18.61</v>
      </c>
      <c r="K99" s="157">
        <v>18.61</v>
      </c>
      <c r="L99" s="157">
        <v>18.61</v>
      </c>
      <c r="M99" s="157">
        <v>18.61</v>
      </c>
      <c r="N99" s="157">
        <v>18.61</v>
      </c>
      <c r="O99" s="157">
        <v>18.61</v>
      </c>
      <c r="P99" s="157">
        <v>18.61</v>
      </c>
      <c r="Q99" s="157">
        <v>18.61</v>
      </c>
      <c r="R99" s="157">
        <v>18.61</v>
      </c>
      <c r="S99" s="157">
        <v>18.61</v>
      </c>
      <c r="T99" s="157">
        <v>18.61</v>
      </c>
      <c r="U99" s="157">
        <v>18.61</v>
      </c>
      <c r="V99" s="157">
        <v>18.61</v>
      </c>
      <c r="W99" s="157">
        <v>18.61</v>
      </c>
      <c r="X99" s="157">
        <v>18.61</v>
      </c>
      <c r="Y99" s="157">
        <v>18.61</v>
      </c>
      <c r="Z99" s="157">
        <v>18.61</v>
      </c>
      <c r="AA99" s="157">
        <v>18.61</v>
      </c>
      <c r="AB99" s="157">
        <v>18.61</v>
      </c>
      <c r="AC99" s="157">
        <v>18.61</v>
      </c>
      <c r="AD99" s="157">
        <v>18.61</v>
      </c>
      <c r="AE99" s="157">
        <v>18.61</v>
      </c>
      <c r="AF99" s="157">
        <v>18.61</v>
      </c>
      <c r="AG99" s="157">
        <v>18.61</v>
      </c>
      <c r="AH99" s="157">
        <v>18.61</v>
      </c>
      <c r="AI99" s="157">
        <v>18.61</v>
      </c>
      <c r="AJ99" s="157">
        <v>18.61</v>
      </c>
      <c r="AK99" s="157">
        <v>18.61</v>
      </c>
      <c r="AL99" s="157">
        <v>18.61</v>
      </c>
      <c r="AM99" s="157">
        <v>18.61</v>
      </c>
      <c r="AN99" s="157">
        <v>18.61</v>
      </c>
      <c r="AO99" s="157">
        <v>18.61</v>
      </c>
      <c r="AP99" s="157">
        <v>18.61</v>
      </c>
      <c r="AQ99" s="8"/>
      <c r="AS99" s="129"/>
      <c r="AT99" s="129"/>
    </row>
    <row r="100" spans="2:46">
      <c r="B100" s="5"/>
      <c r="C100" s="9"/>
      <c r="D100" s="9"/>
      <c r="E100" s="18"/>
      <c r="F100" s="62" t="s">
        <v>50</v>
      </c>
      <c r="G100" s="169"/>
      <c r="H100" s="157">
        <v>8.51</v>
      </c>
      <c r="I100" s="157">
        <v>8.51</v>
      </c>
      <c r="J100" s="157">
        <v>8.51</v>
      </c>
      <c r="K100" s="157">
        <v>8.51</v>
      </c>
      <c r="L100" s="157">
        <v>8.51</v>
      </c>
      <c r="M100" s="157">
        <v>8.51</v>
      </c>
      <c r="N100" s="157">
        <v>8.51</v>
      </c>
      <c r="O100" s="157">
        <v>8.51</v>
      </c>
      <c r="P100" s="157">
        <v>8.51</v>
      </c>
      <c r="Q100" s="157">
        <v>8.51</v>
      </c>
      <c r="R100" s="157">
        <v>8.51</v>
      </c>
      <c r="S100" s="157">
        <v>8.51</v>
      </c>
      <c r="T100" s="157">
        <v>8.51</v>
      </c>
      <c r="U100" s="157">
        <v>8.51</v>
      </c>
      <c r="V100" s="157">
        <v>8.51</v>
      </c>
      <c r="W100" s="157">
        <v>8.51</v>
      </c>
      <c r="X100" s="157">
        <v>8.51</v>
      </c>
      <c r="Y100" s="157">
        <v>8.51</v>
      </c>
      <c r="Z100" s="157">
        <v>8.51</v>
      </c>
      <c r="AA100" s="157">
        <v>8.51</v>
      </c>
      <c r="AB100" s="157">
        <v>8.51</v>
      </c>
      <c r="AC100" s="157">
        <v>8.51</v>
      </c>
      <c r="AD100" s="157">
        <v>8.51</v>
      </c>
      <c r="AE100" s="157">
        <v>8.51</v>
      </c>
      <c r="AF100" s="157">
        <v>8.51</v>
      </c>
      <c r="AG100" s="157">
        <v>8.51</v>
      </c>
      <c r="AH100" s="157">
        <v>8.51</v>
      </c>
      <c r="AI100" s="157">
        <v>8.51</v>
      </c>
      <c r="AJ100" s="157">
        <v>8.51</v>
      </c>
      <c r="AK100" s="157">
        <v>8.51</v>
      </c>
      <c r="AL100" s="157">
        <v>8.51</v>
      </c>
      <c r="AM100" s="157">
        <v>8.51</v>
      </c>
      <c r="AN100" s="157">
        <v>8.51</v>
      </c>
      <c r="AO100" s="157">
        <v>8.51</v>
      </c>
      <c r="AP100" s="157">
        <v>8.51</v>
      </c>
      <c r="AQ100" s="8"/>
      <c r="AS100" s="129"/>
      <c r="AT100" s="129"/>
    </row>
    <row r="101" spans="2:46">
      <c r="B101" s="5"/>
      <c r="C101" s="9"/>
      <c r="D101" s="9"/>
      <c r="E101" s="18"/>
      <c r="F101" s="16"/>
      <c r="G101" s="170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8"/>
      <c r="AS101" s="129"/>
      <c r="AT101" s="129"/>
    </row>
    <row r="102" spans="2:46">
      <c r="B102" s="5"/>
      <c r="E102" s="34">
        <f>E95+1</f>
        <v>11</v>
      </c>
      <c r="F102" s="35" t="str">
        <f>LOOKUP(E102,CAPEX!$E$11:$E$29,CAPEX!$F$11:$F$29)</f>
        <v>Cambuci</v>
      </c>
      <c r="G102" s="8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8"/>
      <c r="AS102" s="129"/>
      <c r="AT102" s="129"/>
    </row>
    <row r="103" spans="2:46">
      <c r="B103" s="5"/>
      <c r="C103" s="9"/>
      <c r="D103" s="9"/>
      <c r="E103" s="18"/>
      <c r="F103" s="62" t="s">
        <v>2</v>
      </c>
      <c r="G103" s="169"/>
      <c r="H103" s="157">
        <v>3.07</v>
      </c>
      <c r="I103" s="157">
        <v>3.07</v>
      </c>
      <c r="J103" s="157">
        <v>3.07</v>
      </c>
      <c r="K103" s="157">
        <v>3.07</v>
      </c>
      <c r="L103" s="157">
        <v>3.07</v>
      </c>
      <c r="M103" s="157">
        <v>3.07</v>
      </c>
      <c r="N103" s="157">
        <v>3.07</v>
      </c>
      <c r="O103" s="157">
        <v>3.07</v>
      </c>
      <c r="P103" s="157">
        <v>3.07</v>
      </c>
      <c r="Q103" s="157">
        <v>3.07</v>
      </c>
      <c r="R103" s="157">
        <v>3.07</v>
      </c>
      <c r="S103" s="157">
        <v>3.07</v>
      </c>
      <c r="T103" s="157">
        <v>3.07</v>
      </c>
      <c r="U103" s="157">
        <v>3.07</v>
      </c>
      <c r="V103" s="157">
        <v>3.07</v>
      </c>
      <c r="W103" s="157">
        <v>3.07</v>
      </c>
      <c r="X103" s="157">
        <v>3.07</v>
      </c>
      <c r="Y103" s="157">
        <v>3.07</v>
      </c>
      <c r="Z103" s="157">
        <v>3.07</v>
      </c>
      <c r="AA103" s="157">
        <v>3.07</v>
      </c>
      <c r="AB103" s="157">
        <v>3.07</v>
      </c>
      <c r="AC103" s="157">
        <v>3.07</v>
      </c>
      <c r="AD103" s="157">
        <v>3.07</v>
      </c>
      <c r="AE103" s="157">
        <v>3.07</v>
      </c>
      <c r="AF103" s="157">
        <v>3.07</v>
      </c>
      <c r="AG103" s="157">
        <v>3.07</v>
      </c>
      <c r="AH103" s="157">
        <v>3.07</v>
      </c>
      <c r="AI103" s="157">
        <v>3.07</v>
      </c>
      <c r="AJ103" s="157">
        <v>3.07</v>
      </c>
      <c r="AK103" s="157">
        <v>3.07</v>
      </c>
      <c r="AL103" s="157">
        <v>3.07</v>
      </c>
      <c r="AM103" s="157">
        <v>3.07</v>
      </c>
      <c r="AN103" s="157">
        <v>3.07</v>
      </c>
      <c r="AO103" s="157">
        <v>3.07</v>
      </c>
      <c r="AP103" s="157">
        <v>3.07</v>
      </c>
      <c r="AQ103" s="8"/>
      <c r="AS103" s="129"/>
      <c r="AT103" s="129"/>
    </row>
    <row r="104" spans="2:46">
      <c r="B104" s="5"/>
      <c r="C104" s="9"/>
      <c r="D104" s="9"/>
      <c r="E104" s="18"/>
      <c r="F104" s="62" t="s">
        <v>47</v>
      </c>
      <c r="G104" s="169"/>
      <c r="H104" s="157">
        <v>4.2699999999999996</v>
      </c>
      <c r="I104" s="157">
        <v>4.2699999999999996</v>
      </c>
      <c r="J104" s="157">
        <v>4.2699999999999996</v>
      </c>
      <c r="K104" s="157">
        <v>4.2699999999999996</v>
      </c>
      <c r="L104" s="157">
        <v>4.2699999999999996</v>
      </c>
      <c r="M104" s="157">
        <v>4.2699999999999996</v>
      </c>
      <c r="N104" s="157">
        <v>4.2699999999999996</v>
      </c>
      <c r="O104" s="157">
        <v>4.2699999999999996</v>
      </c>
      <c r="P104" s="157">
        <v>4.2699999999999996</v>
      </c>
      <c r="Q104" s="157">
        <v>4.2699999999999996</v>
      </c>
      <c r="R104" s="157">
        <v>4.2699999999999996</v>
      </c>
      <c r="S104" s="157">
        <v>4.2699999999999996</v>
      </c>
      <c r="T104" s="157">
        <v>4.2699999999999996</v>
      </c>
      <c r="U104" s="157">
        <v>4.2699999999999996</v>
      </c>
      <c r="V104" s="157">
        <v>4.2699999999999996</v>
      </c>
      <c r="W104" s="157">
        <v>4.2699999999999996</v>
      </c>
      <c r="X104" s="157">
        <v>4.2699999999999996</v>
      </c>
      <c r="Y104" s="157">
        <v>4.2699999999999996</v>
      </c>
      <c r="Z104" s="157">
        <v>4.2699999999999996</v>
      </c>
      <c r="AA104" s="157">
        <v>4.2699999999999996</v>
      </c>
      <c r="AB104" s="157">
        <v>4.2699999999999996</v>
      </c>
      <c r="AC104" s="157">
        <v>4.2699999999999996</v>
      </c>
      <c r="AD104" s="157">
        <v>4.2699999999999996</v>
      </c>
      <c r="AE104" s="157">
        <v>4.2699999999999996</v>
      </c>
      <c r="AF104" s="157">
        <v>4.2699999999999996</v>
      </c>
      <c r="AG104" s="157">
        <v>4.2699999999999996</v>
      </c>
      <c r="AH104" s="157">
        <v>4.2699999999999996</v>
      </c>
      <c r="AI104" s="157">
        <v>4.2699999999999996</v>
      </c>
      <c r="AJ104" s="157">
        <v>4.2699999999999996</v>
      </c>
      <c r="AK104" s="157">
        <v>4.2699999999999996</v>
      </c>
      <c r="AL104" s="157">
        <v>4.2699999999999996</v>
      </c>
      <c r="AM104" s="157">
        <v>4.2699999999999996</v>
      </c>
      <c r="AN104" s="157">
        <v>4.2699999999999996</v>
      </c>
      <c r="AO104" s="157">
        <v>4.2699999999999996</v>
      </c>
      <c r="AP104" s="157">
        <v>4.2699999999999996</v>
      </c>
      <c r="AQ104" s="8"/>
      <c r="AS104" s="129"/>
      <c r="AT104" s="129"/>
    </row>
    <row r="105" spans="2:46">
      <c r="B105" s="5"/>
      <c r="C105" s="9"/>
      <c r="D105" s="9"/>
      <c r="E105" s="18"/>
      <c r="F105" s="62" t="s">
        <v>48</v>
      </c>
      <c r="G105" s="169"/>
      <c r="H105" s="157">
        <v>12.09</v>
      </c>
      <c r="I105" s="157">
        <v>12.09</v>
      </c>
      <c r="J105" s="157">
        <v>12.09</v>
      </c>
      <c r="K105" s="157">
        <v>12.09</v>
      </c>
      <c r="L105" s="157">
        <v>12.09</v>
      </c>
      <c r="M105" s="157">
        <v>12.09</v>
      </c>
      <c r="N105" s="157">
        <v>12.09</v>
      </c>
      <c r="O105" s="157">
        <v>12.09</v>
      </c>
      <c r="P105" s="157">
        <v>12.09</v>
      </c>
      <c r="Q105" s="157">
        <v>12.09</v>
      </c>
      <c r="R105" s="157">
        <v>12.09</v>
      </c>
      <c r="S105" s="157">
        <v>12.09</v>
      </c>
      <c r="T105" s="157">
        <v>12.09</v>
      </c>
      <c r="U105" s="157">
        <v>12.09</v>
      </c>
      <c r="V105" s="157">
        <v>12.09</v>
      </c>
      <c r="W105" s="157">
        <v>12.09</v>
      </c>
      <c r="X105" s="157">
        <v>12.09</v>
      </c>
      <c r="Y105" s="157">
        <v>12.09</v>
      </c>
      <c r="Z105" s="157">
        <v>12.09</v>
      </c>
      <c r="AA105" s="157">
        <v>12.09</v>
      </c>
      <c r="AB105" s="157">
        <v>12.09</v>
      </c>
      <c r="AC105" s="157">
        <v>12.09</v>
      </c>
      <c r="AD105" s="157">
        <v>12.09</v>
      </c>
      <c r="AE105" s="157">
        <v>12.09</v>
      </c>
      <c r="AF105" s="157">
        <v>12.09</v>
      </c>
      <c r="AG105" s="157">
        <v>12.09</v>
      </c>
      <c r="AH105" s="157">
        <v>12.09</v>
      </c>
      <c r="AI105" s="157">
        <v>12.09</v>
      </c>
      <c r="AJ105" s="157">
        <v>12.09</v>
      </c>
      <c r="AK105" s="157">
        <v>12.09</v>
      </c>
      <c r="AL105" s="157">
        <v>12.09</v>
      </c>
      <c r="AM105" s="157">
        <v>12.09</v>
      </c>
      <c r="AN105" s="157">
        <v>12.09</v>
      </c>
      <c r="AO105" s="157">
        <v>12.09</v>
      </c>
      <c r="AP105" s="157">
        <v>12.09</v>
      </c>
      <c r="AQ105" s="8"/>
      <c r="AS105" s="129"/>
      <c r="AT105" s="129"/>
    </row>
    <row r="106" spans="2:46">
      <c r="B106" s="5"/>
      <c r="C106" s="9"/>
      <c r="D106" s="9"/>
      <c r="E106" s="18"/>
      <c r="F106" s="62" t="s">
        <v>49</v>
      </c>
      <c r="G106" s="169"/>
      <c r="H106" s="157">
        <v>0</v>
      </c>
      <c r="I106" s="157">
        <v>0</v>
      </c>
      <c r="J106" s="157">
        <v>0</v>
      </c>
      <c r="K106" s="157">
        <v>0</v>
      </c>
      <c r="L106" s="157">
        <v>0</v>
      </c>
      <c r="M106" s="157">
        <v>0</v>
      </c>
      <c r="N106" s="157">
        <v>0</v>
      </c>
      <c r="O106" s="157">
        <v>0</v>
      </c>
      <c r="P106" s="157">
        <v>0</v>
      </c>
      <c r="Q106" s="157">
        <v>0</v>
      </c>
      <c r="R106" s="157">
        <v>0</v>
      </c>
      <c r="S106" s="157">
        <v>0</v>
      </c>
      <c r="T106" s="157">
        <v>0</v>
      </c>
      <c r="U106" s="157">
        <v>0</v>
      </c>
      <c r="V106" s="157">
        <v>0</v>
      </c>
      <c r="W106" s="157">
        <v>0</v>
      </c>
      <c r="X106" s="157">
        <v>0</v>
      </c>
      <c r="Y106" s="157">
        <v>0</v>
      </c>
      <c r="Z106" s="157">
        <v>0</v>
      </c>
      <c r="AA106" s="157">
        <v>0</v>
      </c>
      <c r="AB106" s="157">
        <v>0</v>
      </c>
      <c r="AC106" s="157">
        <v>0</v>
      </c>
      <c r="AD106" s="157">
        <v>0</v>
      </c>
      <c r="AE106" s="157">
        <v>0</v>
      </c>
      <c r="AF106" s="157">
        <v>0</v>
      </c>
      <c r="AG106" s="157">
        <v>0</v>
      </c>
      <c r="AH106" s="157">
        <v>0</v>
      </c>
      <c r="AI106" s="157">
        <v>0</v>
      </c>
      <c r="AJ106" s="157">
        <v>0</v>
      </c>
      <c r="AK106" s="157">
        <v>0</v>
      </c>
      <c r="AL106" s="157">
        <v>0</v>
      </c>
      <c r="AM106" s="157">
        <v>0</v>
      </c>
      <c r="AN106" s="157">
        <v>0</v>
      </c>
      <c r="AO106" s="157">
        <v>0</v>
      </c>
      <c r="AP106" s="157">
        <v>0</v>
      </c>
      <c r="AQ106" s="8"/>
      <c r="AS106" s="129"/>
      <c r="AT106" s="129"/>
    </row>
    <row r="107" spans="2:46">
      <c r="B107" s="5"/>
      <c r="C107" s="9"/>
      <c r="D107" s="9"/>
      <c r="E107" s="18"/>
      <c r="F107" s="62" t="s">
        <v>50</v>
      </c>
      <c r="G107" s="169"/>
      <c r="H107" s="157">
        <v>8.3000000000000007</v>
      </c>
      <c r="I107" s="157">
        <v>8.3000000000000007</v>
      </c>
      <c r="J107" s="157">
        <v>8.3000000000000007</v>
      </c>
      <c r="K107" s="157">
        <v>8.3000000000000007</v>
      </c>
      <c r="L107" s="157">
        <v>8.3000000000000007</v>
      </c>
      <c r="M107" s="157">
        <v>8.3000000000000007</v>
      </c>
      <c r="N107" s="157">
        <v>8.3000000000000007</v>
      </c>
      <c r="O107" s="157">
        <v>8.3000000000000007</v>
      </c>
      <c r="P107" s="157">
        <v>8.3000000000000007</v>
      </c>
      <c r="Q107" s="157">
        <v>8.3000000000000007</v>
      </c>
      <c r="R107" s="157">
        <v>8.3000000000000007</v>
      </c>
      <c r="S107" s="157">
        <v>8.3000000000000007</v>
      </c>
      <c r="T107" s="157">
        <v>8.3000000000000007</v>
      </c>
      <c r="U107" s="157">
        <v>8.3000000000000007</v>
      </c>
      <c r="V107" s="157">
        <v>8.3000000000000007</v>
      </c>
      <c r="W107" s="157">
        <v>8.3000000000000007</v>
      </c>
      <c r="X107" s="157">
        <v>8.3000000000000007</v>
      </c>
      <c r="Y107" s="157">
        <v>8.3000000000000007</v>
      </c>
      <c r="Z107" s="157">
        <v>8.3000000000000007</v>
      </c>
      <c r="AA107" s="157">
        <v>8.3000000000000007</v>
      </c>
      <c r="AB107" s="157">
        <v>8.3000000000000007</v>
      </c>
      <c r="AC107" s="157">
        <v>8.3000000000000007</v>
      </c>
      <c r="AD107" s="157">
        <v>8.3000000000000007</v>
      </c>
      <c r="AE107" s="157">
        <v>8.3000000000000007</v>
      </c>
      <c r="AF107" s="157">
        <v>8.3000000000000007</v>
      </c>
      <c r="AG107" s="157">
        <v>8.3000000000000007</v>
      </c>
      <c r="AH107" s="157">
        <v>8.3000000000000007</v>
      </c>
      <c r="AI107" s="157">
        <v>8.3000000000000007</v>
      </c>
      <c r="AJ107" s="157">
        <v>8.3000000000000007</v>
      </c>
      <c r="AK107" s="157">
        <v>8.3000000000000007</v>
      </c>
      <c r="AL107" s="157">
        <v>8.3000000000000007</v>
      </c>
      <c r="AM107" s="157">
        <v>8.3000000000000007</v>
      </c>
      <c r="AN107" s="157">
        <v>8.3000000000000007</v>
      </c>
      <c r="AO107" s="157">
        <v>8.3000000000000007</v>
      </c>
      <c r="AP107" s="157">
        <v>8.3000000000000007</v>
      </c>
      <c r="AQ107" s="8"/>
      <c r="AS107" s="129"/>
      <c r="AT107" s="129"/>
    </row>
    <row r="108" spans="2:46">
      <c r="B108" s="5"/>
      <c r="C108" s="9"/>
      <c r="D108" s="9"/>
      <c r="E108" s="18"/>
      <c r="F108" s="16"/>
      <c r="G108" s="170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8"/>
      <c r="AS108" s="129"/>
      <c r="AT108" s="129"/>
    </row>
    <row r="109" spans="2:46">
      <c r="B109" s="5"/>
      <c r="E109" s="34">
        <f>E102+1</f>
        <v>12</v>
      </c>
      <c r="F109" s="35" t="str">
        <f>LOOKUP(E109,CAPEX!$E$11:$E$29,CAPEX!$F$11:$F$29)</f>
        <v>Itaocara</v>
      </c>
      <c r="G109" s="8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8"/>
      <c r="AS109" s="129"/>
      <c r="AT109" s="129"/>
    </row>
    <row r="110" spans="2:46">
      <c r="B110" s="5"/>
      <c r="C110" s="9"/>
      <c r="D110" s="9"/>
      <c r="E110" s="18"/>
      <c r="F110" s="62" t="s">
        <v>2</v>
      </c>
      <c r="G110" s="169"/>
      <c r="H110" s="157">
        <v>0</v>
      </c>
      <c r="I110" s="157">
        <v>0</v>
      </c>
      <c r="J110" s="157">
        <v>0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7">
        <v>0</v>
      </c>
      <c r="Q110" s="157">
        <v>0</v>
      </c>
      <c r="R110" s="157">
        <v>0</v>
      </c>
      <c r="S110" s="157">
        <v>0</v>
      </c>
      <c r="T110" s="157">
        <v>0</v>
      </c>
      <c r="U110" s="157">
        <v>0</v>
      </c>
      <c r="V110" s="157">
        <v>0</v>
      </c>
      <c r="W110" s="157">
        <v>0</v>
      </c>
      <c r="X110" s="157">
        <v>0</v>
      </c>
      <c r="Y110" s="157">
        <v>0</v>
      </c>
      <c r="Z110" s="157">
        <v>0</v>
      </c>
      <c r="AA110" s="157">
        <v>0</v>
      </c>
      <c r="AB110" s="157">
        <v>0</v>
      </c>
      <c r="AC110" s="157">
        <v>0</v>
      </c>
      <c r="AD110" s="157">
        <v>0</v>
      </c>
      <c r="AE110" s="157">
        <v>0</v>
      </c>
      <c r="AF110" s="157">
        <v>0</v>
      </c>
      <c r="AG110" s="157">
        <v>0</v>
      </c>
      <c r="AH110" s="157">
        <v>0</v>
      </c>
      <c r="AI110" s="157">
        <v>0</v>
      </c>
      <c r="AJ110" s="157">
        <v>0</v>
      </c>
      <c r="AK110" s="157">
        <v>0</v>
      </c>
      <c r="AL110" s="157">
        <v>0</v>
      </c>
      <c r="AM110" s="157">
        <v>0</v>
      </c>
      <c r="AN110" s="157">
        <v>0</v>
      </c>
      <c r="AO110" s="157">
        <v>0</v>
      </c>
      <c r="AP110" s="157">
        <v>0</v>
      </c>
      <c r="AQ110" s="8"/>
      <c r="AS110" s="129"/>
      <c r="AT110" s="129"/>
    </row>
    <row r="111" spans="2:46">
      <c r="B111" s="5"/>
      <c r="C111" s="9"/>
      <c r="D111" s="9"/>
      <c r="E111" s="18"/>
      <c r="F111" s="62" t="s">
        <v>47</v>
      </c>
      <c r="G111" s="169"/>
      <c r="H111" s="157">
        <v>4.32</v>
      </c>
      <c r="I111" s="157">
        <v>4.32</v>
      </c>
      <c r="J111" s="157">
        <v>4.32</v>
      </c>
      <c r="K111" s="157">
        <v>4.32</v>
      </c>
      <c r="L111" s="157">
        <v>4.32</v>
      </c>
      <c r="M111" s="157">
        <v>4.32</v>
      </c>
      <c r="N111" s="157">
        <v>4.32</v>
      </c>
      <c r="O111" s="157">
        <v>4.32</v>
      </c>
      <c r="P111" s="157">
        <v>4.32</v>
      </c>
      <c r="Q111" s="157">
        <v>4.32</v>
      </c>
      <c r="R111" s="157">
        <v>4.32</v>
      </c>
      <c r="S111" s="157">
        <v>4.32</v>
      </c>
      <c r="T111" s="157">
        <v>4.32</v>
      </c>
      <c r="U111" s="157">
        <v>4.32</v>
      </c>
      <c r="V111" s="157">
        <v>4.32</v>
      </c>
      <c r="W111" s="157">
        <v>4.32</v>
      </c>
      <c r="X111" s="157">
        <v>4.32</v>
      </c>
      <c r="Y111" s="157">
        <v>4.32</v>
      </c>
      <c r="Z111" s="157">
        <v>4.32</v>
      </c>
      <c r="AA111" s="157">
        <v>4.32</v>
      </c>
      <c r="AB111" s="157">
        <v>4.32</v>
      </c>
      <c r="AC111" s="157">
        <v>4.32</v>
      </c>
      <c r="AD111" s="157">
        <v>4.32</v>
      </c>
      <c r="AE111" s="157">
        <v>4.32</v>
      </c>
      <c r="AF111" s="157">
        <v>4.32</v>
      </c>
      <c r="AG111" s="157">
        <v>4.32</v>
      </c>
      <c r="AH111" s="157">
        <v>4.32</v>
      </c>
      <c r="AI111" s="157">
        <v>4.32</v>
      </c>
      <c r="AJ111" s="157">
        <v>4.32</v>
      </c>
      <c r="AK111" s="157">
        <v>4.32</v>
      </c>
      <c r="AL111" s="157">
        <v>4.32</v>
      </c>
      <c r="AM111" s="157">
        <v>4.32</v>
      </c>
      <c r="AN111" s="157">
        <v>4.32</v>
      </c>
      <c r="AO111" s="157">
        <v>4.32</v>
      </c>
      <c r="AP111" s="157">
        <v>4.32</v>
      </c>
      <c r="AQ111" s="8"/>
      <c r="AS111" s="129"/>
      <c r="AT111" s="129"/>
    </row>
    <row r="112" spans="2:46">
      <c r="B112" s="5"/>
      <c r="C112" s="9"/>
      <c r="D112" s="9"/>
      <c r="E112" s="18"/>
      <c r="F112" s="62" t="s">
        <v>48</v>
      </c>
      <c r="G112" s="169"/>
      <c r="H112" s="157">
        <v>12.66</v>
      </c>
      <c r="I112" s="157">
        <v>12.66</v>
      </c>
      <c r="J112" s="157">
        <v>12.66</v>
      </c>
      <c r="K112" s="157">
        <v>12.66</v>
      </c>
      <c r="L112" s="157">
        <v>12.66</v>
      </c>
      <c r="M112" s="157">
        <v>12.66</v>
      </c>
      <c r="N112" s="157">
        <v>12.66</v>
      </c>
      <c r="O112" s="157">
        <v>12.66</v>
      </c>
      <c r="P112" s="157">
        <v>12.66</v>
      </c>
      <c r="Q112" s="157">
        <v>12.66</v>
      </c>
      <c r="R112" s="157">
        <v>12.66</v>
      </c>
      <c r="S112" s="157">
        <v>12.66</v>
      </c>
      <c r="T112" s="157">
        <v>12.66</v>
      </c>
      <c r="U112" s="157">
        <v>12.66</v>
      </c>
      <c r="V112" s="157">
        <v>12.66</v>
      </c>
      <c r="W112" s="157">
        <v>12.66</v>
      </c>
      <c r="X112" s="157">
        <v>12.66</v>
      </c>
      <c r="Y112" s="157">
        <v>12.66</v>
      </c>
      <c r="Z112" s="157">
        <v>12.66</v>
      </c>
      <c r="AA112" s="157">
        <v>12.66</v>
      </c>
      <c r="AB112" s="157">
        <v>12.66</v>
      </c>
      <c r="AC112" s="157">
        <v>12.66</v>
      </c>
      <c r="AD112" s="157">
        <v>12.66</v>
      </c>
      <c r="AE112" s="157">
        <v>12.66</v>
      </c>
      <c r="AF112" s="157">
        <v>12.66</v>
      </c>
      <c r="AG112" s="157">
        <v>12.66</v>
      </c>
      <c r="AH112" s="157">
        <v>12.66</v>
      </c>
      <c r="AI112" s="157">
        <v>12.66</v>
      </c>
      <c r="AJ112" s="157">
        <v>12.66</v>
      </c>
      <c r="AK112" s="157">
        <v>12.66</v>
      </c>
      <c r="AL112" s="157">
        <v>12.66</v>
      </c>
      <c r="AM112" s="157">
        <v>12.66</v>
      </c>
      <c r="AN112" s="157">
        <v>12.66</v>
      </c>
      <c r="AO112" s="157">
        <v>12.66</v>
      </c>
      <c r="AP112" s="157">
        <v>12.66</v>
      </c>
      <c r="AQ112" s="8"/>
      <c r="AS112" s="129"/>
      <c r="AT112" s="129"/>
    </row>
    <row r="113" spans="2:46">
      <c r="B113" s="5"/>
      <c r="C113" s="9"/>
      <c r="D113" s="9"/>
      <c r="E113" s="18"/>
      <c r="F113" s="62" t="s">
        <v>49</v>
      </c>
      <c r="G113" s="169"/>
      <c r="H113" s="157">
        <v>15.58</v>
      </c>
      <c r="I113" s="157">
        <v>15.58</v>
      </c>
      <c r="J113" s="157">
        <v>15.58</v>
      </c>
      <c r="K113" s="157">
        <v>15.58</v>
      </c>
      <c r="L113" s="157">
        <v>15.58</v>
      </c>
      <c r="M113" s="157">
        <v>15.58</v>
      </c>
      <c r="N113" s="157">
        <v>15.58</v>
      </c>
      <c r="O113" s="157">
        <v>15.58</v>
      </c>
      <c r="P113" s="157">
        <v>15.58</v>
      </c>
      <c r="Q113" s="157">
        <v>15.58</v>
      </c>
      <c r="R113" s="157">
        <v>15.58</v>
      </c>
      <c r="S113" s="157">
        <v>15.58</v>
      </c>
      <c r="T113" s="157">
        <v>15.58</v>
      </c>
      <c r="U113" s="157">
        <v>15.58</v>
      </c>
      <c r="V113" s="157">
        <v>15.58</v>
      </c>
      <c r="W113" s="157">
        <v>15.58</v>
      </c>
      <c r="X113" s="157">
        <v>15.58</v>
      </c>
      <c r="Y113" s="157">
        <v>15.58</v>
      </c>
      <c r="Z113" s="157">
        <v>15.58</v>
      </c>
      <c r="AA113" s="157">
        <v>15.58</v>
      </c>
      <c r="AB113" s="157">
        <v>15.58</v>
      </c>
      <c r="AC113" s="157">
        <v>15.58</v>
      </c>
      <c r="AD113" s="157">
        <v>15.58</v>
      </c>
      <c r="AE113" s="157">
        <v>15.58</v>
      </c>
      <c r="AF113" s="157">
        <v>15.58</v>
      </c>
      <c r="AG113" s="157">
        <v>15.58</v>
      </c>
      <c r="AH113" s="157">
        <v>15.58</v>
      </c>
      <c r="AI113" s="157">
        <v>15.58</v>
      </c>
      <c r="AJ113" s="157">
        <v>15.58</v>
      </c>
      <c r="AK113" s="157">
        <v>15.58</v>
      </c>
      <c r="AL113" s="157">
        <v>15.58</v>
      </c>
      <c r="AM113" s="157">
        <v>15.58</v>
      </c>
      <c r="AN113" s="157">
        <v>15.58</v>
      </c>
      <c r="AO113" s="157">
        <v>15.58</v>
      </c>
      <c r="AP113" s="157">
        <v>15.58</v>
      </c>
      <c r="AQ113" s="8"/>
      <c r="AS113" s="129"/>
      <c r="AT113" s="129"/>
    </row>
    <row r="114" spans="2:46">
      <c r="B114" s="5"/>
      <c r="C114" s="9"/>
      <c r="D114" s="9"/>
      <c r="E114" s="18"/>
      <c r="F114" s="62" t="s">
        <v>50</v>
      </c>
      <c r="G114" s="169"/>
      <c r="H114" s="157">
        <v>8.09</v>
      </c>
      <c r="I114" s="157">
        <v>8.09</v>
      </c>
      <c r="J114" s="157">
        <v>8.09</v>
      </c>
      <c r="K114" s="157">
        <v>8.09</v>
      </c>
      <c r="L114" s="157">
        <v>8.09</v>
      </c>
      <c r="M114" s="157">
        <v>8.09</v>
      </c>
      <c r="N114" s="157">
        <v>8.09</v>
      </c>
      <c r="O114" s="157">
        <v>8.09</v>
      </c>
      <c r="P114" s="157">
        <v>8.09</v>
      </c>
      <c r="Q114" s="157">
        <v>8.09</v>
      </c>
      <c r="R114" s="157">
        <v>8.09</v>
      </c>
      <c r="S114" s="157">
        <v>8.09</v>
      </c>
      <c r="T114" s="157">
        <v>8.09</v>
      </c>
      <c r="U114" s="157">
        <v>8.09</v>
      </c>
      <c r="V114" s="157">
        <v>8.09</v>
      </c>
      <c r="W114" s="157">
        <v>8.09</v>
      </c>
      <c r="X114" s="157">
        <v>8.09</v>
      </c>
      <c r="Y114" s="157">
        <v>8.09</v>
      </c>
      <c r="Z114" s="157">
        <v>8.09</v>
      </c>
      <c r="AA114" s="157">
        <v>8.09</v>
      </c>
      <c r="AB114" s="157">
        <v>8.09</v>
      </c>
      <c r="AC114" s="157">
        <v>8.09</v>
      </c>
      <c r="AD114" s="157">
        <v>8.09</v>
      </c>
      <c r="AE114" s="157">
        <v>8.09</v>
      </c>
      <c r="AF114" s="157">
        <v>8.09</v>
      </c>
      <c r="AG114" s="157">
        <v>8.09</v>
      </c>
      <c r="AH114" s="157">
        <v>8.09</v>
      </c>
      <c r="AI114" s="157">
        <v>8.09</v>
      </c>
      <c r="AJ114" s="157">
        <v>8.09</v>
      </c>
      <c r="AK114" s="157">
        <v>8.09</v>
      </c>
      <c r="AL114" s="157">
        <v>8.09</v>
      </c>
      <c r="AM114" s="157">
        <v>8.09</v>
      </c>
      <c r="AN114" s="157">
        <v>8.09</v>
      </c>
      <c r="AO114" s="157">
        <v>8.09</v>
      </c>
      <c r="AP114" s="157">
        <v>8.09</v>
      </c>
      <c r="AQ114" s="8"/>
      <c r="AS114" s="129"/>
      <c r="AT114" s="129"/>
    </row>
    <row r="115" spans="2:46">
      <c r="B115" s="5"/>
      <c r="C115" s="9"/>
      <c r="D115" s="9"/>
      <c r="E115" s="18"/>
      <c r="F115" s="16"/>
      <c r="G115" s="170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8"/>
      <c r="AS115" s="129"/>
      <c r="AT115" s="129"/>
    </row>
    <row r="116" spans="2:46">
      <c r="B116" s="5"/>
      <c r="E116" s="34">
        <f>E109+1</f>
        <v>13</v>
      </c>
      <c r="F116" s="35" t="str">
        <f>LOOKUP(E116,CAPEX!$E$11:$E$29,CAPEX!$F$11:$F$29)</f>
        <v>Miracema</v>
      </c>
      <c r="G116" s="8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8"/>
      <c r="AS116" s="129"/>
      <c r="AT116" s="129"/>
    </row>
    <row r="117" spans="2:46">
      <c r="B117" s="5"/>
      <c r="C117" s="9"/>
      <c r="D117" s="9"/>
      <c r="E117" s="18"/>
      <c r="F117" s="62" t="s">
        <v>2</v>
      </c>
      <c r="G117" s="169"/>
      <c r="H117" s="157">
        <v>3.15</v>
      </c>
      <c r="I117" s="157">
        <v>3.15</v>
      </c>
      <c r="J117" s="157">
        <v>3.15</v>
      </c>
      <c r="K117" s="157">
        <v>3.15</v>
      </c>
      <c r="L117" s="157">
        <v>3.15</v>
      </c>
      <c r="M117" s="157">
        <v>3.15</v>
      </c>
      <c r="N117" s="157">
        <v>3.15</v>
      </c>
      <c r="O117" s="157">
        <v>3.15</v>
      </c>
      <c r="P117" s="157">
        <v>3.15</v>
      </c>
      <c r="Q117" s="157">
        <v>3.15</v>
      </c>
      <c r="R117" s="157">
        <v>3.15</v>
      </c>
      <c r="S117" s="157">
        <v>3.15</v>
      </c>
      <c r="T117" s="157">
        <v>3.15</v>
      </c>
      <c r="U117" s="157">
        <v>3.15</v>
      </c>
      <c r="V117" s="157">
        <v>3.15</v>
      </c>
      <c r="W117" s="157">
        <v>3.15</v>
      </c>
      <c r="X117" s="157">
        <v>3.15</v>
      </c>
      <c r="Y117" s="157">
        <v>3.15</v>
      </c>
      <c r="Z117" s="157">
        <v>3.15</v>
      </c>
      <c r="AA117" s="157">
        <v>3.15</v>
      </c>
      <c r="AB117" s="157">
        <v>3.15</v>
      </c>
      <c r="AC117" s="157">
        <v>3.15</v>
      </c>
      <c r="AD117" s="157">
        <v>3.15</v>
      </c>
      <c r="AE117" s="157">
        <v>3.15</v>
      </c>
      <c r="AF117" s="157">
        <v>3.15</v>
      </c>
      <c r="AG117" s="157">
        <v>3.15</v>
      </c>
      <c r="AH117" s="157">
        <v>3.15</v>
      </c>
      <c r="AI117" s="157">
        <v>3.15</v>
      </c>
      <c r="AJ117" s="157">
        <v>3.15</v>
      </c>
      <c r="AK117" s="157">
        <v>3.15</v>
      </c>
      <c r="AL117" s="157">
        <v>3.15</v>
      </c>
      <c r="AM117" s="157">
        <v>3.15</v>
      </c>
      <c r="AN117" s="157">
        <v>3.15</v>
      </c>
      <c r="AO117" s="157">
        <v>3.15</v>
      </c>
      <c r="AP117" s="157">
        <v>3.15</v>
      </c>
      <c r="AQ117" s="8"/>
      <c r="AS117" s="129"/>
      <c r="AT117" s="129"/>
    </row>
    <row r="118" spans="2:46">
      <c r="B118" s="5"/>
      <c r="C118" s="9"/>
      <c r="D118" s="9"/>
      <c r="E118" s="18"/>
      <c r="F118" s="62" t="s">
        <v>47</v>
      </c>
      <c r="G118" s="169"/>
      <c r="H118" s="157">
        <v>4.28</v>
      </c>
      <c r="I118" s="157">
        <v>4.28</v>
      </c>
      <c r="J118" s="157">
        <v>4.28</v>
      </c>
      <c r="K118" s="157">
        <v>4.28</v>
      </c>
      <c r="L118" s="157">
        <v>4.28</v>
      </c>
      <c r="M118" s="157">
        <v>4.28</v>
      </c>
      <c r="N118" s="157">
        <v>4.28</v>
      </c>
      <c r="O118" s="157">
        <v>4.28</v>
      </c>
      <c r="P118" s="157">
        <v>4.28</v>
      </c>
      <c r="Q118" s="157">
        <v>4.28</v>
      </c>
      <c r="R118" s="157">
        <v>4.28</v>
      </c>
      <c r="S118" s="157">
        <v>4.28</v>
      </c>
      <c r="T118" s="157">
        <v>4.28</v>
      </c>
      <c r="U118" s="157">
        <v>4.28</v>
      </c>
      <c r="V118" s="157">
        <v>4.28</v>
      </c>
      <c r="W118" s="157">
        <v>4.28</v>
      </c>
      <c r="X118" s="157">
        <v>4.28</v>
      </c>
      <c r="Y118" s="157">
        <v>4.28</v>
      </c>
      <c r="Z118" s="157">
        <v>4.28</v>
      </c>
      <c r="AA118" s="157">
        <v>4.28</v>
      </c>
      <c r="AB118" s="157">
        <v>4.28</v>
      </c>
      <c r="AC118" s="157">
        <v>4.28</v>
      </c>
      <c r="AD118" s="157">
        <v>4.28</v>
      </c>
      <c r="AE118" s="157">
        <v>4.28</v>
      </c>
      <c r="AF118" s="157">
        <v>4.28</v>
      </c>
      <c r="AG118" s="157">
        <v>4.28</v>
      </c>
      <c r="AH118" s="157">
        <v>4.28</v>
      </c>
      <c r="AI118" s="157">
        <v>4.28</v>
      </c>
      <c r="AJ118" s="157">
        <v>4.28</v>
      </c>
      <c r="AK118" s="157">
        <v>4.28</v>
      </c>
      <c r="AL118" s="157">
        <v>4.28</v>
      </c>
      <c r="AM118" s="157">
        <v>4.28</v>
      </c>
      <c r="AN118" s="157">
        <v>4.28</v>
      </c>
      <c r="AO118" s="157">
        <v>4.28</v>
      </c>
      <c r="AP118" s="157">
        <v>4.28</v>
      </c>
      <c r="AQ118" s="8"/>
      <c r="AS118" s="129"/>
      <c r="AT118" s="129"/>
    </row>
    <row r="119" spans="2:46">
      <c r="B119" s="5"/>
      <c r="C119" s="9"/>
      <c r="D119" s="9"/>
      <c r="E119" s="18"/>
      <c r="F119" s="62" t="s">
        <v>48</v>
      </c>
      <c r="G119" s="169"/>
      <c r="H119" s="157">
        <v>11.51</v>
      </c>
      <c r="I119" s="157">
        <v>11.51</v>
      </c>
      <c r="J119" s="157">
        <v>11.51</v>
      </c>
      <c r="K119" s="157">
        <v>11.51</v>
      </c>
      <c r="L119" s="157">
        <v>11.51</v>
      </c>
      <c r="M119" s="157">
        <v>11.51</v>
      </c>
      <c r="N119" s="157">
        <v>11.51</v>
      </c>
      <c r="O119" s="157">
        <v>11.51</v>
      </c>
      <c r="P119" s="157">
        <v>11.51</v>
      </c>
      <c r="Q119" s="157">
        <v>11.51</v>
      </c>
      <c r="R119" s="157">
        <v>11.51</v>
      </c>
      <c r="S119" s="157">
        <v>11.51</v>
      </c>
      <c r="T119" s="157">
        <v>11.51</v>
      </c>
      <c r="U119" s="157">
        <v>11.51</v>
      </c>
      <c r="V119" s="157">
        <v>11.51</v>
      </c>
      <c r="W119" s="157">
        <v>11.51</v>
      </c>
      <c r="X119" s="157">
        <v>11.51</v>
      </c>
      <c r="Y119" s="157">
        <v>11.51</v>
      </c>
      <c r="Z119" s="157">
        <v>11.51</v>
      </c>
      <c r="AA119" s="157">
        <v>11.51</v>
      </c>
      <c r="AB119" s="157">
        <v>11.51</v>
      </c>
      <c r="AC119" s="157">
        <v>11.51</v>
      </c>
      <c r="AD119" s="157">
        <v>11.51</v>
      </c>
      <c r="AE119" s="157">
        <v>11.51</v>
      </c>
      <c r="AF119" s="157">
        <v>11.51</v>
      </c>
      <c r="AG119" s="157">
        <v>11.51</v>
      </c>
      <c r="AH119" s="157">
        <v>11.51</v>
      </c>
      <c r="AI119" s="157">
        <v>11.51</v>
      </c>
      <c r="AJ119" s="157">
        <v>11.51</v>
      </c>
      <c r="AK119" s="157">
        <v>11.51</v>
      </c>
      <c r="AL119" s="157">
        <v>11.51</v>
      </c>
      <c r="AM119" s="157">
        <v>11.51</v>
      </c>
      <c r="AN119" s="157">
        <v>11.51</v>
      </c>
      <c r="AO119" s="157">
        <v>11.51</v>
      </c>
      <c r="AP119" s="157">
        <v>11.51</v>
      </c>
      <c r="AQ119" s="8"/>
      <c r="AS119" s="129"/>
      <c r="AT119" s="129"/>
    </row>
    <row r="120" spans="2:46">
      <c r="B120" s="5"/>
      <c r="C120" s="9"/>
      <c r="D120" s="9"/>
      <c r="E120" s="18"/>
      <c r="F120" s="62" t="s">
        <v>49</v>
      </c>
      <c r="G120" s="169"/>
      <c r="H120" s="157">
        <v>19.399999999999999</v>
      </c>
      <c r="I120" s="157">
        <v>19.399999999999999</v>
      </c>
      <c r="J120" s="157">
        <v>19.399999999999999</v>
      </c>
      <c r="K120" s="157">
        <v>19.399999999999999</v>
      </c>
      <c r="L120" s="157">
        <v>19.399999999999999</v>
      </c>
      <c r="M120" s="157">
        <v>19.399999999999999</v>
      </c>
      <c r="N120" s="157">
        <v>19.399999999999999</v>
      </c>
      <c r="O120" s="157">
        <v>19.399999999999999</v>
      </c>
      <c r="P120" s="157">
        <v>19.399999999999999</v>
      </c>
      <c r="Q120" s="157">
        <v>19.399999999999999</v>
      </c>
      <c r="R120" s="157">
        <v>19.399999999999999</v>
      </c>
      <c r="S120" s="157">
        <v>19.399999999999999</v>
      </c>
      <c r="T120" s="157">
        <v>19.399999999999999</v>
      </c>
      <c r="U120" s="157">
        <v>19.399999999999999</v>
      </c>
      <c r="V120" s="157">
        <v>19.399999999999999</v>
      </c>
      <c r="W120" s="157">
        <v>19.399999999999999</v>
      </c>
      <c r="X120" s="157">
        <v>19.399999999999999</v>
      </c>
      <c r="Y120" s="157">
        <v>19.399999999999999</v>
      </c>
      <c r="Z120" s="157">
        <v>19.399999999999999</v>
      </c>
      <c r="AA120" s="157">
        <v>19.399999999999999</v>
      </c>
      <c r="AB120" s="157">
        <v>19.399999999999999</v>
      </c>
      <c r="AC120" s="157">
        <v>19.399999999999999</v>
      </c>
      <c r="AD120" s="157">
        <v>19.399999999999999</v>
      </c>
      <c r="AE120" s="157">
        <v>19.399999999999999</v>
      </c>
      <c r="AF120" s="157">
        <v>19.399999999999999</v>
      </c>
      <c r="AG120" s="157">
        <v>19.399999999999999</v>
      </c>
      <c r="AH120" s="157">
        <v>19.399999999999999</v>
      </c>
      <c r="AI120" s="157">
        <v>19.399999999999999</v>
      </c>
      <c r="AJ120" s="157">
        <v>19.399999999999999</v>
      </c>
      <c r="AK120" s="157">
        <v>19.399999999999999</v>
      </c>
      <c r="AL120" s="157">
        <v>19.399999999999999</v>
      </c>
      <c r="AM120" s="157">
        <v>19.399999999999999</v>
      </c>
      <c r="AN120" s="157">
        <v>19.399999999999999</v>
      </c>
      <c r="AO120" s="157">
        <v>19.399999999999999</v>
      </c>
      <c r="AP120" s="157">
        <v>19.399999999999999</v>
      </c>
      <c r="AQ120" s="8"/>
      <c r="AS120" s="129"/>
      <c r="AT120" s="129"/>
    </row>
    <row r="121" spans="2:46">
      <c r="B121" s="5"/>
      <c r="C121" s="9"/>
      <c r="D121" s="9"/>
      <c r="E121" s="18"/>
      <c r="F121" s="62" t="s">
        <v>50</v>
      </c>
      <c r="G121" s="169"/>
      <c r="H121" s="157">
        <v>9.07</v>
      </c>
      <c r="I121" s="157">
        <v>9.07</v>
      </c>
      <c r="J121" s="157">
        <v>9.07</v>
      </c>
      <c r="K121" s="157">
        <v>9.07</v>
      </c>
      <c r="L121" s="157">
        <v>9.07</v>
      </c>
      <c r="M121" s="157">
        <v>9.07</v>
      </c>
      <c r="N121" s="157">
        <v>9.07</v>
      </c>
      <c r="O121" s="157">
        <v>9.07</v>
      </c>
      <c r="P121" s="157">
        <v>9.07</v>
      </c>
      <c r="Q121" s="157">
        <v>9.07</v>
      </c>
      <c r="R121" s="157">
        <v>9.07</v>
      </c>
      <c r="S121" s="157">
        <v>9.07</v>
      </c>
      <c r="T121" s="157">
        <v>9.07</v>
      </c>
      <c r="U121" s="157">
        <v>9.07</v>
      </c>
      <c r="V121" s="157">
        <v>9.07</v>
      </c>
      <c r="W121" s="157">
        <v>9.07</v>
      </c>
      <c r="X121" s="157">
        <v>9.07</v>
      </c>
      <c r="Y121" s="157">
        <v>9.07</v>
      </c>
      <c r="Z121" s="157">
        <v>9.07</v>
      </c>
      <c r="AA121" s="157">
        <v>9.07</v>
      </c>
      <c r="AB121" s="157">
        <v>9.07</v>
      </c>
      <c r="AC121" s="157">
        <v>9.07</v>
      </c>
      <c r="AD121" s="157">
        <v>9.07</v>
      </c>
      <c r="AE121" s="157">
        <v>9.07</v>
      </c>
      <c r="AF121" s="157">
        <v>9.07</v>
      </c>
      <c r="AG121" s="157">
        <v>9.07</v>
      </c>
      <c r="AH121" s="157">
        <v>9.07</v>
      </c>
      <c r="AI121" s="157">
        <v>9.07</v>
      </c>
      <c r="AJ121" s="157">
        <v>9.07</v>
      </c>
      <c r="AK121" s="157">
        <v>9.07</v>
      </c>
      <c r="AL121" s="157">
        <v>9.07</v>
      </c>
      <c r="AM121" s="157">
        <v>9.07</v>
      </c>
      <c r="AN121" s="157">
        <v>9.07</v>
      </c>
      <c r="AO121" s="157">
        <v>9.07</v>
      </c>
      <c r="AP121" s="157">
        <v>9.07</v>
      </c>
      <c r="AQ121" s="8"/>
      <c r="AS121" s="129"/>
      <c r="AT121" s="129"/>
    </row>
    <row r="122" spans="2:46">
      <c r="B122" s="5"/>
      <c r="C122" s="9"/>
      <c r="D122" s="9"/>
      <c r="E122" s="18"/>
      <c r="F122" s="16"/>
      <c r="G122" s="170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8"/>
      <c r="AS122" s="129"/>
      <c r="AT122" s="129"/>
    </row>
    <row r="123" spans="2:46">
      <c r="B123" s="5"/>
      <c r="E123" s="34">
        <f>E116+1</f>
        <v>14</v>
      </c>
      <c r="F123" s="35" t="str">
        <f>LOOKUP(E123,CAPEX!$E$11:$E$29,CAPEX!$F$11:$F$29)</f>
        <v>Sao Francisco de Itabapoana</v>
      </c>
      <c r="G123" s="8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8"/>
      <c r="AS123" s="129"/>
      <c r="AT123" s="129"/>
    </row>
    <row r="124" spans="2:46">
      <c r="B124" s="5"/>
      <c r="C124" s="9"/>
      <c r="D124" s="9"/>
      <c r="E124" s="18"/>
      <c r="F124" s="62" t="s">
        <v>2</v>
      </c>
      <c r="G124" s="169"/>
      <c r="H124" s="157">
        <v>0</v>
      </c>
      <c r="I124" s="157">
        <v>0</v>
      </c>
      <c r="J124" s="157">
        <v>0</v>
      </c>
      <c r="K124" s="157">
        <v>0</v>
      </c>
      <c r="L124" s="157">
        <v>0</v>
      </c>
      <c r="M124" s="157">
        <v>0</v>
      </c>
      <c r="N124" s="157">
        <v>0</v>
      </c>
      <c r="O124" s="157">
        <v>0</v>
      </c>
      <c r="P124" s="157">
        <v>0</v>
      </c>
      <c r="Q124" s="157">
        <v>0</v>
      </c>
      <c r="R124" s="157">
        <v>0</v>
      </c>
      <c r="S124" s="157">
        <v>0</v>
      </c>
      <c r="T124" s="157">
        <v>0</v>
      </c>
      <c r="U124" s="157">
        <v>0</v>
      </c>
      <c r="V124" s="157">
        <v>0</v>
      </c>
      <c r="W124" s="157">
        <v>0</v>
      </c>
      <c r="X124" s="157">
        <v>0</v>
      </c>
      <c r="Y124" s="157">
        <v>0</v>
      </c>
      <c r="Z124" s="157">
        <v>0</v>
      </c>
      <c r="AA124" s="157">
        <v>0</v>
      </c>
      <c r="AB124" s="157">
        <v>0</v>
      </c>
      <c r="AC124" s="157">
        <v>0</v>
      </c>
      <c r="AD124" s="157">
        <v>0</v>
      </c>
      <c r="AE124" s="157">
        <v>0</v>
      </c>
      <c r="AF124" s="157">
        <v>0</v>
      </c>
      <c r="AG124" s="157">
        <v>0</v>
      </c>
      <c r="AH124" s="157">
        <v>0</v>
      </c>
      <c r="AI124" s="157">
        <v>0</v>
      </c>
      <c r="AJ124" s="157">
        <v>0</v>
      </c>
      <c r="AK124" s="157">
        <v>0</v>
      </c>
      <c r="AL124" s="157">
        <v>0</v>
      </c>
      <c r="AM124" s="157">
        <v>0</v>
      </c>
      <c r="AN124" s="157">
        <v>0</v>
      </c>
      <c r="AO124" s="157">
        <v>0</v>
      </c>
      <c r="AP124" s="157">
        <v>0</v>
      </c>
      <c r="AQ124" s="8"/>
      <c r="AS124" s="129"/>
      <c r="AT124" s="129"/>
    </row>
    <row r="125" spans="2:46">
      <c r="B125" s="5"/>
      <c r="C125" s="9"/>
      <c r="D125" s="9"/>
      <c r="E125" s="18"/>
      <c r="F125" s="62" t="s">
        <v>47</v>
      </c>
      <c r="G125" s="169"/>
      <c r="H125" s="157">
        <v>4.4400000000000004</v>
      </c>
      <c r="I125" s="157">
        <v>4.4400000000000004</v>
      </c>
      <c r="J125" s="157">
        <v>4.4400000000000004</v>
      </c>
      <c r="K125" s="157">
        <v>4.4400000000000004</v>
      </c>
      <c r="L125" s="157">
        <v>4.4400000000000004</v>
      </c>
      <c r="M125" s="157">
        <v>4.4400000000000004</v>
      </c>
      <c r="N125" s="157">
        <v>4.4400000000000004</v>
      </c>
      <c r="O125" s="157">
        <v>4.4400000000000004</v>
      </c>
      <c r="P125" s="157">
        <v>4.4400000000000004</v>
      </c>
      <c r="Q125" s="157">
        <v>4.4400000000000004</v>
      </c>
      <c r="R125" s="157">
        <v>4.4400000000000004</v>
      </c>
      <c r="S125" s="157">
        <v>4.4400000000000004</v>
      </c>
      <c r="T125" s="157">
        <v>4.4400000000000004</v>
      </c>
      <c r="U125" s="157">
        <v>4.4400000000000004</v>
      </c>
      <c r="V125" s="157">
        <v>4.4400000000000004</v>
      </c>
      <c r="W125" s="157">
        <v>4.4400000000000004</v>
      </c>
      <c r="X125" s="157">
        <v>4.4400000000000004</v>
      </c>
      <c r="Y125" s="157">
        <v>4.4400000000000004</v>
      </c>
      <c r="Z125" s="157">
        <v>4.4400000000000004</v>
      </c>
      <c r="AA125" s="157">
        <v>4.4400000000000004</v>
      </c>
      <c r="AB125" s="157">
        <v>4.4400000000000004</v>
      </c>
      <c r="AC125" s="157">
        <v>4.4400000000000004</v>
      </c>
      <c r="AD125" s="157">
        <v>4.4400000000000004</v>
      </c>
      <c r="AE125" s="157">
        <v>4.4400000000000004</v>
      </c>
      <c r="AF125" s="157">
        <v>4.4400000000000004</v>
      </c>
      <c r="AG125" s="157">
        <v>4.4400000000000004</v>
      </c>
      <c r="AH125" s="157">
        <v>4.4400000000000004</v>
      </c>
      <c r="AI125" s="157">
        <v>4.4400000000000004</v>
      </c>
      <c r="AJ125" s="157">
        <v>4.4400000000000004</v>
      </c>
      <c r="AK125" s="157">
        <v>4.4400000000000004</v>
      </c>
      <c r="AL125" s="157">
        <v>4.4400000000000004</v>
      </c>
      <c r="AM125" s="157">
        <v>4.4400000000000004</v>
      </c>
      <c r="AN125" s="157">
        <v>4.4400000000000004</v>
      </c>
      <c r="AO125" s="157">
        <v>4.4400000000000004</v>
      </c>
      <c r="AP125" s="157">
        <v>4.4400000000000004</v>
      </c>
      <c r="AQ125" s="8"/>
      <c r="AS125" s="129"/>
      <c r="AT125" s="129"/>
    </row>
    <row r="126" spans="2:46">
      <c r="B126" s="5"/>
      <c r="C126" s="9"/>
      <c r="D126" s="9"/>
      <c r="E126" s="18"/>
      <c r="F126" s="62" t="s">
        <v>48</v>
      </c>
      <c r="G126" s="169"/>
      <c r="H126" s="157">
        <v>9.0399999999999991</v>
      </c>
      <c r="I126" s="157">
        <v>9.0399999999999991</v>
      </c>
      <c r="J126" s="157">
        <v>9.0399999999999991</v>
      </c>
      <c r="K126" s="157">
        <v>9.0399999999999991</v>
      </c>
      <c r="L126" s="157">
        <v>9.0399999999999991</v>
      </c>
      <c r="M126" s="157">
        <v>9.0399999999999991</v>
      </c>
      <c r="N126" s="157">
        <v>9.0399999999999991</v>
      </c>
      <c r="O126" s="157">
        <v>9.0399999999999991</v>
      </c>
      <c r="P126" s="157">
        <v>9.0399999999999991</v>
      </c>
      <c r="Q126" s="157">
        <v>9.0399999999999991</v>
      </c>
      <c r="R126" s="157">
        <v>9.0399999999999991</v>
      </c>
      <c r="S126" s="157">
        <v>9.0399999999999991</v>
      </c>
      <c r="T126" s="157">
        <v>9.0399999999999991</v>
      </c>
      <c r="U126" s="157">
        <v>9.0399999999999991</v>
      </c>
      <c r="V126" s="157">
        <v>9.0399999999999991</v>
      </c>
      <c r="W126" s="157">
        <v>9.0399999999999991</v>
      </c>
      <c r="X126" s="157">
        <v>9.0399999999999991</v>
      </c>
      <c r="Y126" s="157">
        <v>9.0399999999999991</v>
      </c>
      <c r="Z126" s="157">
        <v>9.0399999999999991</v>
      </c>
      <c r="AA126" s="157">
        <v>9.0399999999999991</v>
      </c>
      <c r="AB126" s="157">
        <v>9.0399999999999991</v>
      </c>
      <c r="AC126" s="157">
        <v>9.0399999999999991</v>
      </c>
      <c r="AD126" s="157">
        <v>9.0399999999999991</v>
      </c>
      <c r="AE126" s="157">
        <v>9.0399999999999991</v>
      </c>
      <c r="AF126" s="157">
        <v>9.0399999999999991</v>
      </c>
      <c r="AG126" s="157">
        <v>9.0399999999999991</v>
      </c>
      <c r="AH126" s="157">
        <v>9.0399999999999991</v>
      </c>
      <c r="AI126" s="157">
        <v>9.0399999999999991</v>
      </c>
      <c r="AJ126" s="157">
        <v>9.0399999999999991</v>
      </c>
      <c r="AK126" s="157">
        <v>9.0399999999999991</v>
      </c>
      <c r="AL126" s="157">
        <v>9.0399999999999991</v>
      </c>
      <c r="AM126" s="157">
        <v>9.0399999999999991</v>
      </c>
      <c r="AN126" s="157">
        <v>9.0399999999999991</v>
      </c>
      <c r="AO126" s="157">
        <v>9.0399999999999991</v>
      </c>
      <c r="AP126" s="157">
        <v>9.0399999999999991</v>
      </c>
      <c r="AQ126" s="8"/>
      <c r="AS126" s="129"/>
      <c r="AT126" s="129"/>
    </row>
    <row r="127" spans="2:46">
      <c r="B127" s="5"/>
      <c r="C127" s="9"/>
      <c r="D127" s="9"/>
      <c r="E127" s="18"/>
      <c r="F127" s="62" t="s">
        <v>49</v>
      </c>
      <c r="G127" s="169"/>
      <c r="H127" s="157">
        <v>19.920000000000002</v>
      </c>
      <c r="I127" s="157">
        <v>19.920000000000002</v>
      </c>
      <c r="J127" s="157">
        <v>19.920000000000002</v>
      </c>
      <c r="K127" s="157">
        <v>19.920000000000002</v>
      </c>
      <c r="L127" s="157">
        <v>19.920000000000002</v>
      </c>
      <c r="M127" s="157">
        <v>19.920000000000002</v>
      </c>
      <c r="N127" s="157">
        <v>19.920000000000002</v>
      </c>
      <c r="O127" s="157">
        <v>19.920000000000002</v>
      </c>
      <c r="P127" s="157">
        <v>19.920000000000002</v>
      </c>
      <c r="Q127" s="157">
        <v>19.920000000000002</v>
      </c>
      <c r="R127" s="157">
        <v>19.920000000000002</v>
      </c>
      <c r="S127" s="157">
        <v>19.920000000000002</v>
      </c>
      <c r="T127" s="157">
        <v>19.920000000000002</v>
      </c>
      <c r="U127" s="157">
        <v>19.920000000000002</v>
      </c>
      <c r="V127" s="157">
        <v>19.920000000000002</v>
      </c>
      <c r="W127" s="157">
        <v>19.920000000000002</v>
      </c>
      <c r="X127" s="157">
        <v>19.920000000000002</v>
      </c>
      <c r="Y127" s="157">
        <v>19.920000000000002</v>
      </c>
      <c r="Z127" s="157">
        <v>19.920000000000002</v>
      </c>
      <c r="AA127" s="157">
        <v>19.920000000000002</v>
      </c>
      <c r="AB127" s="157">
        <v>19.920000000000002</v>
      </c>
      <c r="AC127" s="157">
        <v>19.920000000000002</v>
      </c>
      <c r="AD127" s="157">
        <v>19.920000000000002</v>
      </c>
      <c r="AE127" s="157">
        <v>19.920000000000002</v>
      </c>
      <c r="AF127" s="157">
        <v>19.920000000000002</v>
      </c>
      <c r="AG127" s="157">
        <v>19.920000000000002</v>
      </c>
      <c r="AH127" s="157">
        <v>19.920000000000002</v>
      </c>
      <c r="AI127" s="157">
        <v>19.920000000000002</v>
      </c>
      <c r="AJ127" s="157">
        <v>19.920000000000002</v>
      </c>
      <c r="AK127" s="157">
        <v>19.920000000000002</v>
      </c>
      <c r="AL127" s="157">
        <v>19.920000000000002</v>
      </c>
      <c r="AM127" s="157">
        <v>19.920000000000002</v>
      </c>
      <c r="AN127" s="157">
        <v>19.920000000000002</v>
      </c>
      <c r="AO127" s="157">
        <v>19.920000000000002</v>
      </c>
      <c r="AP127" s="157">
        <v>19.920000000000002</v>
      </c>
      <c r="AQ127" s="8"/>
      <c r="AS127" s="129"/>
      <c r="AT127" s="129"/>
    </row>
    <row r="128" spans="2:46">
      <c r="B128" s="5"/>
      <c r="C128" s="9"/>
      <c r="D128" s="9"/>
      <c r="E128" s="18"/>
      <c r="F128" s="62" t="s">
        <v>50</v>
      </c>
      <c r="G128" s="169"/>
      <c r="H128" s="157">
        <v>7.33</v>
      </c>
      <c r="I128" s="157">
        <v>7.33</v>
      </c>
      <c r="J128" s="157">
        <v>7.33</v>
      </c>
      <c r="K128" s="157">
        <v>7.33</v>
      </c>
      <c r="L128" s="157">
        <v>7.33</v>
      </c>
      <c r="M128" s="157">
        <v>7.33</v>
      </c>
      <c r="N128" s="157">
        <v>7.33</v>
      </c>
      <c r="O128" s="157">
        <v>7.33</v>
      </c>
      <c r="P128" s="157">
        <v>7.33</v>
      </c>
      <c r="Q128" s="157">
        <v>7.33</v>
      </c>
      <c r="R128" s="157">
        <v>7.33</v>
      </c>
      <c r="S128" s="157">
        <v>7.33</v>
      </c>
      <c r="T128" s="157">
        <v>7.33</v>
      </c>
      <c r="U128" s="157">
        <v>7.33</v>
      </c>
      <c r="V128" s="157">
        <v>7.33</v>
      </c>
      <c r="W128" s="157">
        <v>7.33</v>
      </c>
      <c r="X128" s="157">
        <v>7.33</v>
      </c>
      <c r="Y128" s="157">
        <v>7.33</v>
      </c>
      <c r="Z128" s="157">
        <v>7.33</v>
      </c>
      <c r="AA128" s="157">
        <v>7.33</v>
      </c>
      <c r="AB128" s="157">
        <v>7.33</v>
      </c>
      <c r="AC128" s="157">
        <v>7.33</v>
      </c>
      <c r="AD128" s="157">
        <v>7.33</v>
      </c>
      <c r="AE128" s="157">
        <v>7.33</v>
      </c>
      <c r="AF128" s="157">
        <v>7.33</v>
      </c>
      <c r="AG128" s="157">
        <v>7.33</v>
      </c>
      <c r="AH128" s="157">
        <v>7.33</v>
      </c>
      <c r="AI128" s="157">
        <v>7.33</v>
      </c>
      <c r="AJ128" s="157">
        <v>7.33</v>
      </c>
      <c r="AK128" s="157">
        <v>7.33</v>
      </c>
      <c r="AL128" s="157">
        <v>7.33</v>
      </c>
      <c r="AM128" s="157">
        <v>7.33</v>
      </c>
      <c r="AN128" s="157">
        <v>7.33</v>
      </c>
      <c r="AO128" s="157">
        <v>7.33</v>
      </c>
      <c r="AP128" s="157">
        <v>7.33</v>
      </c>
      <c r="AQ128" s="8"/>
      <c r="AS128" s="129"/>
      <c r="AT128" s="129"/>
    </row>
    <row r="129" spans="2:46">
      <c r="B129" s="5"/>
      <c r="C129" s="9"/>
      <c r="D129" s="9"/>
      <c r="E129" s="18"/>
      <c r="F129" s="16"/>
      <c r="G129" s="170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8"/>
      <c r="AS129" s="129"/>
      <c r="AT129" s="129"/>
    </row>
    <row r="130" spans="2:46">
      <c r="B130" s="5"/>
      <c r="E130" s="34">
        <f>E123+1</f>
        <v>15</v>
      </c>
      <c r="F130" s="35" t="str">
        <f>LOOKUP(E130,CAPEX!$E$11:$E$29,CAPEX!$F$11:$F$29)</f>
        <v>Cantagalo</v>
      </c>
      <c r="G130" s="8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8"/>
      <c r="AS130" s="129"/>
      <c r="AT130" s="129"/>
    </row>
    <row r="131" spans="2:46">
      <c r="B131" s="5"/>
      <c r="C131" s="9"/>
      <c r="D131" s="9"/>
      <c r="E131" s="18"/>
      <c r="F131" s="62" t="s">
        <v>2</v>
      </c>
      <c r="G131" s="169"/>
      <c r="H131" s="157">
        <v>3.07</v>
      </c>
      <c r="I131" s="157">
        <v>3.07</v>
      </c>
      <c r="J131" s="157">
        <v>3.07</v>
      </c>
      <c r="K131" s="157">
        <v>3.07</v>
      </c>
      <c r="L131" s="157">
        <v>3.07</v>
      </c>
      <c r="M131" s="157">
        <v>3.07</v>
      </c>
      <c r="N131" s="157">
        <v>3.07</v>
      </c>
      <c r="O131" s="157">
        <v>3.07</v>
      </c>
      <c r="P131" s="157">
        <v>3.07</v>
      </c>
      <c r="Q131" s="157">
        <v>3.07</v>
      </c>
      <c r="R131" s="157">
        <v>3.07</v>
      </c>
      <c r="S131" s="157">
        <v>3.07</v>
      </c>
      <c r="T131" s="157">
        <v>3.07</v>
      </c>
      <c r="U131" s="157">
        <v>3.07</v>
      </c>
      <c r="V131" s="157">
        <v>3.07</v>
      </c>
      <c r="W131" s="157">
        <v>3.07</v>
      </c>
      <c r="X131" s="157">
        <v>3.07</v>
      </c>
      <c r="Y131" s="157">
        <v>3.07</v>
      </c>
      <c r="Z131" s="157">
        <v>3.07</v>
      </c>
      <c r="AA131" s="157">
        <v>3.07</v>
      </c>
      <c r="AB131" s="157">
        <v>3.07</v>
      </c>
      <c r="AC131" s="157">
        <v>3.07</v>
      </c>
      <c r="AD131" s="157">
        <v>3.07</v>
      </c>
      <c r="AE131" s="157">
        <v>3.07</v>
      </c>
      <c r="AF131" s="157">
        <v>3.07</v>
      </c>
      <c r="AG131" s="157">
        <v>3.07</v>
      </c>
      <c r="AH131" s="157">
        <v>3.07</v>
      </c>
      <c r="AI131" s="157">
        <v>3.07</v>
      </c>
      <c r="AJ131" s="157">
        <v>3.07</v>
      </c>
      <c r="AK131" s="157">
        <v>3.07</v>
      </c>
      <c r="AL131" s="157">
        <v>3.07</v>
      </c>
      <c r="AM131" s="157">
        <v>3.07</v>
      </c>
      <c r="AN131" s="157">
        <v>3.07</v>
      </c>
      <c r="AO131" s="157">
        <v>3.07</v>
      </c>
      <c r="AP131" s="157">
        <v>3.07</v>
      </c>
      <c r="AQ131" s="8"/>
      <c r="AS131" s="129"/>
      <c r="AT131" s="129"/>
    </row>
    <row r="132" spans="2:46">
      <c r="B132" s="5"/>
      <c r="C132" s="9"/>
      <c r="D132" s="9"/>
      <c r="E132" s="18"/>
      <c r="F132" s="62" t="s">
        <v>47</v>
      </c>
      <c r="G132" s="169"/>
      <c r="H132" s="157">
        <v>4.1500000000000004</v>
      </c>
      <c r="I132" s="157">
        <v>4.1500000000000004</v>
      </c>
      <c r="J132" s="157">
        <v>4.1500000000000004</v>
      </c>
      <c r="K132" s="157">
        <v>4.1500000000000004</v>
      </c>
      <c r="L132" s="157">
        <v>4.1500000000000004</v>
      </c>
      <c r="M132" s="157">
        <v>4.1500000000000004</v>
      </c>
      <c r="N132" s="157">
        <v>4.1500000000000004</v>
      </c>
      <c r="O132" s="157">
        <v>4.1500000000000004</v>
      </c>
      <c r="P132" s="157">
        <v>4.1500000000000004</v>
      </c>
      <c r="Q132" s="157">
        <v>4.1500000000000004</v>
      </c>
      <c r="R132" s="157">
        <v>4.1500000000000004</v>
      </c>
      <c r="S132" s="157">
        <v>4.1500000000000004</v>
      </c>
      <c r="T132" s="157">
        <v>4.1500000000000004</v>
      </c>
      <c r="U132" s="157">
        <v>4.1500000000000004</v>
      </c>
      <c r="V132" s="157">
        <v>4.1500000000000004</v>
      </c>
      <c r="W132" s="157">
        <v>4.1500000000000004</v>
      </c>
      <c r="X132" s="157">
        <v>4.1500000000000004</v>
      </c>
      <c r="Y132" s="157">
        <v>4.1500000000000004</v>
      </c>
      <c r="Z132" s="157">
        <v>4.1500000000000004</v>
      </c>
      <c r="AA132" s="157">
        <v>4.1500000000000004</v>
      </c>
      <c r="AB132" s="157">
        <v>4.1500000000000004</v>
      </c>
      <c r="AC132" s="157">
        <v>4.1500000000000004</v>
      </c>
      <c r="AD132" s="157">
        <v>4.1500000000000004</v>
      </c>
      <c r="AE132" s="157">
        <v>4.1500000000000004</v>
      </c>
      <c r="AF132" s="157">
        <v>4.1500000000000004</v>
      </c>
      <c r="AG132" s="157">
        <v>4.1500000000000004</v>
      </c>
      <c r="AH132" s="157">
        <v>4.1500000000000004</v>
      </c>
      <c r="AI132" s="157">
        <v>4.1500000000000004</v>
      </c>
      <c r="AJ132" s="157">
        <v>4.1500000000000004</v>
      </c>
      <c r="AK132" s="157">
        <v>4.1500000000000004</v>
      </c>
      <c r="AL132" s="157">
        <v>4.1500000000000004</v>
      </c>
      <c r="AM132" s="157">
        <v>4.1500000000000004</v>
      </c>
      <c r="AN132" s="157">
        <v>4.1500000000000004</v>
      </c>
      <c r="AO132" s="157">
        <v>4.1500000000000004</v>
      </c>
      <c r="AP132" s="157">
        <v>4.1500000000000004</v>
      </c>
      <c r="AQ132" s="8"/>
      <c r="AS132" s="129"/>
      <c r="AT132" s="129"/>
    </row>
    <row r="133" spans="2:46">
      <c r="B133" s="5"/>
      <c r="C133" s="9"/>
      <c r="D133" s="9"/>
      <c r="E133" s="18"/>
      <c r="F133" s="62" t="s">
        <v>48</v>
      </c>
      <c r="G133" s="169"/>
      <c r="H133" s="157">
        <v>9.5399999999999991</v>
      </c>
      <c r="I133" s="157">
        <v>9.5399999999999991</v>
      </c>
      <c r="J133" s="157">
        <v>9.5399999999999991</v>
      </c>
      <c r="K133" s="157">
        <v>9.5399999999999991</v>
      </c>
      <c r="L133" s="157">
        <v>9.5399999999999991</v>
      </c>
      <c r="M133" s="157">
        <v>9.5399999999999991</v>
      </c>
      <c r="N133" s="157">
        <v>9.5399999999999991</v>
      </c>
      <c r="O133" s="157">
        <v>9.5399999999999991</v>
      </c>
      <c r="P133" s="157">
        <v>9.5399999999999991</v>
      </c>
      <c r="Q133" s="157">
        <v>9.5399999999999991</v>
      </c>
      <c r="R133" s="157">
        <v>9.5399999999999991</v>
      </c>
      <c r="S133" s="157">
        <v>9.5399999999999991</v>
      </c>
      <c r="T133" s="157">
        <v>9.5399999999999991</v>
      </c>
      <c r="U133" s="157">
        <v>9.5399999999999991</v>
      </c>
      <c r="V133" s="157">
        <v>9.5399999999999991</v>
      </c>
      <c r="W133" s="157">
        <v>9.5399999999999991</v>
      </c>
      <c r="X133" s="157">
        <v>9.5399999999999991</v>
      </c>
      <c r="Y133" s="157">
        <v>9.5399999999999991</v>
      </c>
      <c r="Z133" s="157">
        <v>9.5399999999999991</v>
      </c>
      <c r="AA133" s="157">
        <v>9.5399999999999991</v>
      </c>
      <c r="AB133" s="157">
        <v>9.5399999999999991</v>
      </c>
      <c r="AC133" s="157">
        <v>9.5399999999999991</v>
      </c>
      <c r="AD133" s="157">
        <v>9.5399999999999991</v>
      </c>
      <c r="AE133" s="157">
        <v>9.5399999999999991</v>
      </c>
      <c r="AF133" s="157">
        <v>9.5399999999999991</v>
      </c>
      <c r="AG133" s="157">
        <v>9.5399999999999991</v>
      </c>
      <c r="AH133" s="157">
        <v>9.5399999999999991</v>
      </c>
      <c r="AI133" s="157">
        <v>9.5399999999999991</v>
      </c>
      <c r="AJ133" s="157">
        <v>9.5399999999999991</v>
      </c>
      <c r="AK133" s="157">
        <v>9.5399999999999991</v>
      </c>
      <c r="AL133" s="157">
        <v>9.5399999999999991</v>
      </c>
      <c r="AM133" s="157">
        <v>9.5399999999999991</v>
      </c>
      <c r="AN133" s="157">
        <v>9.5399999999999991</v>
      </c>
      <c r="AO133" s="157">
        <v>9.5399999999999991</v>
      </c>
      <c r="AP133" s="157">
        <v>9.5399999999999991</v>
      </c>
      <c r="AQ133" s="8"/>
      <c r="AS133" s="129"/>
      <c r="AT133" s="129"/>
    </row>
    <row r="134" spans="2:46">
      <c r="B134" s="5"/>
      <c r="C134" s="9"/>
      <c r="D134" s="9"/>
      <c r="E134" s="18"/>
      <c r="F134" s="62" t="s">
        <v>49</v>
      </c>
      <c r="G134" s="169"/>
      <c r="H134" s="157">
        <v>19.170000000000002</v>
      </c>
      <c r="I134" s="157">
        <v>19.170000000000002</v>
      </c>
      <c r="J134" s="157">
        <v>19.170000000000002</v>
      </c>
      <c r="K134" s="157">
        <v>19.170000000000002</v>
      </c>
      <c r="L134" s="157">
        <v>19.170000000000002</v>
      </c>
      <c r="M134" s="157">
        <v>19.170000000000002</v>
      </c>
      <c r="N134" s="157">
        <v>19.170000000000002</v>
      </c>
      <c r="O134" s="157">
        <v>19.170000000000002</v>
      </c>
      <c r="P134" s="157">
        <v>19.170000000000002</v>
      </c>
      <c r="Q134" s="157">
        <v>19.170000000000002</v>
      </c>
      <c r="R134" s="157">
        <v>19.170000000000002</v>
      </c>
      <c r="S134" s="157">
        <v>19.170000000000002</v>
      </c>
      <c r="T134" s="157">
        <v>19.170000000000002</v>
      </c>
      <c r="U134" s="157">
        <v>19.170000000000002</v>
      </c>
      <c r="V134" s="157">
        <v>19.170000000000002</v>
      </c>
      <c r="W134" s="157">
        <v>19.170000000000002</v>
      </c>
      <c r="X134" s="157">
        <v>19.170000000000002</v>
      </c>
      <c r="Y134" s="157">
        <v>19.170000000000002</v>
      </c>
      <c r="Z134" s="157">
        <v>19.170000000000002</v>
      </c>
      <c r="AA134" s="157">
        <v>19.170000000000002</v>
      </c>
      <c r="AB134" s="157">
        <v>19.170000000000002</v>
      </c>
      <c r="AC134" s="157">
        <v>19.170000000000002</v>
      </c>
      <c r="AD134" s="157">
        <v>19.170000000000002</v>
      </c>
      <c r="AE134" s="157">
        <v>19.170000000000002</v>
      </c>
      <c r="AF134" s="157">
        <v>19.170000000000002</v>
      </c>
      <c r="AG134" s="157">
        <v>19.170000000000002</v>
      </c>
      <c r="AH134" s="157">
        <v>19.170000000000002</v>
      </c>
      <c r="AI134" s="157">
        <v>19.170000000000002</v>
      </c>
      <c r="AJ134" s="157">
        <v>19.170000000000002</v>
      </c>
      <c r="AK134" s="157">
        <v>19.170000000000002</v>
      </c>
      <c r="AL134" s="157">
        <v>19.170000000000002</v>
      </c>
      <c r="AM134" s="157">
        <v>19.170000000000002</v>
      </c>
      <c r="AN134" s="157">
        <v>19.170000000000002</v>
      </c>
      <c r="AO134" s="157">
        <v>19.170000000000002</v>
      </c>
      <c r="AP134" s="157">
        <v>19.170000000000002</v>
      </c>
      <c r="AQ134" s="8"/>
      <c r="AS134" s="129"/>
      <c r="AT134" s="129"/>
    </row>
    <row r="135" spans="2:46">
      <c r="B135" s="5"/>
      <c r="C135" s="9"/>
      <c r="D135" s="9"/>
      <c r="E135" s="18"/>
      <c r="F135" s="62" t="s">
        <v>50</v>
      </c>
      <c r="G135" s="169"/>
      <c r="H135" s="157">
        <v>8.83</v>
      </c>
      <c r="I135" s="157">
        <v>8.83</v>
      </c>
      <c r="J135" s="157">
        <v>8.83</v>
      </c>
      <c r="K135" s="157">
        <v>8.83</v>
      </c>
      <c r="L135" s="157">
        <v>8.83</v>
      </c>
      <c r="M135" s="157">
        <v>8.83</v>
      </c>
      <c r="N135" s="157">
        <v>8.83</v>
      </c>
      <c r="O135" s="157">
        <v>8.83</v>
      </c>
      <c r="P135" s="157">
        <v>8.83</v>
      </c>
      <c r="Q135" s="157">
        <v>8.83</v>
      </c>
      <c r="R135" s="157">
        <v>8.83</v>
      </c>
      <c r="S135" s="157">
        <v>8.83</v>
      </c>
      <c r="T135" s="157">
        <v>8.83</v>
      </c>
      <c r="U135" s="157">
        <v>8.83</v>
      </c>
      <c r="V135" s="157">
        <v>8.83</v>
      </c>
      <c r="W135" s="157">
        <v>8.83</v>
      </c>
      <c r="X135" s="157">
        <v>8.83</v>
      </c>
      <c r="Y135" s="157">
        <v>8.83</v>
      </c>
      <c r="Z135" s="157">
        <v>8.83</v>
      </c>
      <c r="AA135" s="157">
        <v>8.83</v>
      </c>
      <c r="AB135" s="157">
        <v>8.83</v>
      </c>
      <c r="AC135" s="157">
        <v>8.83</v>
      </c>
      <c r="AD135" s="157">
        <v>8.83</v>
      </c>
      <c r="AE135" s="157">
        <v>8.83</v>
      </c>
      <c r="AF135" s="157">
        <v>8.83</v>
      </c>
      <c r="AG135" s="157">
        <v>8.83</v>
      </c>
      <c r="AH135" s="157">
        <v>8.83</v>
      </c>
      <c r="AI135" s="157">
        <v>8.83</v>
      </c>
      <c r="AJ135" s="157">
        <v>8.83</v>
      </c>
      <c r="AK135" s="157">
        <v>8.83</v>
      </c>
      <c r="AL135" s="157">
        <v>8.83</v>
      </c>
      <c r="AM135" s="157">
        <v>8.83</v>
      </c>
      <c r="AN135" s="157">
        <v>8.83</v>
      </c>
      <c r="AO135" s="157">
        <v>8.83</v>
      </c>
      <c r="AP135" s="157">
        <v>8.83</v>
      </c>
      <c r="AQ135" s="8"/>
      <c r="AS135" s="129"/>
      <c r="AT135" s="129"/>
    </row>
    <row r="136" spans="2:46">
      <c r="B136" s="5"/>
      <c r="C136" s="9"/>
      <c r="D136" s="9"/>
      <c r="E136" s="18"/>
      <c r="F136" s="16"/>
      <c r="G136" s="170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8"/>
      <c r="AS136" s="129"/>
      <c r="AT136" s="129"/>
    </row>
    <row r="137" spans="2:46">
      <c r="B137" s="5"/>
      <c r="E137" s="34">
        <f>E130+1</f>
        <v>16</v>
      </c>
      <c r="F137" s="35" t="str">
        <f>LOOKUP(E137,CAPEX!$E$11:$E$29,CAPEX!$F$11:$F$29)</f>
        <v>Cordeiro</v>
      </c>
      <c r="G137" s="8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8"/>
      <c r="AS137" s="129"/>
      <c r="AT137" s="129"/>
    </row>
    <row r="138" spans="2:46">
      <c r="B138" s="5"/>
      <c r="C138" s="9"/>
      <c r="D138" s="9"/>
      <c r="E138" s="18"/>
      <c r="F138" s="62" t="s">
        <v>2</v>
      </c>
      <c r="G138" s="169"/>
      <c r="H138" s="157">
        <v>0</v>
      </c>
      <c r="I138" s="157">
        <v>0</v>
      </c>
      <c r="J138" s="157">
        <v>0</v>
      </c>
      <c r="K138" s="157">
        <v>0</v>
      </c>
      <c r="L138" s="157">
        <v>0</v>
      </c>
      <c r="M138" s="157">
        <v>0</v>
      </c>
      <c r="N138" s="157">
        <v>0</v>
      </c>
      <c r="O138" s="157">
        <v>0</v>
      </c>
      <c r="P138" s="157">
        <v>0</v>
      </c>
      <c r="Q138" s="157">
        <v>0</v>
      </c>
      <c r="R138" s="157">
        <v>0</v>
      </c>
      <c r="S138" s="157">
        <v>0</v>
      </c>
      <c r="T138" s="157">
        <v>0</v>
      </c>
      <c r="U138" s="157">
        <v>0</v>
      </c>
      <c r="V138" s="157">
        <v>0</v>
      </c>
      <c r="W138" s="157">
        <v>0</v>
      </c>
      <c r="X138" s="157">
        <v>0</v>
      </c>
      <c r="Y138" s="157">
        <v>0</v>
      </c>
      <c r="Z138" s="157">
        <v>0</v>
      </c>
      <c r="AA138" s="157">
        <v>0</v>
      </c>
      <c r="AB138" s="157">
        <v>0</v>
      </c>
      <c r="AC138" s="157">
        <v>0</v>
      </c>
      <c r="AD138" s="157">
        <v>0</v>
      </c>
      <c r="AE138" s="157">
        <v>0</v>
      </c>
      <c r="AF138" s="157">
        <v>0</v>
      </c>
      <c r="AG138" s="157">
        <v>0</v>
      </c>
      <c r="AH138" s="157">
        <v>0</v>
      </c>
      <c r="AI138" s="157">
        <v>0</v>
      </c>
      <c r="AJ138" s="157">
        <v>0</v>
      </c>
      <c r="AK138" s="157">
        <v>0</v>
      </c>
      <c r="AL138" s="157">
        <v>0</v>
      </c>
      <c r="AM138" s="157">
        <v>0</v>
      </c>
      <c r="AN138" s="157">
        <v>0</v>
      </c>
      <c r="AO138" s="157">
        <v>0</v>
      </c>
      <c r="AP138" s="157">
        <v>0</v>
      </c>
      <c r="AQ138" s="8"/>
      <c r="AS138" s="129"/>
      <c r="AT138" s="129"/>
    </row>
    <row r="139" spans="2:46">
      <c r="B139" s="5"/>
      <c r="C139" s="9"/>
      <c r="D139" s="9"/>
      <c r="E139" s="18"/>
      <c r="F139" s="62" t="s">
        <v>47</v>
      </c>
      <c r="G139" s="169"/>
      <c r="H139" s="157">
        <v>4.29</v>
      </c>
      <c r="I139" s="157">
        <v>4.29</v>
      </c>
      <c r="J139" s="157">
        <v>4.29</v>
      </c>
      <c r="K139" s="157">
        <v>4.29</v>
      </c>
      <c r="L139" s="157">
        <v>4.29</v>
      </c>
      <c r="M139" s="157">
        <v>4.29</v>
      </c>
      <c r="N139" s="157">
        <v>4.29</v>
      </c>
      <c r="O139" s="157">
        <v>4.29</v>
      </c>
      <c r="P139" s="157">
        <v>4.29</v>
      </c>
      <c r="Q139" s="157">
        <v>4.29</v>
      </c>
      <c r="R139" s="157">
        <v>4.29</v>
      </c>
      <c r="S139" s="157">
        <v>4.29</v>
      </c>
      <c r="T139" s="157">
        <v>4.29</v>
      </c>
      <c r="U139" s="157">
        <v>4.29</v>
      </c>
      <c r="V139" s="157">
        <v>4.29</v>
      </c>
      <c r="W139" s="157">
        <v>4.29</v>
      </c>
      <c r="X139" s="157">
        <v>4.29</v>
      </c>
      <c r="Y139" s="157">
        <v>4.29</v>
      </c>
      <c r="Z139" s="157">
        <v>4.29</v>
      </c>
      <c r="AA139" s="157">
        <v>4.29</v>
      </c>
      <c r="AB139" s="157">
        <v>4.29</v>
      </c>
      <c r="AC139" s="157">
        <v>4.29</v>
      </c>
      <c r="AD139" s="157">
        <v>4.29</v>
      </c>
      <c r="AE139" s="157">
        <v>4.29</v>
      </c>
      <c r="AF139" s="157">
        <v>4.29</v>
      </c>
      <c r="AG139" s="157">
        <v>4.29</v>
      </c>
      <c r="AH139" s="157">
        <v>4.29</v>
      </c>
      <c r="AI139" s="157">
        <v>4.29</v>
      </c>
      <c r="AJ139" s="157">
        <v>4.29</v>
      </c>
      <c r="AK139" s="157">
        <v>4.29</v>
      </c>
      <c r="AL139" s="157">
        <v>4.29</v>
      </c>
      <c r="AM139" s="157">
        <v>4.29</v>
      </c>
      <c r="AN139" s="157">
        <v>4.29</v>
      </c>
      <c r="AO139" s="157">
        <v>4.29</v>
      </c>
      <c r="AP139" s="157">
        <v>4.29</v>
      </c>
      <c r="AQ139" s="8"/>
      <c r="AS139" s="129"/>
      <c r="AT139" s="129"/>
    </row>
    <row r="140" spans="2:46">
      <c r="B140" s="5"/>
      <c r="C140" s="9"/>
      <c r="D140" s="9"/>
      <c r="E140" s="18"/>
      <c r="F140" s="62" t="s">
        <v>48</v>
      </c>
      <c r="G140" s="169"/>
      <c r="H140" s="157">
        <v>9.4</v>
      </c>
      <c r="I140" s="157">
        <v>9.4</v>
      </c>
      <c r="J140" s="157">
        <v>9.4</v>
      </c>
      <c r="K140" s="157">
        <v>9.4</v>
      </c>
      <c r="L140" s="157">
        <v>9.4</v>
      </c>
      <c r="M140" s="157">
        <v>9.4</v>
      </c>
      <c r="N140" s="157">
        <v>9.4</v>
      </c>
      <c r="O140" s="157">
        <v>9.4</v>
      </c>
      <c r="P140" s="157">
        <v>9.4</v>
      </c>
      <c r="Q140" s="157">
        <v>9.4</v>
      </c>
      <c r="R140" s="157">
        <v>9.4</v>
      </c>
      <c r="S140" s="157">
        <v>9.4</v>
      </c>
      <c r="T140" s="157">
        <v>9.4</v>
      </c>
      <c r="U140" s="157">
        <v>9.4</v>
      </c>
      <c r="V140" s="157">
        <v>9.4</v>
      </c>
      <c r="W140" s="157">
        <v>9.4</v>
      </c>
      <c r="X140" s="157">
        <v>9.4</v>
      </c>
      <c r="Y140" s="157">
        <v>9.4</v>
      </c>
      <c r="Z140" s="157">
        <v>9.4</v>
      </c>
      <c r="AA140" s="157">
        <v>9.4</v>
      </c>
      <c r="AB140" s="157">
        <v>9.4</v>
      </c>
      <c r="AC140" s="157">
        <v>9.4</v>
      </c>
      <c r="AD140" s="157">
        <v>9.4</v>
      </c>
      <c r="AE140" s="157">
        <v>9.4</v>
      </c>
      <c r="AF140" s="157">
        <v>9.4</v>
      </c>
      <c r="AG140" s="157">
        <v>9.4</v>
      </c>
      <c r="AH140" s="157">
        <v>9.4</v>
      </c>
      <c r="AI140" s="157">
        <v>9.4</v>
      </c>
      <c r="AJ140" s="157">
        <v>9.4</v>
      </c>
      <c r="AK140" s="157">
        <v>9.4</v>
      </c>
      <c r="AL140" s="157">
        <v>9.4</v>
      </c>
      <c r="AM140" s="157">
        <v>9.4</v>
      </c>
      <c r="AN140" s="157">
        <v>9.4</v>
      </c>
      <c r="AO140" s="157">
        <v>9.4</v>
      </c>
      <c r="AP140" s="157">
        <v>9.4</v>
      </c>
      <c r="AQ140" s="8"/>
      <c r="AS140" s="129"/>
      <c r="AT140" s="129"/>
    </row>
    <row r="141" spans="2:46">
      <c r="B141" s="5"/>
      <c r="C141" s="9"/>
      <c r="D141" s="9"/>
      <c r="E141" s="18"/>
      <c r="F141" s="62" t="s">
        <v>49</v>
      </c>
      <c r="G141" s="169"/>
      <c r="H141" s="157">
        <v>13.86</v>
      </c>
      <c r="I141" s="157">
        <v>13.86</v>
      </c>
      <c r="J141" s="157">
        <v>13.86</v>
      </c>
      <c r="K141" s="157">
        <v>13.86</v>
      </c>
      <c r="L141" s="157">
        <v>13.86</v>
      </c>
      <c r="M141" s="157">
        <v>13.86</v>
      </c>
      <c r="N141" s="157">
        <v>13.86</v>
      </c>
      <c r="O141" s="157">
        <v>13.86</v>
      </c>
      <c r="P141" s="157">
        <v>13.86</v>
      </c>
      <c r="Q141" s="157">
        <v>13.86</v>
      </c>
      <c r="R141" s="157">
        <v>13.86</v>
      </c>
      <c r="S141" s="157">
        <v>13.86</v>
      </c>
      <c r="T141" s="157">
        <v>13.86</v>
      </c>
      <c r="U141" s="157">
        <v>13.86</v>
      </c>
      <c r="V141" s="157">
        <v>13.86</v>
      </c>
      <c r="W141" s="157">
        <v>13.86</v>
      </c>
      <c r="X141" s="157">
        <v>13.86</v>
      </c>
      <c r="Y141" s="157">
        <v>13.86</v>
      </c>
      <c r="Z141" s="157">
        <v>13.86</v>
      </c>
      <c r="AA141" s="157">
        <v>13.86</v>
      </c>
      <c r="AB141" s="157">
        <v>13.86</v>
      </c>
      <c r="AC141" s="157">
        <v>13.86</v>
      </c>
      <c r="AD141" s="157">
        <v>13.86</v>
      </c>
      <c r="AE141" s="157">
        <v>13.86</v>
      </c>
      <c r="AF141" s="157">
        <v>13.86</v>
      </c>
      <c r="AG141" s="157">
        <v>13.86</v>
      </c>
      <c r="AH141" s="157">
        <v>13.86</v>
      </c>
      <c r="AI141" s="157">
        <v>13.86</v>
      </c>
      <c r="AJ141" s="157">
        <v>13.86</v>
      </c>
      <c r="AK141" s="157">
        <v>13.86</v>
      </c>
      <c r="AL141" s="157">
        <v>13.86</v>
      </c>
      <c r="AM141" s="157">
        <v>13.86</v>
      </c>
      <c r="AN141" s="157">
        <v>13.86</v>
      </c>
      <c r="AO141" s="157">
        <v>13.86</v>
      </c>
      <c r="AP141" s="157">
        <v>13.86</v>
      </c>
      <c r="AQ141" s="8"/>
      <c r="AS141" s="129"/>
      <c r="AT141" s="129"/>
    </row>
    <row r="142" spans="2:46">
      <c r="B142" s="5"/>
      <c r="C142" s="9"/>
      <c r="D142" s="9"/>
      <c r="E142" s="18"/>
      <c r="F142" s="62" t="s">
        <v>50</v>
      </c>
      <c r="G142" s="169"/>
      <c r="H142" s="157">
        <v>8.67</v>
      </c>
      <c r="I142" s="157">
        <v>8.67</v>
      </c>
      <c r="J142" s="157">
        <v>8.67</v>
      </c>
      <c r="K142" s="157">
        <v>8.67</v>
      </c>
      <c r="L142" s="157">
        <v>8.67</v>
      </c>
      <c r="M142" s="157">
        <v>8.67</v>
      </c>
      <c r="N142" s="157">
        <v>8.67</v>
      </c>
      <c r="O142" s="157">
        <v>8.67</v>
      </c>
      <c r="P142" s="157">
        <v>8.67</v>
      </c>
      <c r="Q142" s="157">
        <v>8.67</v>
      </c>
      <c r="R142" s="157">
        <v>8.67</v>
      </c>
      <c r="S142" s="157">
        <v>8.67</v>
      </c>
      <c r="T142" s="157">
        <v>8.67</v>
      </c>
      <c r="U142" s="157">
        <v>8.67</v>
      </c>
      <c r="V142" s="157">
        <v>8.67</v>
      </c>
      <c r="W142" s="157">
        <v>8.67</v>
      </c>
      <c r="X142" s="157">
        <v>8.67</v>
      </c>
      <c r="Y142" s="157">
        <v>8.67</v>
      </c>
      <c r="Z142" s="157">
        <v>8.67</v>
      </c>
      <c r="AA142" s="157">
        <v>8.67</v>
      </c>
      <c r="AB142" s="157">
        <v>8.67</v>
      </c>
      <c r="AC142" s="157">
        <v>8.67</v>
      </c>
      <c r="AD142" s="157">
        <v>8.67</v>
      </c>
      <c r="AE142" s="157">
        <v>8.67</v>
      </c>
      <c r="AF142" s="157">
        <v>8.67</v>
      </c>
      <c r="AG142" s="157">
        <v>8.67</v>
      </c>
      <c r="AH142" s="157">
        <v>8.67</v>
      </c>
      <c r="AI142" s="157">
        <v>8.67</v>
      </c>
      <c r="AJ142" s="157">
        <v>8.67</v>
      </c>
      <c r="AK142" s="157">
        <v>8.67</v>
      </c>
      <c r="AL142" s="157">
        <v>8.67</v>
      </c>
      <c r="AM142" s="157">
        <v>8.67</v>
      </c>
      <c r="AN142" s="157">
        <v>8.67</v>
      </c>
      <c r="AO142" s="157">
        <v>8.67</v>
      </c>
      <c r="AP142" s="157">
        <v>8.67</v>
      </c>
      <c r="AQ142" s="8"/>
      <c r="AS142" s="129"/>
      <c r="AT142" s="129"/>
    </row>
    <row r="143" spans="2:46" s="135" customFormat="1">
      <c r="B143" s="148"/>
      <c r="C143" s="114"/>
      <c r="D143" s="114"/>
      <c r="E143" s="115"/>
      <c r="F143" s="134"/>
      <c r="G143" s="170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49"/>
    </row>
    <row r="144" spans="2:46" s="135" customFormat="1">
      <c r="B144" s="148"/>
      <c r="E144" s="34">
        <f>E137+1</f>
        <v>17</v>
      </c>
      <c r="F144" s="35" t="str">
        <f>LOOKUP(E144,CAPEX!$E$11:$E$29,CAPEX!$F$11:$F$29)</f>
        <v>Duas Barras</v>
      </c>
      <c r="G144" s="8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49"/>
    </row>
    <row r="145" spans="2:46" s="135" customFormat="1">
      <c r="B145" s="148"/>
      <c r="C145" s="114"/>
      <c r="D145" s="114"/>
      <c r="E145" s="115"/>
      <c r="F145" s="62" t="s">
        <v>2</v>
      </c>
      <c r="G145" s="169"/>
      <c r="H145" s="157">
        <v>0</v>
      </c>
      <c r="I145" s="157">
        <v>0</v>
      </c>
      <c r="J145" s="157">
        <v>0</v>
      </c>
      <c r="K145" s="157">
        <v>0</v>
      </c>
      <c r="L145" s="157">
        <v>0</v>
      </c>
      <c r="M145" s="157">
        <v>0</v>
      </c>
      <c r="N145" s="157">
        <v>0</v>
      </c>
      <c r="O145" s="157">
        <v>0</v>
      </c>
      <c r="P145" s="157">
        <v>0</v>
      </c>
      <c r="Q145" s="157">
        <v>0</v>
      </c>
      <c r="R145" s="157">
        <v>0</v>
      </c>
      <c r="S145" s="157">
        <v>0</v>
      </c>
      <c r="T145" s="157">
        <v>0</v>
      </c>
      <c r="U145" s="157">
        <v>0</v>
      </c>
      <c r="V145" s="157">
        <v>0</v>
      </c>
      <c r="W145" s="157">
        <v>0</v>
      </c>
      <c r="X145" s="157">
        <v>0</v>
      </c>
      <c r="Y145" s="157">
        <v>0</v>
      </c>
      <c r="Z145" s="157">
        <v>0</v>
      </c>
      <c r="AA145" s="157">
        <v>0</v>
      </c>
      <c r="AB145" s="157">
        <v>0</v>
      </c>
      <c r="AC145" s="157">
        <v>0</v>
      </c>
      <c r="AD145" s="157">
        <v>0</v>
      </c>
      <c r="AE145" s="157">
        <v>0</v>
      </c>
      <c r="AF145" s="157">
        <v>0</v>
      </c>
      <c r="AG145" s="157">
        <v>0</v>
      </c>
      <c r="AH145" s="157">
        <v>0</v>
      </c>
      <c r="AI145" s="157">
        <v>0</v>
      </c>
      <c r="AJ145" s="157">
        <v>0</v>
      </c>
      <c r="AK145" s="157">
        <v>0</v>
      </c>
      <c r="AL145" s="157">
        <v>0</v>
      </c>
      <c r="AM145" s="157">
        <v>0</v>
      </c>
      <c r="AN145" s="157">
        <v>0</v>
      </c>
      <c r="AO145" s="157">
        <v>0</v>
      </c>
      <c r="AP145" s="157">
        <v>0</v>
      </c>
      <c r="AQ145" s="149"/>
    </row>
    <row r="146" spans="2:46" s="135" customFormat="1">
      <c r="B146" s="148"/>
      <c r="C146" s="114"/>
      <c r="D146" s="114"/>
      <c r="E146" s="115"/>
      <c r="F146" s="62" t="s">
        <v>47</v>
      </c>
      <c r="G146" s="169"/>
      <c r="H146" s="157">
        <v>4.29</v>
      </c>
      <c r="I146" s="157">
        <v>4.29</v>
      </c>
      <c r="J146" s="157">
        <v>4.29</v>
      </c>
      <c r="K146" s="157">
        <v>4.29</v>
      </c>
      <c r="L146" s="157">
        <v>4.29</v>
      </c>
      <c r="M146" s="157">
        <v>4.29</v>
      </c>
      <c r="N146" s="157">
        <v>4.29</v>
      </c>
      <c r="O146" s="157">
        <v>4.29</v>
      </c>
      <c r="P146" s="157">
        <v>4.29</v>
      </c>
      <c r="Q146" s="157">
        <v>4.29</v>
      </c>
      <c r="R146" s="157">
        <v>4.29</v>
      </c>
      <c r="S146" s="157">
        <v>4.29</v>
      </c>
      <c r="T146" s="157">
        <v>4.29</v>
      </c>
      <c r="U146" s="157">
        <v>4.29</v>
      </c>
      <c r="V146" s="157">
        <v>4.29</v>
      </c>
      <c r="W146" s="157">
        <v>4.29</v>
      </c>
      <c r="X146" s="157">
        <v>4.29</v>
      </c>
      <c r="Y146" s="157">
        <v>4.29</v>
      </c>
      <c r="Z146" s="157">
        <v>4.29</v>
      </c>
      <c r="AA146" s="157">
        <v>4.29</v>
      </c>
      <c r="AB146" s="157">
        <v>4.29</v>
      </c>
      <c r="AC146" s="157">
        <v>4.29</v>
      </c>
      <c r="AD146" s="157">
        <v>4.29</v>
      </c>
      <c r="AE146" s="157">
        <v>4.29</v>
      </c>
      <c r="AF146" s="157">
        <v>4.29</v>
      </c>
      <c r="AG146" s="157">
        <v>4.29</v>
      </c>
      <c r="AH146" s="157">
        <v>4.29</v>
      </c>
      <c r="AI146" s="157">
        <v>4.29</v>
      </c>
      <c r="AJ146" s="157">
        <v>4.29</v>
      </c>
      <c r="AK146" s="157">
        <v>4.29</v>
      </c>
      <c r="AL146" s="157">
        <v>4.29</v>
      </c>
      <c r="AM146" s="157">
        <v>4.29</v>
      </c>
      <c r="AN146" s="157">
        <v>4.29</v>
      </c>
      <c r="AO146" s="157">
        <v>4.29</v>
      </c>
      <c r="AP146" s="157">
        <v>4.29</v>
      </c>
      <c r="AQ146" s="149"/>
    </row>
    <row r="147" spans="2:46" s="135" customFormat="1">
      <c r="B147" s="148"/>
      <c r="C147" s="114"/>
      <c r="D147" s="114"/>
      <c r="E147" s="115"/>
      <c r="F147" s="62" t="s">
        <v>48</v>
      </c>
      <c r="G147" s="169"/>
      <c r="H147" s="157">
        <v>10.24</v>
      </c>
      <c r="I147" s="157">
        <v>10.24</v>
      </c>
      <c r="J147" s="157">
        <v>10.24</v>
      </c>
      <c r="K147" s="157">
        <v>10.24</v>
      </c>
      <c r="L147" s="157">
        <v>10.24</v>
      </c>
      <c r="M147" s="157">
        <v>10.24</v>
      </c>
      <c r="N147" s="157">
        <v>10.24</v>
      </c>
      <c r="O147" s="157">
        <v>10.24</v>
      </c>
      <c r="P147" s="157">
        <v>10.24</v>
      </c>
      <c r="Q147" s="157">
        <v>10.24</v>
      </c>
      <c r="R147" s="157">
        <v>10.24</v>
      </c>
      <c r="S147" s="157">
        <v>10.24</v>
      </c>
      <c r="T147" s="157">
        <v>10.24</v>
      </c>
      <c r="U147" s="157">
        <v>10.24</v>
      </c>
      <c r="V147" s="157">
        <v>10.24</v>
      </c>
      <c r="W147" s="157">
        <v>10.24</v>
      </c>
      <c r="X147" s="157">
        <v>10.24</v>
      </c>
      <c r="Y147" s="157">
        <v>10.24</v>
      </c>
      <c r="Z147" s="157">
        <v>10.24</v>
      </c>
      <c r="AA147" s="157">
        <v>10.24</v>
      </c>
      <c r="AB147" s="157">
        <v>10.24</v>
      </c>
      <c r="AC147" s="157">
        <v>10.24</v>
      </c>
      <c r="AD147" s="157">
        <v>10.24</v>
      </c>
      <c r="AE147" s="157">
        <v>10.24</v>
      </c>
      <c r="AF147" s="157">
        <v>10.24</v>
      </c>
      <c r="AG147" s="157">
        <v>10.24</v>
      </c>
      <c r="AH147" s="157">
        <v>10.24</v>
      </c>
      <c r="AI147" s="157">
        <v>10.24</v>
      </c>
      <c r="AJ147" s="157">
        <v>10.24</v>
      </c>
      <c r="AK147" s="157">
        <v>10.24</v>
      </c>
      <c r="AL147" s="157">
        <v>10.24</v>
      </c>
      <c r="AM147" s="157">
        <v>10.24</v>
      </c>
      <c r="AN147" s="157">
        <v>10.24</v>
      </c>
      <c r="AO147" s="157">
        <v>10.24</v>
      </c>
      <c r="AP147" s="157">
        <v>10.24</v>
      </c>
      <c r="AQ147" s="149"/>
    </row>
    <row r="148" spans="2:46" s="135" customFormat="1">
      <c r="B148" s="148"/>
      <c r="C148" s="114"/>
      <c r="D148" s="114"/>
      <c r="E148" s="115"/>
      <c r="F148" s="62" t="s">
        <v>49</v>
      </c>
      <c r="G148" s="169"/>
      <c r="H148" s="157">
        <v>18.68</v>
      </c>
      <c r="I148" s="157">
        <v>18.68</v>
      </c>
      <c r="J148" s="157">
        <v>18.68</v>
      </c>
      <c r="K148" s="157">
        <v>18.68</v>
      </c>
      <c r="L148" s="157">
        <v>18.68</v>
      </c>
      <c r="M148" s="157">
        <v>18.68</v>
      </c>
      <c r="N148" s="157">
        <v>18.68</v>
      </c>
      <c r="O148" s="157">
        <v>18.68</v>
      </c>
      <c r="P148" s="157">
        <v>18.68</v>
      </c>
      <c r="Q148" s="157">
        <v>18.68</v>
      </c>
      <c r="R148" s="157">
        <v>18.68</v>
      </c>
      <c r="S148" s="157">
        <v>18.68</v>
      </c>
      <c r="T148" s="157">
        <v>18.68</v>
      </c>
      <c r="U148" s="157">
        <v>18.68</v>
      </c>
      <c r="V148" s="157">
        <v>18.68</v>
      </c>
      <c r="W148" s="157">
        <v>18.68</v>
      </c>
      <c r="X148" s="157">
        <v>18.68</v>
      </c>
      <c r="Y148" s="157">
        <v>18.68</v>
      </c>
      <c r="Z148" s="157">
        <v>18.68</v>
      </c>
      <c r="AA148" s="157">
        <v>18.68</v>
      </c>
      <c r="AB148" s="157">
        <v>18.68</v>
      </c>
      <c r="AC148" s="157">
        <v>18.68</v>
      </c>
      <c r="AD148" s="157">
        <v>18.68</v>
      </c>
      <c r="AE148" s="157">
        <v>18.68</v>
      </c>
      <c r="AF148" s="157">
        <v>18.68</v>
      </c>
      <c r="AG148" s="157">
        <v>18.68</v>
      </c>
      <c r="AH148" s="157">
        <v>18.68</v>
      </c>
      <c r="AI148" s="157">
        <v>18.68</v>
      </c>
      <c r="AJ148" s="157">
        <v>18.68</v>
      </c>
      <c r="AK148" s="157">
        <v>18.68</v>
      </c>
      <c r="AL148" s="157">
        <v>18.68</v>
      </c>
      <c r="AM148" s="157">
        <v>18.68</v>
      </c>
      <c r="AN148" s="157">
        <v>18.68</v>
      </c>
      <c r="AO148" s="157">
        <v>18.68</v>
      </c>
      <c r="AP148" s="157">
        <v>18.68</v>
      </c>
      <c r="AQ148" s="149"/>
    </row>
    <row r="149" spans="2:46" s="135" customFormat="1">
      <c r="B149" s="148"/>
      <c r="C149" s="114"/>
      <c r="D149" s="114"/>
      <c r="E149" s="115"/>
      <c r="F149" s="62" t="s">
        <v>50</v>
      </c>
      <c r="G149" s="169"/>
      <c r="H149" s="157">
        <v>8.57</v>
      </c>
      <c r="I149" s="157">
        <v>8.57</v>
      </c>
      <c r="J149" s="157">
        <v>8.57</v>
      </c>
      <c r="K149" s="157">
        <v>8.57</v>
      </c>
      <c r="L149" s="157">
        <v>8.57</v>
      </c>
      <c r="M149" s="157">
        <v>8.57</v>
      </c>
      <c r="N149" s="157">
        <v>8.57</v>
      </c>
      <c r="O149" s="157">
        <v>8.57</v>
      </c>
      <c r="P149" s="157">
        <v>8.57</v>
      </c>
      <c r="Q149" s="157">
        <v>8.57</v>
      </c>
      <c r="R149" s="157">
        <v>8.57</v>
      </c>
      <c r="S149" s="157">
        <v>8.57</v>
      </c>
      <c r="T149" s="157">
        <v>8.57</v>
      </c>
      <c r="U149" s="157">
        <v>8.57</v>
      </c>
      <c r="V149" s="157">
        <v>8.57</v>
      </c>
      <c r="W149" s="157">
        <v>8.57</v>
      </c>
      <c r="X149" s="157">
        <v>8.57</v>
      </c>
      <c r="Y149" s="157">
        <v>8.57</v>
      </c>
      <c r="Z149" s="157">
        <v>8.57</v>
      </c>
      <c r="AA149" s="157">
        <v>8.57</v>
      </c>
      <c r="AB149" s="157">
        <v>8.57</v>
      </c>
      <c r="AC149" s="157">
        <v>8.57</v>
      </c>
      <c r="AD149" s="157">
        <v>8.57</v>
      </c>
      <c r="AE149" s="157">
        <v>8.57</v>
      </c>
      <c r="AF149" s="157">
        <v>8.57</v>
      </c>
      <c r="AG149" s="157">
        <v>8.57</v>
      </c>
      <c r="AH149" s="157">
        <v>8.57</v>
      </c>
      <c r="AI149" s="157">
        <v>8.57</v>
      </c>
      <c r="AJ149" s="157">
        <v>8.57</v>
      </c>
      <c r="AK149" s="157">
        <v>8.57</v>
      </c>
      <c r="AL149" s="157">
        <v>8.57</v>
      </c>
      <c r="AM149" s="157">
        <v>8.57</v>
      </c>
      <c r="AN149" s="157">
        <v>8.57</v>
      </c>
      <c r="AO149" s="157">
        <v>8.57</v>
      </c>
      <c r="AP149" s="157">
        <v>8.57</v>
      </c>
      <c r="AQ149" s="149"/>
    </row>
    <row r="150" spans="2:46">
      <c r="B150" s="5"/>
      <c r="C150" s="9"/>
      <c r="D150" s="9"/>
      <c r="E150" s="18"/>
      <c r="F150" s="16"/>
      <c r="G150" s="170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8"/>
      <c r="AS150" s="129"/>
      <c r="AT150" s="129"/>
    </row>
    <row r="151" spans="2:46">
      <c r="B151" s="5"/>
      <c r="E151" s="34">
        <f>E144+1</f>
        <v>18</v>
      </c>
      <c r="F151" s="35" t="str">
        <f>LOOKUP(E151,CAPEX!$E$11:$E$29,CAPEX!$F$11:$F$29)</f>
        <v>Sao Sebastiao do Alto</v>
      </c>
      <c r="G151" s="8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8"/>
      <c r="AS151" s="129"/>
      <c r="AT151" s="129"/>
    </row>
    <row r="152" spans="2:46">
      <c r="B152" s="5"/>
      <c r="C152" s="9"/>
      <c r="D152" s="9"/>
      <c r="E152" s="18"/>
      <c r="F152" s="62" t="s">
        <v>2</v>
      </c>
      <c r="G152" s="169"/>
      <c r="H152" s="157">
        <v>0</v>
      </c>
      <c r="I152" s="157">
        <v>0</v>
      </c>
      <c r="J152" s="157">
        <v>0</v>
      </c>
      <c r="K152" s="157">
        <v>0</v>
      </c>
      <c r="L152" s="157">
        <v>0</v>
      </c>
      <c r="M152" s="157">
        <v>0</v>
      </c>
      <c r="N152" s="157">
        <v>0</v>
      </c>
      <c r="O152" s="157">
        <v>0</v>
      </c>
      <c r="P152" s="157">
        <v>0</v>
      </c>
      <c r="Q152" s="157">
        <v>0</v>
      </c>
      <c r="R152" s="157">
        <v>0</v>
      </c>
      <c r="S152" s="157">
        <v>0</v>
      </c>
      <c r="T152" s="157">
        <v>0</v>
      </c>
      <c r="U152" s="157">
        <v>0</v>
      </c>
      <c r="V152" s="157">
        <v>0</v>
      </c>
      <c r="W152" s="157">
        <v>0</v>
      </c>
      <c r="X152" s="157">
        <v>0</v>
      </c>
      <c r="Y152" s="157">
        <v>0</v>
      </c>
      <c r="Z152" s="157">
        <v>0</v>
      </c>
      <c r="AA152" s="157">
        <v>0</v>
      </c>
      <c r="AB152" s="157">
        <v>0</v>
      </c>
      <c r="AC152" s="157">
        <v>0</v>
      </c>
      <c r="AD152" s="157">
        <v>0</v>
      </c>
      <c r="AE152" s="157">
        <v>0</v>
      </c>
      <c r="AF152" s="157">
        <v>0</v>
      </c>
      <c r="AG152" s="157">
        <v>0</v>
      </c>
      <c r="AH152" s="157">
        <v>0</v>
      </c>
      <c r="AI152" s="157">
        <v>0</v>
      </c>
      <c r="AJ152" s="157">
        <v>0</v>
      </c>
      <c r="AK152" s="157">
        <v>0</v>
      </c>
      <c r="AL152" s="157">
        <v>0</v>
      </c>
      <c r="AM152" s="157">
        <v>0</v>
      </c>
      <c r="AN152" s="157">
        <v>0</v>
      </c>
      <c r="AO152" s="157">
        <v>0</v>
      </c>
      <c r="AP152" s="157">
        <v>0</v>
      </c>
      <c r="AQ152" s="8"/>
      <c r="AS152" s="129"/>
      <c r="AT152" s="129"/>
    </row>
    <row r="153" spans="2:46">
      <c r="B153" s="5"/>
      <c r="C153" s="9"/>
      <c r="D153" s="9"/>
      <c r="E153" s="18"/>
      <c r="F153" s="62" t="s">
        <v>47</v>
      </c>
      <c r="G153" s="169"/>
      <c r="H153" s="157">
        <v>4.2</v>
      </c>
      <c r="I153" s="157">
        <v>4.2</v>
      </c>
      <c r="J153" s="157">
        <v>4.2</v>
      </c>
      <c r="K153" s="157">
        <v>4.2</v>
      </c>
      <c r="L153" s="157">
        <v>4.2</v>
      </c>
      <c r="M153" s="157">
        <v>4.2</v>
      </c>
      <c r="N153" s="157">
        <v>4.2</v>
      </c>
      <c r="O153" s="157">
        <v>4.2</v>
      </c>
      <c r="P153" s="157">
        <v>4.2</v>
      </c>
      <c r="Q153" s="157">
        <v>4.2</v>
      </c>
      <c r="R153" s="157">
        <v>4.2</v>
      </c>
      <c r="S153" s="157">
        <v>4.2</v>
      </c>
      <c r="T153" s="157">
        <v>4.2</v>
      </c>
      <c r="U153" s="157">
        <v>4.2</v>
      </c>
      <c r="V153" s="157">
        <v>4.2</v>
      </c>
      <c r="W153" s="157">
        <v>4.2</v>
      </c>
      <c r="X153" s="157">
        <v>4.2</v>
      </c>
      <c r="Y153" s="157">
        <v>4.2</v>
      </c>
      <c r="Z153" s="157">
        <v>4.2</v>
      </c>
      <c r="AA153" s="157">
        <v>4.2</v>
      </c>
      <c r="AB153" s="157">
        <v>4.2</v>
      </c>
      <c r="AC153" s="157">
        <v>4.2</v>
      </c>
      <c r="AD153" s="157">
        <v>4.2</v>
      </c>
      <c r="AE153" s="157">
        <v>4.2</v>
      </c>
      <c r="AF153" s="157">
        <v>4.2</v>
      </c>
      <c r="AG153" s="157">
        <v>4.2</v>
      </c>
      <c r="AH153" s="157">
        <v>4.2</v>
      </c>
      <c r="AI153" s="157">
        <v>4.2</v>
      </c>
      <c r="AJ153" s="157">
        <v>4.2</v>
      </c>
      <c r="AK153" s="157">
        <v>4.2</v>
      </c>
      <c r="AL153" s="157">
        <v>4.2</v>
      </c>
      <c r="AM153" s="157">
        <v>4.2</v>
      </c>
      <c r="AN153" s="157">
        <v>4.2</v>
      </c>
      <c r="AO153" s="157">
        <v>4.2</v>
      </c>
      <c r="AP153" s="157">
        <v>4.2</v>
      </c>
      <c r="AQ153" s="8"/>
      <c r="AS153" s="129"/>
      <c r="AT153" s="129"/>
    </row>
    <row r="154" spans="2:46">
      <c r="B154" s="5"/>
      <c r="C154" s="9"/>
      <c r="D154" s="9"/>
      <c r="E154" s="18"/>
      <c r="F154" s="62" t="s">
        <v>48</v>
      </c>
      <c r="G154" s="169"/>
      <c r="H154" s="157">
        <v>12.17</v>
      </c>
      <c r="I154" s="157">
        <v>12.17</v>
      </c>
      <c r="J154" s="157">
        <v>12.17</v>
      </c>
      <c r="K154" s="157">
        <v>12.17</v>
      </c>
      <c r="L154" s="157">
        <v>12.17</v>
      </c>
      <c r="M154" s="157">
        <v>12.17</v>
      </c>
      <c r="N154" s="157">
        <v>12.17</v>
      </c>
      <c r="O154" s="157">
        <v>12.17</v>
      </c>
      <c r="P154" s="157">
        <v>12.17</v>
      </c>
      <c r="Q154" s="157">
        <v>12.17</v>
      </c>
      <c r="R154" s="157">
        <v>12.17</v>
      </c>
      <c r="S154" s="157">
        <v>12.17</v>
      </c>
      <c r="T154" s="157">
        <v>12.17</v>
      </c>
      <c r="U154" s="157">
        <v>12.17</v>
      </c>
      <c r="V154" s="157">
        <v>12.17</v>
      </c>
      <c r="W154" s="157">
        <v>12.17</v>
      </c>
      <c r="X154" s="157">
        <v>12.17</v>
      </c>
      <c r="Y154" s="157">
        <v>12.17</v>
      </c>
      <c r="Z154" s="157">
        <v>12.17</v>
      </c>
      <c r="AA154" s="157">
        <v>12.17</v>
      </c>
      <c r="AB154" s="157">
        <v>12.17</v>
      </c>
      <c r="AC154" s="157">
        <v>12.17</v>
      </c>
      <c r="AD154" s="157">
        <v>12.17</v>
      </c>
      <c r="AE154" s="157">
        <v>12.17</v>
      </c>
      <c r="AF154" s="157">
        <v>12.17</v>
      </c>
      <c r="AG154" s="157">
        <v>12.17</v>
      </c>
      <c r="AH154" s="157">
        <v>12.17</v>
      </c>
      <c r="AI154" s="157">
        <v>12.17</v>
      </c>
      <c r="AJ154" s="157">
        <v>12.17</v>
      </c>
      <c r="AK154" s="157">
        <v>12.17</v>
      </c>
      <c r="AL154" s="157">
        <v>12.17</v>
      </c>
      <c r="AM154" s="157">
        <v>12.17</v>
      </c>
      <c r="AN154" s="157">
        <v>12.17</v>
      </c>
      <c r="AO154" s="157">
        <v>12.17</v>
      </c>
      <c r="AP154" s="157">
        <v>12.17</v>
      </c>
      <c r="AQ154" s="8"/>
      <c r="AS154" s="129"/>
      <c r="AT154" s="129"/>
    </row>
    <row r="155" spans="2:46">
      <c r="B155" s="5"/>
      <c r="C155" s="9"/>
      <c r="D155" s="9"/>
      <c r="E155" s="18"/>
      <c r="F155" s="62" t="s">
        <v>49</v>
      </c>
      <c r="G155" s="169"/>
      <c r="H155" s="157">
        <v>0</v>
      </c>
      <c r="I155" s="157">
        <v>0</v>
      </c>
      <c r="J155" s="157">
        <v>0</v>
      </c>
      <c r="K155" s="157">
        <v>0</v>
      </c>
      <c r="L155" s="157">
        <v>0</v>
      </c>
      <c r="M155" s="157">
        <v>0</v>
      </c>
      <c r="N155" s="157">
        <v>0</v>
      </c>
      <c r="O155" s="157">
        <v>0</v>
      </c>
      <c r="P155" s="157">
        <v>0</v>
      </c>
      <c r="Q155" s="157">
        <v>0</v>
      </c>
      <c r="R155" s="157">
        <v>0</v>
      </c>
      <c r="S155" s="157">
        <v>0</v>
      </c>
      <c r="T155" s="157">
        <v>0</v>
      </c>
      <c r="U155" s="157">
        <v>0</v>
      </c>
      <c r="V155" s="157">
        <v>0</v>
      </c>
      <c r="W155" s="157">
        <v>0</v>
      </c>
      <c r="X155" s="157">
        <v>0</v>
      </c>
      <c r="Y155" s="157">
        <v>0</v>
      </c>
      <c r="Z155" s="157">
        <v>0</v>
      </c>
      <c r="AA155" s="157">
        <v>0</v>
      </c>
      <c r="AB155" s="157">
        <v>0</v>
      </c>
      <c r="AC155" s="157">
        <v>0</v>
      </c>
      <c r="AD155" s="157">
        <v>0</v>
      </c>
      <c r="AE155" s="157">
        <v>0</v>
      </c>
      <c r="AF155" s="157">
        <v>0</v>
      </c>
      <c r="AG155" s="157">
        <v>0</v>
      </c>
      <c r="AH155" s="157">
        <v>0</v>
      </c>
      <c r="AI155" s="157">
        <v>0</v>
      </c>
      <c r="AJ155" s="157">
        <v>0</v>
      </c>
      <c r="AK155" s="157">
        <v>0</v>
      </c>
      <c r="AL155" s="157">
        <v>0</v>
      </c>
      <c r="AM155" s="157">
        <v>0</v>
      </c>
      <c r="AN155" s="157">
        <v>0</v>
      </c>
      <c r="AO155" s="157">
        <v>0</v>
      </c>
      <c r="AP155" s="157">
        <v>0</v>
      </c>
      <c r="AQ155" s="8"/>
      <c r="AS155" s="129"/>
      <c r="AT155" s="129"/>
    </row>
    <row r="156" spans="2:46">
      <c r="B156" s="5"/>
      <c r="C156" s="9"/>
      <c r="D156" s="9"/>
      <c r="E156" s="18"/>
      <c r="F156" s="62" t="s">
        <v>50</v>
      </c>
      <c r="G156" s="169"/>
      <c r="H156" s="157">
        <v>9.09</v>
      </c>
      <c r="I156" s="157">
        <v>9.09</v>
      </c>
      <c r="J156" s="157">
        <v>9.09</v>
      </c>
      <c r="K156" s="157">
        <v>9.09</v>
      </c>
      <c r="L156" s="157">
        <v>9.09</v>
      </c>
      <c r="M156" s="157">
        <v>9.09</v>
      </c>
      <c r="N156" s="157">
        <v>9.09</v>
      </c>
      <c r="O156" s="157">
        <v>9.09</v>
      </c>
      <c r="P156" s="157">
        <v>9.09</v>
      </c>
      <c r="Q156" s="157">
        <v>9.09</v>
      </c>
      <c r="R156" s="157">
        <v>9.09</v>
      </c>
      <c r="S156" s="157">
        <v>9.09</v>
      </c>
      <c r="T156" s="157">
        <v>9.09</v>
      </c>
      <c r="U156" s="157">
        <v>9.09</v>
      </c>
      <c r="V156" s="157">
        <v>9.09</v>
      </c>
      <c r="W156" s="157">
        <v>9.09</v>
      </c>
      <c r="X156" s="157">
        <v>9.09</v>
      </c>
      <c r="Y156" s="157">
        <v>9.09</v>
      </c>
      <c r="Z156" s="157">
        <v>9.09</v>
      </c>
      <c r="AA156" s="157">
        <v>9.09</v>
      </c>
      <c r="AB156" s="157">
        <v>9.09</v>
      </c>
      <c r="AC156" s="157">
        <v>9.09</v>
      </c>
      <c r="AD156" s="157">
        <v>9.09</v>
      </c>
      <c r="AE156" s="157">
        <v>9.09</v>
      </c>
      <c r="AF156" s="157">
        <v>9.09</v>
      </c>
      <c r="AG156" s="157">
        <v>9.09</v>
      </c>
      <c r="AH156" s="157">
        <v>9.09</v>
      </c>
      <c r="AI156" s="157">
        <v>9.09</v>
      </c>
      <c r="AJ156" s="157">
        <v>9.09</v>
      </c>
      <c r="AK156" s="157">
        <v>9.09</v>
      </c>
      <c r="AL156" s="157">
        <v>9.09</v>
      </c>
      <c r="AM156" s="157">
        <v>9.09</v>
      </c>
      <c r="AN156" s="157">
        <v>9.09</v>
      </c>
      <c r="AO156" s="157">
        <v>9.09</v>
      </c>
      <c r="AP156" s="157">
        <v>9.09</v>
      </c>
      <c r="AQ156" s="8"/>
      <c r="AS156" s="129"/>
      <c r="AT156" s="129"/>
    </row>
    <row r="157" spans="2:46">
      <c r="B157" s="5"/>
      <c r="C157" s="9"/>
      <c r="D157" s="9"/>
      <c r="E157" s="18"/>
      <c r="F157" s="16"/>
      <c r="G157" s="170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8"/>
      <c r="AS157" s="129"/>
      <c r="AT157" s="129"/>
    </row>
    <row r="158" spans="2:46">
      <c r="B158" s="5"/>
      <c r="E158" s="34">
        <f>E151+1</f>
        <v>19</v>
      </c>
      <c r="F158" s="35" t="str">
        <f>LOOKUP(E158,CAPEX!$E$11:$E$29,CAPEX!$F$11:$F$29)</f>
        <v>Rio de Janeiro - AP 2.1</v>
      </c>
      <c r="G158" s="8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8"/>
      <c r="AS158" s="129"/>
      <c r="AT158" s="129"/>
    </row>
    <row r="159" spans="2:46">
      <c r="B159" s="5"/>
      <c r="C159" s="9"/>
      <c r="D159" s="9"/>
      <c r="E159" s="18"/>
      <c r="F159" s="62" t="s">
        <v>2</v>
      </c>
      <c r="G159" s="169"/>
      <c r="H159" s="157">
        <v>3.8599238959681021</v>
      </c>
      <c r="I159" s="157">
        <v>3.8599238959681021</v>
      </c>
      <c r="J159" s="157">
        <v>3.8599238959681021</v>
      </c>
      <c r="K159" s="157">
        <v>3.8599238959681021</v>
      </c>
      <c r="L159" s="157">
        <v>3.8599238959681021</v>
      </c>
      <c r="M159" s="157">
        <v>3.8599238959681021</v>
      </c>
      <c r="N159" s="157">
        <v>3.8599238959681021</v>
      </c>
      <c r="O159" s="157">
        <v>3.8599238959681021</v>
      </c>
      <c r="P159" s="157">
        <v>3.8599238959681021</v>
      </c>
      <c r="Q159" s="157">
        <v>3.8599238959681021</v>
      </c>
      <c r="R159" s="157">
        <v>3.8599238959681021</v>
      </c>
      <c r="S159" s="157">
        <v>3.8599238959681021</v>
      </c>
      <c r="T159" s="157">
        <v>3.8599238959681021</v>
      </c>
      <c r="U159" s="157">
        <v>3.8599238959681021</v>
      </c>
      <c r="V159" s="157">
        <v>3.8599238959681021</v>
      </c>
      <c r="W159" s="157">
        <v>3.8599238959681021</v>
      </c>
      <c r="X159" s="157">
        <v>3.8599238959681021</v>
      </c>
      <c r="Y159" s="157">
        <v>3.8599238959681021</v>
      </c>
      <c r="Z159" s="157">
        <v>3.8599238959681021</v>
      </c>
      <c r="AA159" s="157">
        <v>3.8599238959681021</v>
      </c>
      <c r="AB159" s="157">
        <v>3.8599238959681021</v>
      </c>
      <c r="AC159" s="157">
        <v>3.8599238959681021</v>
      </c>
      <c r="AD159" s="157">
        <v>3.8599238959681021</v>
      </c>
      <c r="AE159" s="157">
        <v>3.8599238959681021</v>
      </c>
      <c r="AF159" s="157">
        <v>3.8599238959681021</v>
      </c>
      <c r="AG159" s="157">
        <v>3.8599238959681021</v>
      </c>
      <c r="AH159" s="157">
        <v>3.8599238959681021</v>
      </c>
      <c r="AI159" s="157">
        <v>3.8599238959681021</v>
      </c>
      <c r="AJ159" s="157">
        <v>3.8599238959681021</v>
      </c>
      <c r="AK159" s="157">
        <v>3.8599238959681021</v>
      </c>
      <c r="AL159" s="157">
        <v>3.8599238959681021</v>
      </c>
      <c r="AM159" s="157">
        <v>3.8599238959681021</v>
      </c>
      <c r="AN159" s="157">
        <v>3.8599238959681021</v>
      </c>
      <c r="AO159" s="157">
        <v>3.8599238959681021</v>
      </c>
      <c r="AP159" s="157">
        <v>3.8599238959681021</v>
      </c>
      <c r="AQ159" s="8"/>
      <c r="AS159" s="129"/>
      <c r="AT159" s="129"/>
    </row>
    <row r="160" spans="2:46">
      <c r="B160" s="5"/>
      <c r="C160" s="9"/>
      <c r="D160" s="9"/>
      <c r="E160" s="18"/>
      <c r="F160" s="62" t="s">
        <v>47</v>
      </c>
      <c r="G160" s="169"/>
      <c r="H160" s="157">
        <v>5.9438091894968936</v>
      </c>
      <c r="I160" s="157">
        <v>5.9438091894968936</v>
      </c>
      <c r="J160" s="157">
        <v>5.9438091894968936</v>
      </c>
      <c r="K160" s="157">
        <v>5.9438091894968936</v>
      </c>
      <c r="L160" s="157">
        <v>5.9438091894968936</v>
      </c>
      <c r="M160" s="157">
        <v>5.9438091894968936</v>
      </c>
      <c r="N160" s="157">
        <v>5.9438091894968936</v>
      </c>
      <c r="O160" s="157">
        <v>5.9438091894968936</v>
      </c>
      <c r="P160" s="157">
        <v>5.9438091894968936</v>
      </c>
      <c r="Q160" s="157">
        <v>5.9438091894968936</v>
      </c>
      <c r="R160" s="157">
        <v>5.9438091894968936</v>
      </c>
      <c r="S160" s="157">
        <v>5.9438091894968936</v>
      </c>
      <c r="T160" s="157">
        <v>5.9438091894968936</v>
      </c>
      <c r="U160" s="157">
        <v>5.9438091894968936</v>
      </c>
      <c r="V160" s="157">
        <v>5.9438091894968936</v>
      </c>
      <c r="W160" s="157">
        <v>5.9438091894968936</v>
      </c>
      <c r="X160" s="157">
        <v>5.9438091894968936</v>
      </c>
      <c r="Y160" s="157">
        <v>5.9438091894968936</v>
      </c>
      <c r="Z160" s="157">
        <v>5.9438091894968936</v>
      </c>
      <c r="AA160" s="157">
        <v>5.9438091894968936</v>
      </c>
      <c r="AB160" s="157">
        <v>5.9438091894968936</v>
      </c>
      <c r="AC160" s="157">
        <v>5.9438091894968936</v>
      </c>
      <c r="AD160" s="157">
        <v>5.9438091894968936</v>
      </c>
      <c r="AE160" s="157">
        <v>5.9438091894968936</v>
      </c>
      <c r="AF160" s="157">
        <v>5.9438091894968936</v>
      </c>
      <c r="AG160" s="157">
        <v>5.9438091894968936</v>
      </c>
      <c r="AH160" s="157">
        <v>5.9438091894968936</v>
      </c>
      <c r="AI160" s="157">
        <v>5.9438091894968936</v>
      </c>
      <c r="AJ160" s="157">
        <v>5.9438091894968936</v>
      </c>
      <c r="AK160" s="157">
        <v>5.9438091894968936</v>
      </c>
      <c r="AL160" s="157">
        <v>5.9438091894968936</v>
      </c>
      <c r="AM160" s="157">
        <v>5.9438091894968936</v>
      </c>
      <c r="AN160" s="157">
        <v>5.9438091894968936</v>
      </c>
      <c r="AO160" s="157">
        <v>5.9438091894968936</v>
      </c>
      <c r="AP160" s="157">
        <v>5.9438091894968936</v>
      </c>
      <c r="AQ160" s="8"/>
      <c r="AS160" s="129"/>
      <c r="AT160" s="129"/>
    </row>
    <row r="161" spans="2:74">
      <c r="B161" s="5"/>
      <c r="C161" s="9"/>
      <c r="D161" s="9"/>
      <c r="E161" s="18"/>
      <c r="F161" s="62" t="s">
        <v>48</v>
      </c>
      <c r="G161" s="169"/>
      <c r="H161" s="157">
        <v>18.979932531401438</v>
      </c>
      <c r="I161" s="157">
        <v>18.979932531401438</v>
      </c>
      <c r="J161" s="157">
        <v>18.979932531401438</v>
      </c>
      <c r="K161" s="157">
        <v>18.979932531401438</v>
      </c>
      <c r="L161" s="157">
        <v>18.979932531401438</v>
      </c>
      <c r="M161" s="157">
        <v>18.979932531401438</v>
      </c>
      <c r="N161" s="157">
        <v>18.979932531401438</v>
      </c>
      <c r="O161" s="157">
        <v>18.979932531401438</v>
      </c>
      <c r="P161" s="157">
        <v>18.979932531401438</v>
      </c>
      <c r="Q161" s="157">
        <v>18.979932531401438</v>
      </c>
      <c r="R161" s="157">
        <v>18.979932531401438</v>
      </c>
      <c r="S161" s="157">
        <v>18.979932531401438</v>
      </c>
      <c r="T161" s="157">
        <v>18.979932531401438</v>
      </c>
      <c r="U161" s="157">
        <v>18.979932531401438</v>
      </c>
      <c r="V161" s="157">
        <v>18.979932531401438</v>
      </c>
      <c r="W161" s="157">
        <v>18.979932531401438</v>
      </c>
      <c r="X161" s="157">
        <v>18.979932531401438</v>
      </c>
      <c r="Y161" s="157">
        <v>18.979932531401438</v>
      </c>
      <c r="Z161" s="157">
        <v>18.979932531401438</v>
      </c>
      <c r="AA161" s="157">
        <v>18.979932531401438</v>
      </c>
      <c r="AB161" s="157">
        <v>18.979932531401438</v>
      </c>
      <c r="AC161" s="157">
        <v>18.979932531401438</v>
      </c>
      <c r="AD161" s="157">
        <v>18.979932531401438</v>
      </c>
      <c r="AE161" s="157">
        <v>18.979932531401438</v>
      </c>
      <c r="AF161" s="157">
        <v>18.979932531401438</v>
      </c>
      <c r="AG161" s="157">
        <v>18.979932531401438</v>
      </c>
      <c r="AH161" s="157">
        <v>18.979932531401438</v>
      </c>
      <c r="AI161" s="157">
        <v>18.979932531401438</v>
      </c>
      <c r="AJ161" s="157">
        <v>18.979932531401438</v>
      </c>
      <c r="AK161" s="157">
        <v>18.979932531401438</v>
      </c>
      <c r="AL161" s="157">
        <v>18.979932531401438</v>
      </c>
      <c r="AM161" s="157">
        <v>18.979932531401438</v>
      </c>
      <c r="AN161" s="157">
        <v>18.979932531401438</v>
      </c>
      <c r="AO161" s="157">
        <v>18.979932531401438</v>
      </c>
      <c r="AP161" s="157">
        <v>18.979932531401438</v>
      </c>
      <c r="AQ161" s="8"/>
      <c r="AS161" s="129"/>
      <c r="AT161" s="129"/>
    </row>
    <row r="162" spans="2:74">
      <c r="B162" s="5"/>
      <c r="C162" s="9"/>
      <c r="D162" s="9"/>
      <c r="E162" s="18"/>
      <c r="F162" s="62" t="s">
        <v>49</v>
      </c>
      <c r="G162" s="169"/>
      <c r="H162" s="157">
        <v>27.706202198053251</v>
      </c>
      <c r="I162" s="157">
        <v>27.706202198053251</v>
      </c>
      <c r="J162" s="157">
        <v>27.706202198053251</v>
      </c>
      <c r="K162" s="157">
        <v>27.706202198053251</v>
      </c>
      <c r="L162" s="157">
        <v>27.706202198053251</v>
      </c>
      <c r="M162" s="157">
        <v>27.706202198053251</v>
      </c>
      <c r="N162" s="157">
        <v>27.706202198053251</v>
      </c>
      <c r="O162" s="157">
        <v>27.706202198053251</v>
      </c>
      <c r="P162" s="157">
        <v>27.706202198053251</v>
      </c>
      <c r="Q162" s="157">
        <v>27.706202198053251</v>
      </c>
      <c r="R162" s="157">
        <v>27.706202198053251</v>
      </c>
      <c r="S162" s="157">
        <v>27.706202198053251</v>
      </c>
      <c r="T162" s="157">
        <v>27.706202198053251</v>
      </c>
      <c r="U162" s="157">
        <v>27.706202198053251</v>
      </c>
      <c r="V162" s="157">
        <v>27.706202198053251</v>
      </c>
      <c r="W162" s="157">
        <v>27.706202198053251</v>
      </c>
      <c r="X162" s="157">
        <v>27.706202198053251</v>
      </c>
      <c r="Y162" s="157">
        <v>27.706202198053251</v>
      </c>
      <c r="Z162" s="157">
        <v>27.706202198053251</v>
      </c>
      <c r="AA162" s="157">
        <v>27.706202198053251</v>
      </c>
      <c r="AB162" s="157">
        <v>27.706202198053251</v>
      </c>
      <c r="AC162" s="157">
        <v>27.706202198053251</v>
      </c>
      <c r="AD162" s="157">
        <v>27.706202198053251</v>
      </c>
      <c r="AE162" s="157">
        <v>27.706202198053251</v>
      </c>
      <c r="AF162" s="157">
        <v>27.706202198053251</v>
      </c>
      <c r="AG162" s="157">
        <v>27.706202198053251</v>
      </c>
      <c r="AH162" s="157">
        <v>27.706202198053251</v>
      </c>
      <c r="AI162" s="157">
        <v>27.706202198053251</v>
      </c>
      <c r="AJ162" s="157">
        <v>27.706202198053251</v>
      </c>
      <c r="AK162" s="157">
        <v>27.706202198053251</v>
      </c>
      <c r="AL162" s="157">
        <v>27.706202198053251</v>
      </c>
      <c r="AM162" s="157">
        <v>27.706202198053251</v>
      </c>
      <c r="AN162" s="157">
        <v>27.706202198053251</v>
      </c>
      <c r="AO162" s="157">
        <v>27.706202198053251</v>
      </c>
      <c r="AP162" s="157">
        <v>27.706202198053251</v>
      </c>
      <c r="AQ162" s="8"/>
      <c r="AS162" s="129"/>
      <c r="AT162" s="129"/>
    </row>
    <row r="163" spans="2:74">
      <c r="B163" s="5"/>
      <c r="C163" s="9"/>
      <c r="D163" s="9"/>
      <c r="E163" s="18"/>
      <c r="F163" s="62" t="s">
        <v>50</v>
      </c>
      <c r="G163" s="169"/>
      <c r="H163" s="157">
        <v>13.50973363588836</v>
      </c>
      <c r="I163" s="157">
        <v>13.50973363588836</v>
      </c>
      <c r="J163" s="157">
        <v>13.50973363588836</v>
      </c>
      <c r="K163" s="157">
        <v>13.50973363588836</v>
      </c>
      <c r="L163" s="157">
        <v>13.50973363588836</v>
      </c>
      <c r="M163" s="157">
        <v>13.50973363588836</v>
      </c>
      <c r="N163" s="157">
        <v>13.50973363588836</v>
      </c>
      <c r="O163" s="157">
        <v>13.50973363588836</v>
      </c>
      <c r="P163" s="157">
        <v>13.50973363588836</v>
      </c>
      <c r="Q163" s="157">
        <v>13.50973363588836</v>
      </c>
      <c r="R163" s="157">
        <v>13.50973363588836</v>
      </c>
      <c r="S163" s="157">
        <v>13.50973363588836</v>
      </c>
      <c r="T163" s="157">
        <v>13.50973363588836</v>
      </c>
      <c r="U163" s="157">
        <v>13.50973363588836</v>
      </c>
      <c r="V163" s="157">
        <v>13.50973363588836</v>
      </c>
      <c r="W163" s="157">
        <v>13.50973363588836</v>
      </c>
      <c r="X163" s="157">
        <v>13.50973363588836</v>
      </c>
      <c r="Y163" s="157">
        <v>13.50973363588836</v>
      </c>
      <c r="Z163" s="157">
        <v>13.50973363588836</v>
      </c>
      <c r="AA163" s="157">
        <v>13.50973363588836</v>
      </c>
      <c r="AB163" s="157">
        <v>13.50973363588836</v>
      </c>
      <c r="AC163" s="157">
        <v>13.50973363588836</v>
      </c>
      <c r="AD163" s="157">
        <v>13.50973363588836</v>
      </c>
      <c r="AE163" s="157">
        <v>13.50973363588836</v>
      </c>
      <c r="AF163" s="157">
        <v>13.50973363588836</v>
      </c>
      <c r="AG163" s="157">
        <v>13.50973363588836</v>
      </c>
      <c r="AH163" s="157">
        <v>13.50973363588836</v>
      </c>
      <c r="AI163" s="157">
        <v>13.50973363588836</v>
      </c>
      <c r="AJ163" s="157">
        <v>13.50973363588836</v>
      </c>
      <c r="AK163" s="157">
        <v>13.50973363588836</v>
      </c>
      <c r="AL163" s="157">
        <v>13.50973363588836</v>
      </c>
      <c r="AM163" s="157">
        <v>13.50973363588836</v>
      </c>
      <c r="AN163" s="157">
        <v>13.50973363588836</v>
      </c>
      <c r="AO163" s="157">
        <v>13.50973363588836</v>
      </c>
      <c r="AP163" s="157">
        <v>13.50973363588836</v>
      </c>
      <c r="AQ163" s="8"/>
      <c r="AS163" s="129"/>
      <c r="AT163" s="129"/>
    </row>
    <row r="164" spans="2:74">
      <c r="B164" s="5"/>
      <c r="C164" s="9"/>
      <c r="D164" s="9"/>
      <c r="E164" s="18"/>
      <c r="F164" s="16"/>
      <c r="G164" s="170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8"/>
    </row>
    <row r="165" spans="2:74" ht="13.5" thickBot="1">
      <c r="B165" s="5"/>
      <c r="C165" s="9"/>
      <c r="D165" s="14" t="s">
        <v>104</v>
      </c>
      <c r="E165" s="14"/>
      <c r="F165" s="14"/>
      <c r="G165" s="83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"/>
    </row>
    <row r="166" spans="2:74" ht="13.5" thickTop="1">
      <c r="B166" s="5"/>
      <c r="G166" s="171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"/>
    </row>
    <row r="167" spans="2:74">
      <c r="B167" s="5"/>
      <c r="E167" s="34">
        <v>1</v>
      </c>
      <c r="F167" s="35" t="str">
        <f>LOOKUP(E167,CAPEX!$E$11:$E$29,CAPEX!$F$11:$F$29)</f>
        <v>Cachoeiras de Macacu</v>
      </c>
      <c r="G167" s="81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"/>
      <c r="AS167" s="129"/>
    </row>
    <row r="168" spans="2:74" s="20" customFormat="1">
      <c r="B168" s="26"/>
      <c r="F168" s="86" t="s">
        <v>46</v>
      </c>
      <c r="G168" s="85">
        <f>SUM(H168:AP168)</f>
        <v>571589.23454014375</v>
      </c>
      <c r="H168" s="72">
        <f>SUM(H169:H173)</f>
        <v>2116.2716761511138</v>
      </c>
      <c r="I168" s="72">
        <f t="shared" ref="I168:AJ168" si="0">SUM(I169:I173)</f>
        <v>2126.5148293732568</v>
      </c>
      <c r="J168" s="72">
        <f t="shared" si="0"/>
        <v>3712.0021718564494</v>
      </c>
      <c r="K168" s="72">
        <f t="shared" si="0"/>
        <v>5674.0704789179326</v>
      </c>
      <c r="L168" s="72">
        <f t="shared" si="0"/>
        <v>8075.0007278888588</v>
      </c>
      <c r="M168" s="72">
        <f t="shared" si="0"/>
        <v>10620.164979035548</v>
      </c>
      <c r="N168" s="72">
        <f t="shared" si="0"/>
        <v>12413.03029583325</v>
      </c>
      <c r="O168" s="72">
        <f t="shared" si="0"/>
        <v>13331.303323366868</v>
      </c>
      <c r="P168" s="72">
        <f t="shared" si="0"/>
        <v>14265.144832070022</v>
      </c>
      <c r="Q168" s="72">
        <f t="shared" si="0"/>
        <v>15311.896224277689</v>
      </c>
      <c r="R168" s="72">
        <f t="shared" si="0"/>
        <v>16395.503051353739</v>
      </c>
      <c r="S168" s="72">
        <f t="shared" si="0"/>
        <v>17368.036534307965</v>
      </c>
      <c r="T168" s="72">
        <f t="shared" si="0"/>
        <v>18424.421677332473</v>
      </c>
      <c r="U168" s="72">
        <f t="shared" si="0"/>
        <v>18625.621295543442</v>
      </c>
      <c r="V168" s="72">
        <f t="shared" si="0"/>
        <v>18825.933594600232</v>
      </c>
      <c r="W168" s="72">
        <f t="shared" si="0"/>
        <v>18961.693425190209</v>
      </c>
      <c r="X168" s="72">
        <f t="shared" si="0"/>
        <v>19097.168046052058</v>
      </c>
      <c r="Y168" s="72">
        <f t="shared" si="0"/>
        <v>19232.642666913911</v>
      </c>
      <c r="Z168" s="72">
        <f t="shared" si="0"/>
        <v>19368.719397201818</v>
      </c>
      <c r="AA168" s="72">
        <f t="shared" si="0"/>
        <v>19504.19401806367</v>
      </c>
      <c r="AB168" s="72">
        <f t="shared" si="0"/>
        <v>19579.711216078591</v>
      </c>
      <c r="AC168" s="72">
        <f t="shared" si="0"/>
        <v>19655.54531379143</v>
      </c>
      <c r="AD168" s="72">
        <f t="shared" si="0"/>
        <v>19731.347721534483</v>
      </c>
      <c r="AE168" s="72">
        <f t="shared" si="0"/>
        <v>19807.181819247326</v>
      </c>
      <c r="AF168" s="72">
        <f t="shared" si="0"/>
        <v>19882.699017262243</v>
      </c>
      <c r="AG168" s="72">
        <f t="shared" si="0"/>
        <v>19906.656634425184</v>
      </c>
      <c r="AH168" s="72">
        <f t="shared" si="0"/>
        <v>19930.2973518902</v>
      </c>
      <c r="AI168" s="72">
        <f t="shared" si="0"/>
        <v>19954.254969053138</v>
      </c>
      <c r="AJ168" s="72">
        <f t="shared" si="0"/>
        <v>19978.180896246286</v>
      </c>
      <c r="AK168" s="72">
        <f t="shared" ref="AK168:AP168" si="1">SUM(AK169:AK173)</f>
        <v>20002.138513409223</v>
      </c>
      <c r="AL168" s="72">
        <f t="shared" si="1"/>
        <v>19981.983692621357</v>
      </c>
      <c r="AM168" s="72">
        <f t="shared" si="1"/>
        <v>19962.114081561616</v>
      </c>
      <c r="AN168" s="72">
        <f t="shared" si="1"/>
        <v>19942.561370199801</v>
      </c>
      <c r="AO168" s="72">
        <f t="shared" si="1"/>
        <v>19922.691759140063</v>
      </c>
      <c r="AP168" s="72">
        <f t="shared" si="1"/>
        <v>19902.536938352187</v>
      </c>
      <c r="AQ168" s="13"/>
      <c r="AT168" s="130"/>
      <c r="AU168" s="130"/>
      <c r="AV168" s="130"/>
      <c r="AW168" s="130"/>
      <c r="AX168" s="130"/>
      <c r="AY168" s="130"/>
    </row>
    <row r="169" spans="2:74">
      <c r="B169" s="5"/>
      <c r="F169" s="62" t="s">
        <v>2</v>
      </c>
      <c r="G169" s="85">
        <f t="shared" ref="G169:G175" si="2">SUM(H169:AP169)</f>
        <v>0</v>
      </c>
      <c r="H169" s="73">
        <v>0</v>
      </c>
      <c r="I169" s="155">
        <v>0</v>
      </c>
      <c r="J169" s="155">
        <v>0</v>
      </c>
      <c r="K169" s="155">
        <v>0</v>
      </c>
      <c r="L169" s="155">
        <v>0</v>
      </c>
      <c r="M169" s="155">
        <v>0</v>
      </c>
      <c r="N169" s="155">
        <v>0</v>
      </c>
      <c r="O169" s="155">
        <v>0</v>
      </c>
      <c r="P169" s="155">
        <v>0</v>
      </c>
      <c r="Q169" s="155">
        <v>0</v>
      </c>
      <c r="R169" s="155">
        <v>0</v>
      </c>
      <c r="S169" s="155">
        <v>0</v>
      </c>
      <c r="T169" s="155">
        <v>0</v>
      </c>
      <c r="U169" s="155">
        <v>0</v>
      </c>
      <c r="V169" s="155">
        <v>0</v>
      </c>
      <c r="W169" s="155">
        <v>0</v>
      </c>
      <c r="X169" s="155">
        <v>0</v>
      </c>
      <c r="Y169" s="155">
        <v>0</v>
      </c>
      <c r="Z169" s="155">
        <v>0</v>
      </c>
      <c r="AA169" s="155">
        <v>0</v>
      </c>
      <c r="AB169" s="155">
        <v>0</v>
      </c>
      <c r="AC169" s="155">
        <v>0</v>
      </c>
      <c r="AD169" s="155">
        <v>0</v>
      </c>
      <c r="AE169" s="155">
        <v>0</v>
      </c>
      <c r="AF169" s="155">
        <v>0</v>
      </c>
      <c r="AG169" s="155">
        <v>0</v>
      </c>
      <c r="AH169" s="155">
        <v>0</v>
      </c>
      <c r="AI169" s="155">
        <v>0</v>
      </c>
      <c r="AJ169" s="155">
        <v>0</v>
      </c>
      <c r="AK169" s="155">
        <v>0</v>
      </c>
      <c r="AL169" s="155">
        <v>0</v>
      </c>
      <c r="AM169" s="155">
        <v>0</v>
      </c>
      <c r="AN169" s="155">
        <v>0</v>
      </c>
      <c r="AO169" s="155">
        <v>0</v>
      </c>
      <c r="AP169" s="155">
        <v>0</v>
      </c>
      <c r="AQ169" s="8"/>
      <c r="AS169" s="128"/>
      <c r="AT169" s="131"/>
      <c r="AU169" s="131"/>
      <c r="AV169" s="131"/>
      <c r="AW169" s="131"/>
      <c r="AX169" s="131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</row>
    <row r="170" spans="2:74">
      <c r="B170" s="5"/>
      <c r="F170" s="62" t="s">
        <v>47</v>
      </c>
      <c r="G170" s="85">
        <f t="shared" si="2"/>
        <v>509325.78847508569</v>
      </c>
      <c r="H170" s="155">
        <v>1896.1709587200005</v>
      </c>
      <c r="I170" s="155">
        <v>1903.864453832</v>
      </c>
      <c r="J170" s="155">
        <v>3320.72205652</v>
      </c>
      <c r="K170" s="155">
        <v>5071.9011247947856</v>
      </c>
      <c r="L170" s="155">
        <v>7212.1593592542858</v>
      </c>
      <c r="M170" s="155">
        <v>9477.537952925808</v>
      </c>
      <c r="N170" s="155">
        <v>11068.233888317143</v>
      </c>
      <c r="O170" s="155">
        <v>11876.923719721668</v>
      </c>
      <c r="P170" s="155">
        <v>12708.88771425</v>
      </c>
      <c r="Q170" s="155">
        <v>13641.4436795</v>
      </c>
      <c r="R170" s="155">
        <v>14606.834332999999</v>
      </c>
      <c r="S170" s="155">
        <v>15473.26919775</v>
      </c>
      <c r="T170" s="155">
        <v>16414.407918999997</v>
      </c>
      <c r="U170" s="155">
        <v>16593.657648749999</v>
      </c>
      <c r="V170" s="155">
        <v>16772.116861500002</v>
      </c>
      <c r="W170" s="155">
        <v>16893.065962500001</v>
      </c>
      <c r="X170" s="155">
        <v>17013.760968750001</v>
      </c>
      <c r="Y170" s="155">
        <v>17134.455975000001</v>
      </c>
      <c r="Z170" s="155">
        <v>17255.687403500004</v>
      </c>
      <c r="AA170" s="155">
        <v>17376.382409750004</v>
      </c>
      <c r="AB170" s="155">
        <v>17443.661053000003</v>
      </c>
      <c r="AC170" s="155">
        <v>17511.222023750001</v>
      </c>
      <c r="AD170" s="155">
        <v>17578.754761750002</v>
      </c>
      <c r="AE170" s="155">
        <v>17646.315732500003</v>
      </c>
      <c r="AF170" s="155">
        <v>17713.594375749999</v>
      </c>
      <c r="AG170" s="155">
        <v>17734.938334750001</v>
      </c>
      <c r="AH170" s="155">
        <v>17755.999966250001</v>
      </c>
      <c r="AI170" s="155">
        <v>17777.343925249999</v>
      </c>
      <c r="AJ170" s="155">
        <v>17798.659651500002</v>
      </c>
      <c r="AK170" s="155">
        <v>17820.0036105</v>
      </c>
      <c r="AL170" s="155">
        <v>17802.047581500003</v>
      </c>
      <c r="AM170" s="155">
        <v>17784.34564725</v>
      </c>
      <c r="AN170" s="155">
        <v>17766.926040500002</v>
      </c>
      <c r="AO170" s="155">
        <v>17749.224106250003</v>
      </c>
      <c r="AP170" s="155">
        <v>17731.268077249999</v>
      </c>
      <c r="AQ170" s="8"/>
      <c r="AS170" s="128"/>
      <c r="AT170" s="131"/>
      <c r="AU170" s="131"/>
      <c r="AV170" s="131"/>
      <c r="AW170" s="131"/>
      <c r="AX170" s="131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</row>
    <row r="171" spans="2:74">
      <c r="B171" s="5"/>
      <c r="F171" s="62" t="s">
        <v>48</v>
      </c>
      <c r="G171" s="85">
        <f t="shared" si="2"/>
        <v>5593.2832447782421</v>
      </c>
      <c r="H171" s="155">
        <v>19.77220556801139</v>
      </c>
      <c r="I171" s="155">
        <v>20.001247821350198</v>
      </c>
      <c r="J171" s="155">
        <v>35.149684950612844</v>
      </c>
      <c r="K171" s="155">
        <v>54.094400033956745</v>
      </c>
      <c r="L171" s="155">
        <v>77.511228097503121</v>
      </c>
      <c r="M171" s="155">
        <v>102.64508317597014</v>
      </c>
      <c r="N171" s="155">
        <v>120.80647135942957</v>
      </c>
      <c r="O171" s="155">
        <v>130.65060774368436</v>
      </c>
      <c r="P171" s="155">
        <v>139.80252317827615</v>
      </c>
      <c r="Q171" s="155">
        <v>150.06098795334213</v>
      </c>
      <c r="R171" s="155">
        <v>160.68064659275984</v>
      </c>
      <c r="S171" s="155">
        <v>170.21175450599296</v>
      </c>
      <c r="T171" s="155">
        <v>180.56463281051973</v>
      </c>
      <c r="U171" s="155">
        <v>182.53644695047595</v>
      </c>
      <c r="V171" s="155">
        <v>184.49956510745557</v>
      </c>
      <c r="W171" s="155">
        <v>185.83005050288358</v>
      </c>
      <c r="X171" s="155">
        <v>187.15774076092623</v>
      </c>
      <c r="Y171" s="155">
        <v>188.48543101896888</v>
      </c>
      <c r="Z171" s="155">
        <v>189.81902212260289</v>
      </c>
      <c r="AA171" s="155">
        <v>191.14671238064548</v>
      </c>
      <c r="AB171" s="155">
        <v>191.88680264612282</v>
      </c>
      <c r="AC171" s="155">
        <v>192.62999861980617</v>
      </c>
      <c r="AD171" s="155">
        <v>193.37288402266887</v>
      </c>
      <c r="AE171" s="155">
        <v>194.11607999635211</v>
      </c>
      <c r="AF171" s="155">
        <v>194.8561702618295</v>
      </c>
      <c r="AG171" s="155">
        <v>195.09096180219913</v>
      </c>
      <c r="AH171" s="155">
        <v>195.32264763436285</v>
      </c>
      <c r="AI171" s="155">
        <v>195.55743917473251</v>
      </c>
      <c r="AJ171" s="155">
        <v>195.79192014428153</v>
      </c>
      <c r="AK171" s="155">
        <v>196.02671168465116</v>
      </c>
      <c r="AL171" s="155">
        <v>195.82918864275291</v>
      </c>
      <c r="AM171" s="155">
        <v>195.63446073824002</v>
      </c>
      <c r="AN171" s="155">
        <v>195.44283854193304</v>
      </c>
      <c r="AO171" s="155">
        <v>195.24811063742007</v>
      </c>
      <c r="AP171" s="155">
        <v>195.05058759552185</v>
      </c>
      <c r="AQ171" s="8"/>
      <c r="AS171" s="128"/>
      <c r="AT171" s="131"/>
      <c r="AU171" s="131"/>
      <c r="AV171" s="131"/>
      <c r="AW171" s="131"/>
      <c r="AX171" s="131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</row>
    <row r="172" spans="2:74">
      <c r="B172" s="5"/>
      <c r="F172" s="62" t="s">
        <v>49</v>
      </c>
      <c r="G172" s="85">
        <f t="shared" si="2"/>
        <v>35182.59819445687</v>
      </c>
      <c r="H172" s="155">
        <v>124.37016569239161</v>
      </c>
      <c r="I172" s="155">
        <v>125.8108761331323</v>
      </c>
      <c r="J172" s="155">
        <v>221.09683850423153</v>
      </c>
      <c r="K172" s="155">
        <v>340.26196380125748</v>
      </c>
      <c r="L172" s="155">
        <v>487.55735663114405</v>
      </c>
      <c r="M172" s="155">
        <v>645.65310926962366</v>
      </c>
      <c r="N172" s="155">
        <v>759.89098980405447</v>
      </c>
      <c r="O172" s="155">
        <v>821.812097643892</v>
      </c>
      <c r="P172" s="155">
        <v>879.37903093758689</v>
      </c>
      <c r="Q172" s="155">
        <v>943.90632706729434</v>
      </c>
      <c r="R172" s="155">
        <v>1010.7055872731379</v>
      </c>
      <c r="S172" s="155">
        <v>1070.6576986510736</v>
      </c>
      <c r="T172" s="155">
        <v>1135.7788701712755</v>
      </c>
      <c r="U172" s="155">
        <v>1148.1818795602592</v>
      </c>
      <c r="V172" s="155">
        <v>1160.5301899001181</v>
      </c>
      <c r="W172" s="155">
        <v>1168.8991444161686</v>
      </c>
      <c r="X172" s="155">
        <v>1177.2505170950005</v>
      </c>
      <c r="Y172" s="155">
        <v>1185.6018897738327</v>
      </c>
      <c r="Z172" s="155">
        <v>1193.9903796645708</v>
      </c>
      <c r="AA172" s="155">
        <v>1202.341752343403</v>
      </c>
      <c r="AB172" s="155">
        <v>1206.9970321313924</v>
      </c>
      <c r="AC172" s="155">
        <v>1211.6718472940693</v>
      </c>
      <c r="AD172" s="155">
        <v>1216.344708919278</v>
      </c>
      <c r="AE172" s="155">
        <v>1221.0195240819553</v>
      </c>
      <c r="AF172" s="155">
        <v>1225.6748038699452</v>
      </c>
      <c r="AG172" s="155">
        <v>1227.1516781963069</v>
      </c>
      <c r="AH172" s="155">
        <v>1228.6090171479814</v>
      </c>
      <c r="AI172" s="155">
        <v>1230.0858914743433</v>
      </c>
      <c r="AJ172" s="155">
        <v>1231.5608122632368</v>
      </c>
      <c r="AK172" s="155">
        <v>1233.0376865895983</v>
      </c>
      <c r="AL172" s="155">
        <v>1231.7952367594842</v>
      </c>
      <c r="AM172" s="155">
        <v>1230.5703687665894</v>
      </c>
      <c r="AN172" s="155">
        <v>1229.365036148381</v>
      </c>
      <c r="AO172" s="155">
        <v>1228.1401681554858</v>
      </c>
      <c r="AP172" s="155">
        <v>1226.8977183253719</v>
      </c>
      <c r="AQ172" s="8"/>
      <c r="AS172" s="128"/>
      <c r="AT172" s="131"/>
      <c r="AU172" s="131"/>
      <c r="AV172" s="131"/>
      <c r="AW172" s="131"/>
      <c r="AX172" s="131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</row>
    <row r="173" spans="2:74">
      <c r="B173" s="5"/>
      <c r="F173" s="62" t="s">
        <v>50</v>
      </c>
      <c r="G173" s="85">
        <f t="shared" si="2"/>
        <v>21487.564625822808</v>
      </c>
      <c r="H173" s="155">
        <v>75.958346170710115</v>
      </c>
      <c r="I173" s="155">
        <v>76.838251586774334</v>
      </c>
      <c r="J173" s="155">
        <v>135.03359188160505</v>
      </c>
      <c r="K173" s="155">
        <v>207.81299028793262</v>
      </c>
      <c r="L173" s="155">
        <v>297.77278390592653</v>
      </c>
      <c r="M173" s="155">
        <v>394.3288336641462</v>
      </c>
      <c r="N173" s="155">
        <v>464.09894635262162</v>
      </c>
      <c r="O173" s="155">
        <v>501.91689825762558</v>
      </c>
      <c r="P173" s="155">
        <v>537.07556370415864</v>
      </c>
      <c r="Q173" s="155">
        <v>576.48522975705259</v>
      </c>
      <c r="R173" s="155">
        <v>617.28248448784041</v>
      </c>
      <c r="S173" s="155">
        <v>653.8978834008999</v>
      </c>
      <c r="T173" s="155">
        <v>693.67025535068092</v>
      </c>
      <c r="U173" s="155">
        <v>701.24532028270914</v>
      </c>
      <c r="V173" s="155">
        <v>708.78697809265543</v>
      </c>
      <c r="W173" s="155">
        <v>713.89826777115763</v>
      </c>
      <c r="X173" s="155">
        <v>718.9988194461331</v>
      </c>
      <c r="Y173" s="155">
        <v>724.09937112110902</v>
      </c>
      <c r="Z173" s="155">
        <v>729.22259191464013</v>
      </c>
      <c r="AA173" s="155">
        <v>734.32314358961571</v>
      </c>
      <c r="AB173" s="155">
        <v>737.16632830106994</v>
      </c>
      <c r="AC173" s="155">
        <v>740.02144412755331</v>
      </c>
      <c r="AD173" s="155">
        <v>742.87536684253382</v>
      </c>
      <c r="AE173" s="155">
        <v>745.73048266901742</v>
      </c>
      <c r="AF173" s="155">
        <v>748.57366738047165</v>
      </c>
      <c r="AG173" s="155">
        <v>749.47565967667788</v>
      </c>
      <c r="AH173" s="155">
        <v>750.36572085785497</v>
      </c>
      <c r="AI173" s="155">
        <v>751.26771315406131</v>
      </c>
      <c r="AJ173" s="155">
        <v>752.16851233876446</v>
      </c>
      <c r="AK173" s="155">
        <v>753.07050463497092</v>
      </c>
      <c r="AL173" s="155">
        <v>752.31168571911473</v>
      </c>
      <c r="AM173" s="155">
        <v>751.56360480678495</v>
      </c>
      <c r="AN173" s="155">
        <v>750.82745500948431</v>
      </c>
      <c r="AO173" s="155">
        <v>750.07937409715464</v>
      </c>
      <c r="AP173" s="155">
        <v>749.32055518129846</v>
      </c>
      <c r="AQ173" s="8"/>
      <c r="AS173" s="128"/>
      <c r="AT173" s="131"/>
      <c r="AU173" s="131"/>
      <c r="AV173" s="131"/>
      <c r="AW173" s="131"/>
      <c r="AX173" s="131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</row>
    <row r="174" spans="2:74" s="20" customFormat="1">
      <c r="B174" s="26"/>
      <c r="F174" s="86" t="s">
        <v>0</v>
      </c>
      <c r="G174" s="85">
        <f t="shared" si="2"/>
        <v>-67522.988750343313</v>
      </c>
      <c r="H174" s="72">
        <f>-H168*SUMIF($E$10:$E$28,$E167,H$10:H$28)</f>
        <v>-565.18562231075748</v>
      </c>
      <c r="I174" s="72">
        <f t="shared" ref="I174:AP174" si="3">-I168*SUMIF($E$10:$E$28,$E167,I$10:I$28)</f>
        <v>-542.54481680076356</v>
      </c>
      <c r="J174" s="72">
        <f t="shared" si="3"/>
        <v>-902.75892819548847</v>
      </c>
      <c r="K174" s="72">
        <f t="shared" si="3"/>
        <v>-1312.2233660910872</v>
      </c>
      <c r="L174" s="72">
        <f t="shared" si="3"/>
        <v>-1771.1168263169566</v>
      </c>
      <c r="M174" s="72">
        <f t="shared" si="3"/>
        <v>-2202.6222166519728</v>
      </c>
      <c r="N174" s="72">
        <f t="shared" si="3"/>
        <v>-2426.3336551588732</v>
      </c>
      <c r="O174" s="72">
        <f t="shared" si="3"/>
        <v>-2446.7385366152666</v>
      </c>
      <c r="P174" s="72">
        <f t="shared" si="3"/>
        <v>-2447.8988531832165</v>
      </c>
      <c r="Q174" s="72">
        <f t="shared" si="3"/>
        <v>-2444.7994304763388</v>
      </c>
      <c r="R174" s="72">
        <f t="shared" si="3"/>
        <v>-2422.162317453327</v>
      </c>
      <c r="S174" s="72">
        <f t="shared" si="3"/>
        <v>-2358.5793613590231</v>
      </c>
      <c r="T174" s="72">
        <f t="shared" si="3"/>
        <v>-2282.1716984322507</v>
      </c>
      <c r="U174" s="72">
        <f t="shared" si="3"/>
        <v>-2084.8278770144975</v>
      </c>
      <c r="V174" s="72">
        <f t="shared" si="3"/>
        <v>-1882.5933594600233</v>
      </c>
      <c r="W174" s="72">
        <f t="shared" si="3"/>
        <v>-1896.169342519021</v>
      </c>
      <c r="X174" s="72">
        <f t="shared" si="3"/>
        <v>-1909.7168046052059</v>
      </c>
      <c r="Y174" s="72">
        <f t="shared" si="3"/>
        <v>-1923.2642666913912</v>
      </c>
      <c r="Z174" s="72">
        <f t="shared" si="3"/>
        <v>-1936.8719397201819</v>
      </c>
      <c r="AA174" s="72">
        <f t="shared" si="3"/>
        <v>-1950.4194018063672</v>
      </c>
      <c r="AB174" s="72">
        <f t="shared" si="3"/>
        <v>-1957.9711216078592</v>
      </c>
      <c r="AC174" s="72">
        <f t="shared" si="3"/>
        <v>-1965.5545313791431</v>
      </c>
      <c r="AD174" s="72">
        <f t="shared" si="3"/>
        <v>-1973.1347721534485</v>
      </c>
      <c r="AE174" s="72">
        <f t="shared" si="3"/>
        <v>-1980.7181819247326</v>
      </c>
      <c r="AF174" s="72">
        <f t="shared" si="3"/>
        <v>-1988.2699017262244</v>
      </c>
      <c r="AG174" s="72">
        <f t="shared" si="3"/>
        <v>-1990.6656634425185</v>
      </c>
      <c r="AH174" s="72">
        <f t="shared" si="3"/>
        <v>-1993.0297351890201</v>
      </c>
      <c r="AI174" s="72">
        <f t="shared" si="3"/>
        <v>-1995.4254969053138</v>
      </c>
      <c r="AJ174" s="72">
        <f t="shared" si="3"/>
        <v>-1997.8180896246286</v>
      </c>
      <c r="AK174" s="72">
        <f t="shared" si="3"/>
        <v>-2000.2138513409225</v>
      </c>
      <c r="AL174" s="72">
        <f t="shared" si="3"/>
        <v>-1998.1983692621359</v>
      </c>
      <c r="AM174" s="72">
        <f t="shared" si="3"/>
        <v>-1996.2114081561617</v>
      </c>
      <c r="AN174" s="72">
        <f t="shared" si="3"/>
        <v>-1994.2561370199801</v>
      </c>
      <c r="AO174" s="72">
        <f t="shared" si="3"/>
        <v>-1992.2691759140064</v>
      </c>
      <c r="AP174" s="72">
        <f t="shared" si="3"/>
        <v>-1990.2536938352187</v>
      </c>
      <c r="AQ174" s="13"/>
      <c r="AS174" s="128"/>
      <c r="AT174" s="131"/>
      <c r="AU174" s="130"/>
      <c r="AV174" s="130"/>
      <c r="AW174" s="130"/>
      <c r="AX174" s="130"/>
      <c r="AY174" s="130"/>
    </row>
    <row r="175" spans="2:74" s="20" customFormat="1">
      <c r="B175" s="26"/>
      <c r="F175" s="86" t="s">
        <v>5</v>
      </c>
      <c r="G175" s="85">
        <f t="shared" si="2"/>
        <v>504066.24578980036</v>
      </c>
      <c r="H175" s="72">
        <f>SUM(H168,H174)</f>
        <v>1551.0860538403563</v>
      </c>
      <c r="I175" s="72">
        <f t="shared" ref="I175:AJ175" si="4">SUM(I168,I174)</f>
        <v>1583.9700125724933</v>
      </c>
      <c r="J175" s="72">
        <f t="shared" si="4"/>
        <v>2809.2432436609611</v>
      </c>
      <c r="K175" s="72">
        <f t="shared" si="4"/>
        <v>4361.8471128268457</v>
      </c>
      <c r="L175" s="72">
        <f t="shared" si="4"/>
        <v>6303.8839015719022</v>
      </c>
      <c r="M175" s="72">
        <f t="shared" si="4"/>
        <v>8417.5427623835749</v>
      </c>
      <c r="N175" s="72">
        <f t="shared" si="4"/>
        <v>9986.6966406743777</v>
      </c>
      <c r="O175" s="72">
        <f t="shared" si="4"/>
        <v>10884.564786751602</v>
      </c>
      <c r="P175" s="72">
        <f t="shared" si="4"/>
        <v>11817.245978886805</v>
      </c>
      <c r="Q175" s="72">
        <f t="shared" si="4"/>
        <v>12867.096793801349</v>
      </c>
      <c r="R175" s="72">
        <f t="shared" si="4"/>
        <v>13973.340733900412</v>
      </c>
      <c r="S175" s="72">
        <f t="shared" si="4"/>
        <v>15009.457172948942</v>
      </c>
      <c r="T175" s="72">
        <f t="shared" si="4"/>
        <v>16142.249978900223</v>
      </c>
      <c r="U175" s="72">
        <f t="shared" si="4"/>
        <v>16540.793418528945</v>
      </c>
      <c r="V175" s="72">
        <f t="shared" si="4"/>
        <v>16943.340235140207</v>
      </c>
      <c r="W175" s="72">
        <f t="shared" si="4"/>
        <v>17065.524082671189</v>
      </c>
      <c r="X175" s="72">
        <f t="shared" si="4"/>
        <v>17187.451241446852</v>
      </c>
      <c r="Y175" s="72">
        <f t="shared" si="4"/>
        <v>17309.378400222518</v>
      </c>
      <c r="Z175" s="72">
        <f t="shared" si="4"/>
        <v>17431.847457481636</v>
      </c>
      <c r="AA175" s="72">
        <f t="shared" si="4"/>
        <v>17553.774616257302</v>
      </c>
      <c r="AB175" s="72">
        <f t="shared" si="4"/>
        <v>17621.740094470733</v>
      </c>
      <c r="AC175" s="72">
        <f t="shared" si="4"/>
        <v>17689.990782412286</v>
      </c>
      <c r="AD175" s="72">
        <f t="shared" si="4"/>
        <v>17758.212949381035</v>
      </c>
      <c r="AE175" s="72">
        <f t="shared" si="4"/>
        <v>17826.463637322595</v>
      </c>
      <c r="AF175" s="72">
        <f t="shared" si="4"/>
        <v>17894.429115536019</v>
      </c>
      <c r="AG175" s="72">
        <f t="shared" si="4"/>
        <v>17915.990970982664</v>
      </c>
      <c r="AH175" s="72">
        <f t="shared" si="4"/>
        <v>17937.267616701181</v>
      </c>
      <c r="AI175" s="72">
        <f t="shared" si="4"/>
        <v>17958.829472147823</v>
      </c>
      <c r="AJ175" s="72">
        <f t="shared" si="4"/>
        <v>17980.362806621655</v>
      </c>
      <c r="AK175" s="72">
        <f t="shared" ref="AK175:AP175" si="5">SUM(AK168,AK174)</f>
        <v>18001.924662068301</v>
      </c>
      <c r="AL175" s="72">
        <f t="shared" si="5"/>
        <v>17983.785323359221</v>
      </c>
      <c r="AM175" s="72">
        <f t="shared" si="5"/>
        <v>17965.902673405453</v>
      </c>
      <c r="AN175" s="72">
        <f t="shared" si="5"/>
        <v>17948.305233179821</v>
      </c>
      <c r="AO175" s="72">
        <f t="shared" si="5"/>
        <v>17930.422583226056</v>
      </c>
      <c r="AP175" s="72">
        <f t="shared" si="5"/>
        <v>17912.28324451697</v>
      </c>
      <c r="AQ175" s="13"/>
      <c r="AS175" s="128"/>
      <c r="AT175" s="130"/>
      <c r="AU175" s="130"/>
      <c r="AV175" s="130"/>
      <c r="AW175" s="130"/>
      <c r="AX175" s="130"/>
      <c r="AY175" s="130"/>
    </row>
    <row r="176" spans="2:74">
      <c r="B176" s="5"/>
      <c r="G176" s="171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"/>
    </row>
    <row r="177" spans="2:51">
      <c r="B177" s="5"/>
      <c r="E177" s="34">
        <f>E167+1</f>
        <v>2</v>
      </c>
      <c r="F177" s="35" t="str">
        <f>LOOKUP(E177,CAPEX!$E$11:$E$29,CAPEX!$F$11:$F$29)</f>
        <v>Itaborai</v>
      </c>
      <c r="G177" s="85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8"/>
      <c r="AS177" s="131"/>
      <c r="AT177" s="131"/>
      <c r="AU177" s="131"/>
      <c r="AV177" s="131"/>
      <c r="AW177" s="131"/>
      <c r="AX177" s="131"/>
      <c r="AY177" s="131"/>
    </row>
    <row r="178" spans="2:51">
      <c r="B178" s="5"/>
      <c r="F178" s="86" t="s">
        <v>46</v>
      </c>
      <c r="G178" s="85">
        <f t="shared" ref="G178:G185" si="6">SUM(H178:AP178)</f>
        <v>4653611.3549250159</v>
      </c>
      <c r="H178" s="154">
        <f t="shared" ref="H178:AP178" si="7">SUM(H179:H183)</f>
        <v>16579.515240989793</v>
      </c>
      <c r="I178" s="154">
        <f t="shared" si="7"/>
        <v>16642.187646897946</v>
      </c>
      <c r="J178" s="154">
        <f t="shared" si="7"/>
        <v>30867.934230589646</v>
      </c>
      <c r="K178" s="154">
        <f t="shared" si="7"/>
        <v>45992.648248387537</v>
      </c>
      <c r="L178" s="154">
        <f t="shared" si="7"/>
        <v>61268.886764335424</v>
      </c>
      <c r="M178" s="154">
        <f t="shared" si="7"/>
        <v>78058.466529095036</v>
      </c>
      <c r="N178" s="154">
        <f t="shared" si="7"/>
        <v>101710.70751566852</v>
      </c>
      <c r="O178" s="154">
        <f t="shared" si="7"/>
        <v>110720.48488525476</v>
      </c>
      <c r="P178" s="154">
        <f t="shared" si="7"/>
        <v>120847.39906156241</v>
      </c>
      <c r="Q178" s="154">
        <f t="shared" si="7"/>
        <v>129981.92585204456</v>
      </c>
      <c r="R178" s="154">
        <f t="shared" si="7"/>
        <v>139391.13244341264</v>
      </c>
      <c r="S178" s="154">
        <f t="shared" si="7"/>
        <v>148291.04985558777</v>
      </c>
      <c r="T178" s="154">
        <f t="shared" si="7"/>
        <v>157269.02816633502</v>
      </c>
      <c r="U178" s="154">
        <f t="shared" si="7"/>
        <v>157977.99221774959</v>
      </c>
      <c r="V178" s="154">
        <f t="shared" si="7"/>
        <v>158687.58528526872</v>
      </c>
      <c r="W178" s="154">
        <f t="shared" si="7"/>
        <v>159016.15184746942</v>
      </c>
      <c r="X178" s="154">
        <f t="shared" si="7"/>
        <v>159344.18374598125</v>
      </c>
      <c r="Y178" s="154">
        <f t="shared" si="7"/>
        <v>159673.34787348128</v>
      </c>
      <c r="Z178" s="154">
        <f t="shared" si="7"/>
        <v>160001.59992762972</v>
      </c>
      <c r="AA178" s="154">
        <f t="shared" si="7"/>
        <v>160329.91488338858</v>
      </c>
      <c r="AB178" s="154">
        <f t="shared" si="7"/>
        <v>160310.13232690113</v>
      </c>
      <c r="AC178" s="154">
        <f t="shared" si="7"/>
        <v>160290.34977041377</v>
      </c>
      <c r="AD178" s="154">
        <f t="shared" si="7"/>
        <v>160270.88172197857</v>
      </c>
      <c r="AE178" s="154">
        <f t="shared" si="7"/>
        <v>160250.81610824406</v>
      </c>
      <c r="AF178" s="154">
        <f t="shared" si="7"/>
        <v>160231.03355175664</v>
      </c>
      <c r="AG178" s="154">
        <f t="shared" si="7"/>
        <v>159892.90594476709</v>
      </c>
      <c r="AH178" s="154">
        <f t="shared" si="7"/>
        <v>159554.71543616711</v>
      </c>
      <c r="AI178" s="154">
        <f t="shared" si="7"/>
        <v>159216.24187032005</v>
      </c>
      <c r="AJ178" s="154">
        <f t="shared" si="7"/>
        <v>158877.79975527828</v>
      </c>
      <c r="AK178" s="154">
        <f t="shared" si="7"/>
        <v>158539.64069748353</v>
      </c>
      <c r="AL178" s="154">
        <f t="shared" si="7"/>
        <v>157928.5830027388</v>
      </c>
      <c r="AM178" s="154">
        <f t="shared" si="7"/>
        <v>157316.6446854478</v>
      </c>
      <c r="AN178" s="154">
        <f t="shared" si="7"/>
        <v>156704.7063681568</v>
      </c>
      <c r="AO178" s="154">
        <f t="shared" si="7"/>
        <v>156093.05110811282</v>
      </c>
      <c r="AP178" s="154">
        <f t="shared" si="7"/>
        <v>155481.71035612116</v>
      </c>
      <c r="AQ178" s="8"/>
      <c r="AS178" s="130"/>
      <c r="AT178" s="130"/>
      <c r="AU178" s="130"/>
      <c r="AV178" s="130"/>
      <c r="AW178" s="130"/>
      <c r="AX178" s="130"/>
      <c r="AY178" s="130"/>
    </row>
    <row r="179" spans="2:51">
      <c r="B179" s="5"/>
      <c r="F179" s="62" t="s">
        <v>2</v>
      </c>
      <c r="G179" s="85">
        <f t="shared" si="6"/>
        <v>0</v>
      </c>
      <c r="H179" s="155">
        <v>0</v>
      </c>
      <c r="I179" s="155">
        <v>0</v>
      </c>
      <c r="J179" s="155">
        <v>0</v>
      </c>
      <c r="K179" s="155">
        <v>0</v>
      </c>
      <c r="L179" s="155">
        <v>0</v>
      </c>
      <c r="M179" s="155">
        <v>0</v>
      </c>
      <c r="N179" s="155">
        <v>0</v>
      </c>
      <c r="O179" s="155">
        <v>0</v>
      </c>
      <c r="P179" s="155">
        <v>0</v>
      </c>
      <c r="Q179" s="155">
        <v>0</v>
      </c>
      <c r="R179" s="155">
        <v>0</v>
      </c>
      <c r="S179" s="155">
        <v>0</v>
      </c>
      <c r="T179" s="155">
        <v>0</v>
      </c>
      <c r="U179" s="155">
        <v>0</v>
      </c>
      <c r="V179" s="155">
        <v>0</v>
      </c>
      <c r="W179" s="155">
        <v>0</v>
      </c>
      <c r="X179" s="155">
        <v>0</v>
      </c>
      <c r="Y179" s="155">
        <v>0</v>
      </c>
      <c r="Z179" s="155">
        <v>0</v>
      </c>
      <c r="AA179" s="155">
        <v>0</v>
      </c>
      <c r="AB179" s="155">
        <v>0</v>
      </c>
      <c r="AC179" s="155">
        <v>0</v>
      </c>
      <c r="AD179" s="155">
        <v>0</v>
      </c>
      <c r="AE179" s="155">
        <v>0</v>
      </c>
      <c r="AF179" s="155">
        <v>0</v>
      </c>
      <c r="AG179" s="155">
        <v>0</v>
      </c>
      <c r="AH179" s="155">
        <v>0</v>
      </c>
      <c r="AI179" s="155">
        <v>0</v>
      </c>
      <c r="AJ179" s="155">
        <v>0</v>
      </c>
      <c r="AK179" s="155">
        <v>0</v>
      </c>
      <c r="AL179" s="155">
        <v>0</v>
      </c>
      <c r="AM179" s="155">
        <v>0</v>
      </c>
      <c r="AN179" s="155">
        <v>0</v>
      </c>
      <c r="AO179" s="155">
        <v>0</v>
      </c>
      <c r="AP179" s="155">
        <v>0</v>
      </c>
      <c r="AQ179" s="8"/>
      <c r="AS179" s="130"/>
      <c r="AT179" s="131"/>
      <c r="AU179" s="131"/>
      <c r="AV179" s="131"/>
      <c r="AW179" s="131"/>
      <c r="AX179" s="131"/>
      <c r="AY179" s="132"/>
    </row>
    <row r="180" spans="2:51">
      <c r="B180" s="5"/>
      <c r="F180" s="62" t="s">
        <v>47</v>
      </c>
      <c r="G180" s="85">
        <f t="shared" si="6"/>
        <v>3342957.3061016845</v>
      </c>
      <c r="H180" s="155">
        <v>12095.684094763999</v>
      </c>
      <c r="I180" s="155">
        <v>12114.89901272639</v>
      </c>
      <c r="J180" s="155">
        <v>22420.968188249786</v>
      </c>
      <c r="K180" s="155">
        <v>33331.815953320911</v>
      </c>
      <c r="L180" s="155">
        <v>44301.697183841003</v>
      </c>
      <c r="M180" s="155">
        <v>56311.352387316263</v>
      </c>
      <c r="N180" s="155">
        <v>73202.114074109806</v>
      </c>
      <c r="O180" s="155">
        <v>79497.056749839103</v>
      </c>
      <c r="P180" s="155">
        <v>86768.158134637066</v>
      </c>
      <c r="Q180" s="155">
        <v>93326.727629689878</v>
      </c>
      <c r="R180" s="155">
        <v>100082.51659810112</v>
      </c>
      <c r="S180" s="155">
        <v>106472.6370922247</v>
      </c>
      <c r="T180" s="155">
        <v>112918.8051342809</v>
      </c>
      <c r="U180" s="155">
        <v>113427.83971344944</v>
      </c>
      <c r="V180" s="155">
        <v>113937.32592475282</v>
      </c>
      <c r="W180" s="155">
        <v>114173.23597038203</v>
      </c>
      <c r="X180" s="155">
        <v>114408.76212869663</v>
      </c>
      <c r="Y180" s="155">
        <v>114645.10122485395</v>
      </c>
      <c r="Z180" s="155">
        <v>114880.78545441575</v>
      </c>
      <c r="AA180" s="155">
        <v>115116.51484719102</v>
      </c>
      <c r="AB180" s="155">
        <v>115102.31101655055</v>
      </c>
      <c r="AC180" s="155">
        <v>115088.10718591011</v>
      </c>
      <c r="AD180" s="155">
        <v>115074.12917133709</v>
      </c>
      <c r="AE180" s="155">
        <v>115059.72210623596</v>
      </c>
      <c r="AF180" s="155">
        <v>115045.5182755955</v>
      </c>
      <c r="AG180" s="155">
        <v>114802.74342151685</v>
      </c>
      <c r="AH180" s="155">
        <v>114559.92340422474</v>
      </c>
      <c r="AI180" s="155">
        <v>114316.90015247191</v>
      </c>
      <c r="AJ180" s="155">
        <v>114073.89948232584</v>
      </c>
      <c r="AK180" s="155">
        <v>113831.10204664047</v>
      </c>
      <c r="AL180" s="155">
        <v>113392.36400925842</v>
      </c>
      <c r="AM180" s="155">
        <v>112952.99368688764</v>
      </c>
      <c r="AN180" s="155">
        <v>112513.62336451685</v>
      </c>
      <c r="AO180" s="155">
        <v>112074.45627660674</v>
      </c>
      <c r="AP180" s="155">
        <v>111635.51500476405</v>
      </c>
      <c r="AQ180" s="8"/>
      <c r="AS180" s="130"/>
      <c r="AT180" s="131"/>
      <c r="AU180" s="131"/>
      <c r="AV180" s="131"/>
      <c r="AW180" s="131"/>
      <c r="AX180" s="131"/>
      <c r="AY180" s="132"/>
    </row>
    <row r="181" spans="2:51">
      <c r="B181" s="5"/>
      <c r="F181" s="62" t="s">
        <v>48</v>
      </c>
      <c r="G181" s="85">
        <f t="shared" si="6"/>
        <v>551507.274606716</v>
      </c>
      <c r="H181" s="155">
        <v>1886.7415833123655</v>
      </c>
      <c r="I181" s="155">
        <v>1905.0279654127662</v>
      </c>
      <c r="J181" s="155">
        <v>3554.3805208465647</v>
      </c>
      <c r="K181" s="155">
        <v>5327.52416213387</v>
      </c>
      <c r="L181" s="155">
        <v>7139.5869044732854</v>
      </c>
      <c r="M181" s="155">
        <v>9150.920993729178</v>
      </c>
      <c r="N181" s="155">
        <v>11996.069203723384</v>
      </c>
      <c r="O181" s="155">
        <v>13138.438606512011</v>
      </c>
      <c r="P181" s="155">
        <v>14340.129877253126</v>
      </c>
      <c r="Q181" s="155">
        <v>15424.061360760134</v>
      </c>
      <c r="R181" s="155">
        <v>16540.587207488432</v>
      </c>
      <c r="S181" s="155">
        <v>17596.679209289836</v>
      </c>
      <c r="T181" s="155">
        <v>18662.034161163403</v>
      </c>
      <c r="U181" s="155">
        <v>18746.162050174979</v>
      </c>
      <c r="V181" s="155">
        <v>18830.364580202448</v>
      </c>
      <c r="W181" s="155">
        <v>18869.353314853499</v>
      </c>
      <c r="X181" s="155">
        <v>18908.27860464104</v>
      </c>
      <c r="Y181" s="155">
        <v>18947.338248257183</v>
      </c>
      <c r="Z181" s="155">
        <v>18986.28966240029</v>
      </c>
      <c r="AA181" s="155">
        <v>19025.248540644978</v>
      </c>
      <c r="AB181" s="155">
        <v>19022.901080695185</v>
      </c>
      <c r="AC181" s="155">
        <v>19020.553620745388</v>
      </c>
      <c r="AD181" s="155">
        <v>19018.24348130354</v>
      </c>
      <c r="AE181" s="155">
        <v>19015.862432896593</v>
      </c>
      <c r="AF181" s="155">
        <v>19013.514972946799</v>
      </c>
      <c r="AG181" s="155">
        <v>18973.391694854196</v>
      </c>
      <c r="AH181" s="155">
        <v>18933.260952660003</v>
      </c>
      <c r="AI181" s="155">
        <v>18893.096622008663</v>
      </c>
      <c r="AJ181" s="155">
        <v>18852.93602340811</v>
      </c>
      <c r="AK181" s="155">
        <v>18812.809013264712</v>
      </c>
      <c r="AL181" s="155">
        <v>18740.298998376682</v>
      </c>
      <c r="AM181" s="155">
        <v>18667.684486066406</v>
      </c>
      <c r="AN181" s="155">
        <v>18595.06997375613</v>
      </c>
      <c r="AO181" s="155">
        <v>18522.489049903001</v>
      </c>
      <c r="AP181" s="155">
        <v>18449.94544655782</v>
      </c>
      <c r="AQ181" s="8"/>
      <c r="AS181" s="130"/>
      <c r="AT181" s="131"/>
      <c r="AU181" s="131"/>
      <c r="AV181" s="131"/>
      <c r="AW181" s="131"/>
      <c r="AX181" s="131"/>
      <c r="AY181" s="132"/>
    </row>
    <row r="182" spans="2:51">
      <c r="B182" s="5"/>
      <c r="F182" s="62" t="s">
        <v>49</v>
      </c>
      <c r="G182" s="85">
        <f t="shared" si="6"/>
        <v>557824.02674054273</v>
      </c>
      <c r="H182" s="155">
        <v>1908.3515954937407</v>
      </c>
      <c r="I182" s="155">
        <v>1926.8474227791305</v>
      </c>
      <c r="J182" s="155">
        <v>3595.0910278031615</v>
      </c>
      <c r="K182" s="155">
        <v>5388.543574150096</v>
      </c>
      <c r="L182" s="155">
        <v>7221.360985958675</v>
      </c>
      <c r="M182" s="155">
        <v>9255.7321220227095</v>
      </c>
      <c r="N182" s="155">
        <v>12133.467564958402</v>
      </c>
      <c r="O182" s="155">
        <v>13288.921227365963</v>
      </c>
      <c r="P182" s="155">
        <v>14504.376207577759</v>
      </c>
      <c r="Q182" s="155">
        <v>15600.722625259928</v>
      </c>
      <c r="R182" s="155">
        <v>16730.036729459222</v>
      </c>
      <c r="S182" s="155">
        <v>17798.224802723416</v>
      </c>
      <c r="T182" s="155">
        <v>18875.781920326044</v>
      </c>
      <c r="U182" s="155">
        <v>18960.873377810593</v>
      </c>
      <c r="V182" s="155">
        <v>19046.040331220516</v>
      </c>
      <c r="W182" s="155">
        <v>19085.47562783755</v>
      </c>
      <c r="X182" s="155">
        <v>19124.846752918012</v>
      </c>
      <c r="Y182" s="155">
        <v>19164.353770664147</v>
      </c>
      <c r="Z182" s="155">
        <v>19203.7513193185</v>
      </c>
      <c r="AA182" s="155">
        <v>19243.156417565377</v>
      </c>
      <c r="AB182" s="155">
        <v>19240.782070712492</v>
      </c>
      <c r="AC182" s="155">
        <v>19238.407723859607</v>
      </c>
      <c r="AD182" s="155">
        <v>19236.0711249694</v>
      </c>
      <c r="AE182" s="155">
        <v>19233.662804950101</v>
      </c>
      <c r="AF182" s="155">
        <v>19231.288458097213</v>
      </c>
      <c r="AG182" s="155">
        <v>19190.705623414557</v>
      </c>
      <c r="AH182" s="155">
        <v>19150.115239139363</v>
      </c>
      <c r="AI182" s="155">
        <v>19109.490881697755</v>
      </c>
      <c r="AJ182" s="155">
        <v>19068.870299052411</v>
      </c>
      <c r="AK182" s="155">
        <v>19028.283689573487</v>
      </c>
      <c r="AL182" s="155">
        <v>18954.94317287278</v>
      </c>
      <c r="AM182" s="155">
        <v>18881.49696187655</v>
      </c>
      <c r="AN182" s="155">
        <v>18808.05075088032</v>
      </c>
      <c r="AO182" s="155">
        <v>18734.638513050515</v>
      </c>
      <c r="AP182" s="155">
        <v>18661.264023183383</v>
      </c>
      <c r="AQ182" s="8"/>
      <c r="AS182" s="130"/>
      <c r="AT182" s="131"/>
      <c r="AU182" s="131"/>
      <c r="AV182" s="131"/>
      <c r="AW182" s="131"/>
      <c r="AX182" s="131"/>
      <c r="AY182" s="132"/>
    </row>
    <row r="183" spans="2:51">
      <c r="B183" s="5"/>
      <c r="F183" s="62" t="s">
        <v>50</v>
      </c>
      <c r="G183" s="85">
        <f t="shared" si="6"/>
        <v>201322.74747607313</v>
      </c>
      <c r="H183" s="155">
        <v>688.73796741968908</v>
      </c>
      <c r="I183" s="155">
        <v>695.41324597965934</v>
      </c>
      <c r="J183" s="155">
        <v>1297.4944936901331</v>
      </c>
      <c r="K183" s="155">
        <v>1944.7645587826564</v>
      </c>
      <c r="L183" s="155">
        <v>2606.2416900624694</v>
      </c>
      <c r="M183" s="155">
        <v>3340.4610260268751</v>
      </c>
      <c r="N183" s="155">
        <v>4379.0566728769154</v>
      </c>
      <c r="O183" s="155">
        <v>4796.0683015376817</v>
      </c>
      <c r="P183" s="155">
        <v>5234.7348420944418</v>
      </c>
      <c r="Q183" s="155">
        <v>5630.4142363346364</v>
      </c>
      <c r="R183" s="155">
        <v>6037.9919083638688</v>
      </c>
      <c r="S183" s="155">
        <v>6423.5087513498129</v>
      </c>
      <c r="T183" s="155">
        <v>6812.4069505646348</v>
      </c>
      <c r="U183" s="155">
        <v>6843.1170763145637</v>
      </c>
      <c r="V183" s="155">
        <v>6873.854449092928</v>
      </c>
      <c r="W183" s="155">
        <v>6888.0869343963404</v>
      </c>
      <c r="X183" s="155">
        <v>6902.2962597255801</v>
      </c>
      <c r="Y183" s="155">
        <v>6916.5546297060082</v>
      </c>
      <c r="Z183" s="155">
        <v>6930.7734914952016</v>
      </c>
      <c r="AA183" s="155">
        <v>6944.9950779872379</v>
      </c>
      <c r="AB183" s="155">
        <v>6944.1381589429338</v>
      </c>
      <c r="AC183" s="155">
        <v>6943.2812398986289</v>
      </c>
      <c r="AD183" s="155">
        <v>6942.4379443685439</v>
      </c>
      <c r="AE183" s="155">
        <v>6941.5687641614422</v>
      </c>
      <c r="AF183" s="155">
        <v>6940.7118451171391</v>
      </c>
      <c r="AG183" s="155">
        <v>6926.0652049815044</v>
      </c>
      <c r="AH183" s="155">
        <v>6911.415840143025</v>
      </c>
      <c r="AI183" s="155">
        <v>6896.7542141417507</v>
      </c>
      <c r="AJ183" s="155">
        <v>6882.0939504918979</v>
      </c>
      <c r="AK183" s="155">
        <v>6867.4459480048417</v>
      </c>
      <c r="AL183" s="155">
        <v>6840.9768222309358</v>
      </c>
      <c r="AM183" s="155">
        <v>6814.4695506172193</v>
      </c>
      <c r="AN183" s="155">
        <v>6787.9622790035046</v>
      </c>
      <c r="AO183" s="155">
        <v>6761.4672685525857</v>
      </c>
      <c r="AP183" s="155">
        <v>6734.985881615883</v>
      </c>
      <c r="AQ183" s="8"/>
      <c r="AS183" s="130"/>
      <c r="AT183" s="131"/>
      <c r="AU183" s="131"/>
      <c r="AV183" s="131"/>
      <c r="AW183" s="131"/>
      <c r="AX183" s="131"/>
      <c r="AY183" s="132"/>
    </row>
    <row r="184" spans="2:51">
      <c r="B184" s="5"/>
      <c r="F184" s="86" t="s">
        <v>0</v>
      </c>
      <c r="G184" s="85">
        <f t="shared" si="6"/>
        <v>-679137.50906172674</v>
      </c>
      <c r="H184" s="154">
        <f t="shared" ref="H184:AP184" si="8">-H178*SUMIF($E$10:$E$28,$E177,H$10:H$28)</f>
        <v>-8667.7705679894643</v>
      </c>
      <c r="I184" s="154">
        <f t="shared" si="8"/>
        <v>-8197.9416348619288</v>
      </c>
      <c r="J184" s="154">
        <f t="shared" si="8"/>
        <v>-14273.332788224654</v>
      </c>
      <c r="K184" s="154">
        <f t="shared" si="8"/>
        <v>-19878.022572953094</v>
      </c>
      <c r="L184" s="154">
        <f t="shared" si="8"/>
        <v>-24630.092479262843</v>
      </c>
      <c r="M184" s="154">
        <f t="shared" si="8"/>
        <v>-29022.137855517536</v>
      </c>
      <c r="N184" s="154">
        <f t="shared" si="8"/>
        <v>-34744.377687352368</v>
      </c>
      <c r="O184" s="154">
        <f t="shared" si="8"/>
        <v>-34478.358993268332</v>
      </c>
      <c r="P184" s="154">
        <f t="shared" si="8"/>
        <v>-33982.288616111349</v>
      </c>
      <c r="Q184" s="154">
        <f t="shared" si="8"/>
        <v>-32625.463388863183</v>
      </c>
      <c r="R184" s="154">
        <f t="shared" si="8"/>
        <v>-30777.56204350551</v>
      </c>
      <c r="S184" s="154">
        <f t="shared" si="8"/>
        <v>-28264.274102475028</v>
      </c>
      <c r="T184" s="154">
        <f t="shared" si="8"/>
        <v>-25225.952117880133</v>
      </c>
      <c r="U184" s="154">
        <f t="shared" si="8"/>
        <v>-20568.734586750994</v>
      </c>
      <c r="V184" s="154">
        <f t="shared" si="8"/>
        <v>-15868.758528526872</v>
      </c>
      <c r="W184" s="154">
        <f t="shared" si="8"/>
        <v>-15901.615184746943</v>
      </c>
      <c r="X184" s="154">
        <f t="shared" si="8"/>
        <v>-15934.418374598126</v>
      </c>
      <c r="Y184" s="154">
        <f t="shared" si="8"/>
        <v>-15967.334787348129</v>
      </c>
      <c r="Z184" s="154">
        <f t="shared" si="8"/>
        <v>-16000.159992762972</v>
      </c>
      <c r="AA184" s="154">
        <f t="shared" si="8"/>
        <v>-16032.991488338859</v>
      </c>
      <c r="AB184" s="154">
        <f t="shared" si="8"/>
        <v>-16031.013232690115</v>
      </c>
      <c r="AC184" s="154">
        <f t="shared" si="8"/>
        <v>-16029.034977041378</v>
      </c>
      <c r="AD184" s="154">
        <f t="shared" si="8"/>
        <v>-16027.088172197859</v>
      </c>
      <c r="AE184" s="154">
        <f t="shared" si="8"/>
        <v>-16025.081610824407</v>
      </c>
      <c r="AF184" s="154">
        <f t="shared" si="8"/>
        <v>-16023.103355175665</v>
      </c>
      <c r="AG184" s="154">
        <f t="shared" si="8"/>
        <v>-15989.29059447671</v>
      </c>
      <c r="AH184" s="154">
        <f t="shared" si="8"/>
        <v>-15955.471543616712</v>
      </c>
      <c r="AI184" s="154">
        <f t="shared" si="8"/>
        <v>-15921.624187032006</v>
      </c>
      <c r="AJ184" s="154">
        <f t="shared" si="8"/>
        <v>-15887.779975527828</v>
      </c>
      <c r="AK184" s="154">
        <f t="shared" si="8"/>
        <v>-15853.964069748354</v>
      </c>
      <c r="AL184" s="154">
        <f t="shared" si="8"/>
        <v>-15792.858300273881</v>
      </c>
      <c r="AM184" s="154">
        <f t="shared" si="8"/>
        <v>-15731.664468544781</v>
      </c>
      <c r="AN184" s="154">
        <f t="shared" si="8"/>
        <v>-15670.47063681568</v>
      </c>
      <c r="AO184" s="154">
        <f t="shared" si="8"/>
        <v>-15609.305110811283</v>
      </c>
      <c r="AP184" s="154">
        <f t="shared" si="8"/>
        <v>-15548.171035612117</v>
      </c>
      <c r="AQ184" s="8"/>
      <c r="AS184" s="130"/>
      <c r="AT184" s="131"/>
      <c r="AU184" s="130"/>
      <c r="AV184" s="130"/>
      <c r="AW184" s="130"/>
      <c r="AX184" s="130"/>
      <c r="AY184" s="130"/>
    </row>
    <row r="185" spans="2:51">
      <c r="B185" s="5"/>
      <c r="F185" s="86" t="s">
        <v>5</v>
      </c>
      <c r="G185" s="85">
        <f t="shared" si="6"/>
        <v>3974473.8458632901</v>
      </c>
      <c r="H185" s="154">
        <f t="shared" ref="H185:AP185" si="9">SUM(H178,H184)</f>
        <v>7911.7446730003285</v>
      </c>
      <c r="I185" s="154">
        <f t="shared" si="9"/>
        <v>8444.2460120360174</v>
      </c>
      <c r="J185" s="154">
        <f t="shared" si="9"/>
        <v>16594.60144236499</v>
      </c>
      <c r="K185" s="154">
        <f t="shared" si="9"/>
        <v>26114.625675434443</v>
      </c>
      <c r="L185" s="154">
        <f t="shared" si="9"/>
        <v>36638.794285072581</v>
      </c>
      <c r="M185" s="154">
        <f t="shared" si="9"/>
        <v>49036.328673577504</v>
      </c>
      <c r="N185" s="154">
        <f t="shared" si="9"/>
        <v>66966.329828316142</v>
      </c>
      <c r="O185" s="154">
        <f t="shared" si="9"/>
        <v>76242.125891986419</v>
      </c>
      <c r="P185" s="154">
        <f t="shared" si="9"/>
        <v>86865.11044545105</v>
      </c>
      <c r="Q185" s="154">
        <f t="shared" si="9"/>
        <v>97356.462463181379</v>
      </c>
      <c r="R185" s="154">
        <f t="shared" si="9"/>
        <v>108613.57039990713</v>
      </c>
      <c r="S185" s="154">
        <f t="shared" si="9"/>
        <v>120026.77575311274</v>
      </c>
      <c r="T185" s="154">
        <f t="shared" si="9"/>
        <v>132043.07604845488</v>
      </c>
      <c r="U185" s="154">
        <f t="shared" si="9"/>
        <v>137409.25763099859</v>
      </c>
      <c r="V185" s="154">
        <f t="shared" si="9"/>
        <v>142818.82675674185</v>
      </c>
      <c r="W185" s="154">
        <f t="shared" si="9"/>
        <v>143114.53666272247</v>
      </c>
      <c r="X185" s="154">
        <f t="shared" si="9"/>
        <v>143409.76537138314</v>
      </c>
      <c r="Y185" s="154">
        <f t="shared" si="9"/>
        <v>143706.01308613314</v>
      </c>
      <c r="Z185" s="154">
        <f t="shared" si="9"/>
        <v>144001.43993486674</v>
      </c>
      <c r="AA185" s="154">
        <f t="shared" si="9"/>
        <v>144296.92339504973</v>
      </c>
      <c r="AB185" s="154">
        <f t="shared" si="9"/>
        <v>144279.11909421103</v>
      </c>
      <c r="AC185" s="154">
        <f t="shared" si="9"/>
        <v>144261.31479337238</v>
      </c>
      <c r="AD185" s="154">
        <f t="shared" si="9"/>
        <v>144243.7935497807</v>
      </c>
      <c r="AE185" s="154">
        <f t="shared" si="9"/>
        <v>144225.73449741965</v>
      </c>
      <c r="AF185" s="154">
        <f t="shared" si="9"/>
        <v>144207.93019658097</v>
      </c>
      <c r="AG185" s="154">
        <f t="shared" si="9"/>
        <v>143903.61535029038</v>
      </c>
      <c r="AH185" s="154">
        <f t="shared" si="9"/>
        <v>143599.24389255041</v>
      </c>
      <c r="AI185" s="154">
        <f t="shared" si="9"/>
        <v>143294.61768328806</v>
      </c>
      <c r="AJ185" s="154">
        <f t="shared" si="9"/>
        <v>142990.01977975044</v>
      </c>
      <c r="AK185" s="154">
        <f t="shared" si="9"/>
        <v>142685.67662773517</v>
      </c>
      <c r="AL185" s="154">
        <f t="shared" si="9"/>
        <v>142135.72470246491</v>
      </c>
      <c r="AM185" s="154">
        <f t="shared" si="9"/>
        <v>141584.98021690303</v>
      </c>
      <c r="AN185" s="154">
        <f t="shared" si="9"/>
        <v>141034.23573134112</v>
      </c>
      <c r="AO185" s="154">
        <f t="shared" si="9"/>
        <v>140483.74599730154</v>
      </c>
      <c r="AP185" s="154">
        <f t="shared" si="9"/>
        <v>139933.53932050904</v>
      </c>
      <c r="AQ185" s="8"/>
      <c r="AS185" s="130"/>
      <c r="AT185" s="130"/>
      <c r="AU185" s="130"/>
      <c r="AV185" s="130"/>
      <c r="AW185" s="130"/>
      <c r="AX185" s="130"/>
      <c r="AY185" s="130"/>
    </row>
    <row r="186" spans="2:51">
      <c r="B186" s="5"/>
      <c r="G186" s="171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8"/>
      <c r="AS186" s="131"/>
      <c r="AT186" s="131"/>
      <c r="AU186" s="131"/>
      <c r="AV186" s="131"/>
      <c r="AW186" s="131"/>
      <c r="AX186" s="131"/>
      <c r="AY186" s="131"/>
    </row>
    <row r="187" spans="2:51">
      <c r="B187" s="5"/>
      <c r="E187" s="34">
        <f>E177+1</f>
        <v>3</v>
      </c>
      <c r="F187" s="35" t="str">
        <f>LOOKUP(E187,CAPEX!$E$11:$E$29,CAPEX!$F$11:$F$29)</f>
        <v>Mage</v>
      </c>
      <c r="G187" s="85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8"/>
      <c r="AS187" s="131"/>
      <c r="AT187" s="131"/>
      <c r="AU187" s="131"/>
      <c r="AV187" s="131"/>
      <c r="AW187" s="131"/>
      <c r="AX187" s="131"/>
      <c r="AY187" s="131"/>
    </row>
    <row r="188" spans="2:51">
      <c r="B188" s="5"/>
      <c r="F188" s="86" t="s">
        <v>46</v>
      </c>
      <c r="G188" s="85">
        <f t="shared" ref="G188:G195" si="10">SUM(H188:AP188)</f>
        <v>3716546.8403330194</v>
      </c>
      <c r="H188" s="154">
        <f t="shared" ref="H188:AP188" si="11">SUM(H189:H193)</f>
        <v>3845.4224064323143</v>
      </c>
      <c r="I188" s="154">
        <f t="shared" si="11"/>
        <v>3930.7017378536111</v>
      </c>
      <c r="J188" s="154">
        <f t="shared" si="11"/>
        <v>22671.228519618468</v>
      </c>
      <c r="K188" s="154">
        <f t="shared" si="11"/>
        <v>44385.855373471612</v>
      </c>
      <c r="L188" s="154">
        <f t="shared" si="11"/>
        <v>66349.457691460964</v>
      </c>
      <c r="M188" s="154">
        <f t="shared" si="11"/>
        <v>89164.28705019792</v>
      </c>
      <c r="N188" s="154">
        <f t="shared" si="11"/>
        <v>109033.04934585131</v>
      </c>
      <c r="O188" s="154">
        <f t="shared" si="11"/>
        <v>111105.91321041172</v>
      </c>
      <c r="P188" s="154">
        <f t="shared" si="11"/>
        <v>106530.47928471933</v>
      </c>
      <c r="Q188" s="154">
        <f t="shared" si="11"/>
        <v>110643.76697644591</v>
      </c>
      <c r="R188" s="154">
        <f t="shared" si="11"/>
        <v>114511.51771271272</v>
      </c>
      <c r="S188" s="154">
        <f t="shared" si="11"/>
        <v>117733.00240516219</v>
      </c>
      <c r="T188" s="154">
        <f t="shared" si="11"/>
        <v>120976.17990654077</v>
      </c>
      <c r="U188" s="154">
        <f t="shared" si="11"/>
        <v>121465.08863922623</v>
      </c>
      <c r="V188" s="154">
        <f t="shared" si="11"/>
        <v>121953.74095573046</v>
      </c>
      <c r="W188" s="154">
        <f t="shared" si="11"/>
        <v>122209.90072074471</v>
      </c>
      <c r="X188" s="154">
        <f t="shared" si="11"/>
        <v>122466.31690194024</v>
      </c>
      <c r="Y188" s="154">
        <f t="shared" si="11"/>
        <v>122722.73308313571</v>
      </c>
      <c r="Z188" s="154">
        <f t="shared" si="11"/>
        <v>122979.14926433121</v>
      </c>
      <c r="AA188" s="154">
        <f t="shared" si="11"/>
        <v>123235.3346709636</v>
      </c>
      <c r="AB188" s="154">
        <f t="shared" si="11"/>
        <v>123272.69450856379</v>
      </c>
      <c r="AC188" s="154">
        <f t="shared" si="11"/>
        <v>123310.31076234515</v>
      </c>
      <c r="AD188" s="154">
        <f t="shared" si="11"/>
        <v>123347.15776758295</v>
      </c>
      <c r="AE188" s="154">
        <f t="shared" si="11"/>
        <v>123384.28683062007</v>
      </c>
      <c r="AF188" s="154">
        <f t="shared" si="11"/>
        <v>123421.41589365715</v>
      </c>
      <c r="AG188" s="154">
        <f t="shared" si="11"/>
        <v>123249.25806960251</v>
      </c>
      <c r="AH188" s="154">
        <f t="shared" si="11"/>
        <v>123076.84382936667</v>
      </c>
      <c r="AI188" s="154">
        <f t="shared" si="11"/>
        <v>122904.42958913083</v>
      </c>
      <c r="AJ188" s="154">
        <f t="shared" si="11"/>
        <v>122731.98970727687</v>
      </c>
      <c r="AK188" s="154">
        <f t="shared" si="11"/>
        <v>122559.37033409606</v>
      </c>
      <c r="AL188" s="154">
        <f t="shared" si="11"/>
        <v>122198.18250126409</v>
      </c>
      <c r="AM188" s="154">
        <f t="shared" si="11"/>
        <v>121836.78953548719</v>
      </c>
      <c r="AN188" s="154">
        <f t="shared" si="11"/>
        <v>121474.83245411165</v>
      </c>
      <c r="AO188" s="154">
        <f t="shared" si="11"/>
        <v>121113.67026289779</v>
      </c>
      <c r="AP188" s="154">
        <f t="shared" si="11"/>
        <v>120752.48243006584</v>
      </c>
      <c r="AQ188" s="8"/>
      <c r="AS188" s="130"/>
      <c r="AT188" s="130"/>
      <c r="AU188" s="130"/>
      <c r="AV188" s="130"/>
      <c r="AW188" s="130"/>
      <c r="AX188" s="130"/>
      <c r="AY188" s="130"/>
    </row>
    <row r="189" spans="2:51">
      <c r="B189" s="5"/>
      <c r="F189" s="62" t="s">
        <v>2</v>
      </c>
      <c r="G189" s="85">
        <f t="shared" si="10"/>
        <v>186120.09528925398</v>
      </c>
      <c r="H189" s="155">
        <v>0.93347065753374703</v>
      </c>
      <c r="I189" s="155">
        <v>29.985032979307114</v>
      </c>
      <c r="J189" s="155">
        <v>340.13796069726925</v>
      </c>
      <c r="K189" s="155">
        <v>992.76610696880857</v>
      </c>
      <c r="L189" s="155">
        <v>1971.8666093934339</v>
      </c>
      <c r="M189" s="155">
        <v>3304.5308807164793</v>
      </c>
      <c r="N189" s="155">
        <v>4840.1916385169443</v>
      </c>
      <c r="O189" s="155">
        <v>5745.4968787578127</v>
      </c>
      <c r="P189" s="155">
        <v>5508.8925380937508</v>
      </c>
      <c r="Q189" s="155">
        <v>5721.5984230585946</v>
      </c>
      <c r="R189" s="155">
        <v>5921.6071277343754</v>
      </c>
      <c r="S189" s="155">
        <v>6088.1961931640635</v>
      </c>
      <c r="T189" s="155">
        <v>6255.9070347656252</v>
      </c>
      <c r="U189" s="155">
        <v>6281.1894298828138</v>
      </c>
      <c r="V189" s="155">
        <v>6306.4585652343758</v>
      </c>
      <c r="W189" s="155">
        <v>6319.705071093751</v>
      </c>
      <c r="X189" s="155">
        <v>6332.964836718751</v>
      </c>
      <c r="Y189" s="155">
        <v>6346.224602343751</v>
      </c>
      <c r="Z189" s="155">
        <v>6359.484367968751</v>
      </c>
      <c r="AA189" s="155">
        <v>6372.7321998046882</v>
      </c>
      <c r="AB189" s="155">
        <v>6374.6641476562509</v>
      </c>
      <c r="AC189" s="155">
        <v>6376.6093552734383</v>
      </c>
      <c r="AD189" s="155">
        <v>6378.5147835937505</v>
      </c>
      <c r="AE189" s="155">
        <v>6380.4347976562503</v>
      </c>
      <c r="AF189" s="155">
        <v>6382.3548117187511</v>
      </c>
      <c r="AG189" s="155">
        <v>6373.4522050781252</v>
      </c>
      <c r="AH189" s="155">
        <v>6364.5363386718764</v>
      </c>
      <c r="AI189" s="155">
        <v>6355.6204722656257</v>
      </c>
      <c r="AJ189" s="155">
        <v>6346.7032798828131</v>
      </c>
      <c r="AK189" s="155">
        <v>6337.7768056640634</v>
      </c>
      <c r="AL189" s="155">
        <v>6319.0990998046882</v>
      </c>
      <c r="AM189" s="155">
        <v>6300.410786132813</v>
      </c>
      <c r="AN189" s="155">
        <v>6281.6933009765635</v>
      </c>
      <c r="AO189" s="155">
        <v>6263.0169210937511</v>
      </c>
      <c r="AP189" s="155">
        <v>6244.3392152343749</v>
      </c>
      <c r="AQ189" s="8"/>
      <c r="AS189" s="130"/>
      <c r="AT189" s="131"/>
      <c r="AU189" s="131"/>
      <c r="AV189" s="131"/>
      <c r="AW189" s="131"/>
      <c r="AX189" s="131"/>
      <c r="AY189" s="132"/>
    </row>
    <row r="190" spans="2:51">
      <c r="B190" s="5"/>
      <c r="F190" s="62" t="s">
        <v>47</v>
      </c>
      <c r="G190" s="85">
        <f t="shared" si="10"/>
        <v>3150312.0922224731</v>
      </c>
      <c r="H190" s="155">
        <v>3449.2021840801099</v>
      </c>
      <c r="I190" s="155">
        <v>3496.9653770495693</v>
      </c>
      <c r="J190" s="155">
        <v>20004.098850034443</v>
      </c>
      <c r="K190" s="155">
        <v>38840.68810730167</v>
      </c>
      <c r="L190" s="155">
        <v>57577.578746752886</v>
      </c>
      <c r="M190" s="155">
        <v>76728.302987013099</v>
      </c>
      <c r="N190" s="155">
        <v>93034.918606492938</v>
      </c>
      <c r="O190" s="155">
        <v>93998.800117931038</v>
      </c>
      <c r="P190" s="155">
        <v>90127.851339359142</v>
      </c>
      <c r="Q190" s="155">
        <v>93607.811103786138</v>
      </c>
      <c r="R190" s="155">
        <v>96880.039537531236</v>
      </c>
      <c r="S190" s="155">
        <v>99605.508299171866</v>
      </c>
      <c r="T190" s="155">
        <v>102349.32980146873</v>
      </c>
      <c r="U190" s="155">
        <v>102762.96065973438</v>
      </c>
      <c r="V190" s="155">
        <v>103176.37458253125</v>
      </c>
      <c r="W190" s="155">
        <v>103393.09311581249</v>
      </c>
      <c r="X190" s="155">
        <v>103610.0285845625</v>
      </c>
      <c r="Y190" s="155">
        <v>103826.96405331249</v>
      </c>
      <c r="Z190" s="155">
        <v>104043.89952206251</v>
      </c>
      <c r="AA190" s="155">
        <v>104260.63974889062</v>
      </c>
      <c r="AB190" s="155">
        <v>104292.2472466875</v>
      </c>
      <c r="AC190" s="155">
        <v>104324.07167995311</v>
      </c>
      <c r="AD190" s="155">
        <v>104355.24530681249</v>
      </c>
      <c r="AE190" s="155">
        <v>104386.6575626875</v>
      </c>
      <c r="AF190" s="155">
        <v>104418.06981856248</v>
      </c>
      <c r="AG190" s="155">
        <v>104272.41934484374</v>
      </c>
      <c r="AH190" s="155">
        <v>104126.55193565624</v>
      </c>
      <c r="AI190" s="155">
        <v>103980.68452646874</v>
      </c>
      <c r="AJ190" s="155">
        <v>103834.79542373437</v>
      </c>
      <c r="AK190" s="155">
        <v>103688.75446617187</v>
      </c>
      <c r="AL190" s="155">
        <v>103383.17916489061</v>
      </c>
      <c r="AM190" s="155">
        <v>103077.43031523438</v>
      </c>
      <c r="AN190" s="155">
        <v>102771.20420754686</v>
      </c>
      <c r="AO190" s="155">
        <v>102465.65059981248</v>
      </c>
      <c r="AP190" s="155">
        <v>102160.07529853123</v>
      </c>
      <c r="AQ190" s="8"/>
      <c r="AS190" s="130"/>
      <c r="AT190" s="131"/>
      <c r="AU190" s="131"/>
      <c r="AV190" s="131"/>
      <c r="AW190" s="131"/>
      <c r="AX190" s="131"/>
      <c r="AY190" s="132"/>
    </row>
    <row r="191" spans="2:51">
      <c r="B191" s="5"/>
      <c r="F191" s="62" t="s">
        <v>48</v>
      </c>
      <c r="G191" s="85">
        <f t="shared" si="10"/>
        <v>254126.38639656614</v>
      </c>
      <c r="H191" s="155">
        <v>264.26972244563876</v>
      </c>
      <c r="I191" s="155">
        <v>269.92873119035841</v>
      </c>
      <c r="J191" s="155">
        <v>1555.7148080586585</v>
      </c>
      <c r="K191" s="155">
        <v>3043.5166006589543</v>
      </c>
      <c r="L191" s="155">
        <v>4546.161399986906</v>
      </c>
      <c r="M191" s="155">
        <v>6104.8506880398663</v>
      </c>
      <c r="N191" s="155">
        <v>7459.6617685845267</v>
      </c>
      <c r="O191" s="155">
        <v>7595.8304963725204</v>
      </c>
      <c r="P191" s="155">
        <v>7283.0278781977877</v>
      </c>
      <c r="Q191" s="155">
        <v>7564.2355582066884</v>
      </c>
      <c r="R191" s="155">
        <v>7828.6569390855402</v>
      </c>
      <c r="S191" s="155">
        <v>8048.8959071426589</v>
      </c>
      <c r="T191" s="155">
        <v>8270.6179186747358</v>
      </c>
      <c r="U191" s="155">
        <v>8304.0424930683748</v>
      </c>
      <c r="V191" s="155">
        <v>8337.4495373973004</v>
      </c>
      <c r="W191" s="155">
        <v>8354.9620720483981</v>
      </c>
      <c r="X191" s="155">
        <v>8372.4921367642128</v>
      </c>
      <c r="Y191" s="155">
        <v>8390.0222014800238</v>
      </c>
      <c r="Z191" s="155">
        <v>8407.5522661958385</v>
      </c>
      <c r="AA191" s="155">
        <v>8425.0665538534067</v>
      </c>
      <c r="AB191" s="155">
        <v>8427.6206842824995</v>
      </c>
      <c r="AC191" s="155">
        <v>8430.1923447763111</v>
      </c>
      <c r="AD191" s="155">
        <v>8432.7114150759735</v>
      </c>
      <c r="AE191" s="155">
        <v>8435.2497684468235</v>
      </c>
      <c r="AF191" s="155">
        <v>8437.7881218176735</v>
      </c>
      <c r="AG191" s="155">
        <v>8426.0184363674744</v>
      </c>
      <c r="AH191" s="155">
        <v>8414.2312208525618</v>
      </c>
      <c r="AI191" s="155">
        <v>8402.4440053376511</v>
      </c>
      <c r="AJ191" s="155">
        <v>8390.6550368162643</v>
      </c>
      <c r="AK191" s="155">
        <v>8378.8537972495797</v>
      </c>
      <c r="AL191" s="155">
        <v>8354.1609480908846</v>
      </c>
      <c r="AM191" s="155">
        <v>8329.4540748804175</v>
      </c>
      <c r="AN191" s="155">
        <v>8304.7086355275769</v>
      </c>
      <c r="AO191" s="155">
        <v>8280.0175393753543</v>
      </c>
      <c r="AP191" s="155">
        <v>8255.3246902166593</v>
      </c>
      <c r="AQ191" s="8"/>
      <c r="AS191" s="130"/>
      <c r="AT191" s="131"/>
      <c r="AU191" s="131"/>
      <c r="AV191" s="131"/>
      <c r="AW191" s="131"/>
      <c r="AX191" s="131"/>
      <c r="AY191" s="132"/>
    </row>
    <row r="192" spans="2:51">
      <c r="B192" s="5"/>
      <c r="F192" s="62" t="s">
        <v>49</v>
      </c>
      <c r="G192" s="85">
        <f t="shared" si="10"/>
        <v>3780.8539355209991</v>
      </c>
      <c r="H192" s="155">
        <v>3.9317649548930786</v>
      </c>
      <c r="I192" s="155">
        <v>4.0159588309679233</v>
      </c>
      <c r="J192" s="155">
        <v>23.145689583835978</v>
      </c>
      <c r="K192" s="155">
        <v>45.280979596774337</v>
      </c>
      <c r="L192" s="155">
        <v>67.637101618529186</v>
      </c>
      <c r="M192" s="155">
        <v>90.827045065775593</v>
      </c>
      <c r="N192" s="155">
        <v>110.98371938203995</v>
      </c>
      <c r="O192" s="155">
        <v>113.00961711604671</v>
      </c>
      <c r="P192" s="155">
        <v>108.35578707998877</v>
      </c>
      <c r="Q192" s="155">
        <v>112.53955240533062</v>
      </c>
      <c r="R192" s="155">
        <v>116.47357371145188</v>
      </c>
      <c r="S192" s="155">
        <v>119.75025576301348</v>
      </c>
      <c r="T192" s="155">
        <v>123.04900231105796</v>
      </c>
      <c r="U192" s="155">
        <v>123.5462880728053</v>
      </c>
      <c r="V192" s="155">
        <v>124.04331302490151</v>
      </c>
      <c r="W192" s="155">
        <v>124.30386186634777</v>
      </c>
      <c r="X192" s="155">
        <v>124.56467151744513</v>
      </c>
      <c r="Y192" s="155">
        <v>124.8254811685425</v>
      </c>
      <c r="Z192" s="155">
        <v>125.08629081963984</v>
      </c>
      <c r="AA192" s="155">
        <v>125.34686574205119</v>
      </c>
      <c r="AB192" s="155">
        <v>125.38486570821608</v>
      </c>
      <c r="AC192" s="155">
        <v>125.42312648403208</v>
      </c>
      <c r="AD192" s="155">
        <v>125.46060483089475</v>
      </c>
      <c r="AE192" s="155">
        <v>125.49837006837367</v>
      </c>
      <c r="AF192" s="155">
        <v>125.53613530585258</v>
      </c>
      <c r="AG192" s="155">
        <v>125.3610277061058</v>
      </c>
      <c r="AH192" s="155">
        <v>125.18565929670794</v>
      </c>
      <c r="AI192" s="155">
        <v>125.01029088731006</v>
      </c>
      <c r="AJ192" s="155">
        <v>124.8348963969471</v>
      </c>
      <c r="AK192" s="155">
        <v>124.65931933982839</v>
      </c>
      <c r="AL192" s="155">
        <v>124.29194286529264</v>
      </c>
      <c r="AM192" s="155">
        <v>123.92435774303604</v>
      </c>
      <c r="AN192" s="155">
        <v>123.55619883954699</v>
      </c>
      <c r="AO192" s="155">
        <v>123.18884844597636</v>
      </c>
      <c r="AP192" s="155">
        <v>122.82147197144063</v>
      </c>
      <c r="AQ192" s="8"/>
      <c r="AS192" s="130"/>
      <c r="AT192" s="131"/>
      <c r="AU192" s="131"/>
      <c r="AV192" s="131"/>
      <c r="AW192" s="131"/>
      <c r="AX192" s="131"/>
      <c r="AY192" s="132"/>
    </row>
    <row r="193" spans="2:51">
      <c r="B193" s="5"/>
      <c r="F193" s="62" t="s">
        <v>50</v>
      </c>
      <c r="G193" s="85">
        <f t="shared" si="10"/>
        <v>122207.41248920573</v>
      </c>
      <c r="H193" s="155">
        <v>127.08526429413899</v>
      </c>
      <c r="I193" s="155">
        <v>129.80663780340839</v>
      </c>
      <c r="J193" s="155">
        <v>748.13121124426095</v>
      </c>
      <c r="K193" s="155">
        <v>1463.6035789453936</v>
      </c>
      <c r="L193" s="155">
        <v>2186.2138337092106</v>
      </c>
      <c r="M193" s="155">
        <v>2935.7754493627053</v>
      </c>
      <c r="N193" s="155">
        <v>3587.2936128748488</v>
      </c>
      <c r="O193" s="155">
        <v>3652.7761002343068</v>
      </c>
      <c r="P193" s="155">
        <v>3502.3517419886821</v>
      </c>
      <c r="Q193" s="155">
        <v>3637.5823389891543</v>
      </c>
      <c r="R193" s="155">
        <v>3764.7405346501137</v>
      </c>
      <c r="S193" s="155">
        <v>3870.6517499205829</v>
      </c>
      <c r="T193" s="155">
        <v>3977.2761493206253</v>
      </c>
      <c r="U193" s="155">
        <v>3993.3497684678541</v>
      </c>
      <c r="V193" s="155">
        <v>4009.4149575426286</v>
      </c>
      <c r="W193" s="155">
        <v>4017.8365999237485</v>
      </c>
      <c r="X193" s="155">
        <v>4026.2666723773227</v>
      </c>
      <c r="Y193" s="155">
        <v>4034.6967448308951</v>
      </c>
      <c r="Z193" s="155">
        <v>4043.1268172844689</v>
      </c>
      <c r="AA193" s="155">
        <v>4051.5493026728345</v>
      </c>
      <c r="AB193" s="155">
        <v>4052.7775642293191</v>
      </c>
      <c r="AC193" s="155">
        <v>4054.0142558582588</v>
      </c>
      <c r="AD193" s="155">
        <v>4055.2256572698375</v>
      </c>
      <c r="AE193" s="155">
        <v>4056.4463317611144</v>
      </c>
      <c r="AF193" s="155">
        <v>4057.6670062523922</v>
      </c>
      <c r="AG193" s="155">
        <v>4052.0070556070623</v>
      </c>
      <c r="AH193" s="155">
        <v>4046.3386748892799</v>
      </c>
      <c r="AI193" s="155">
        <v>4040.6702941714975</v>
      </c>
      <c r="AJ193" s="155">
        <v>4035.0010704464694</v>
      </c>
      <c r="AK193" s="155">
        <v>4029.3259456707233</v>
      </c>
      <c r="AL193" s="155">
        <v>4017.4513456126206</v>
      </c>
      <c r="AM193" s="155">
        <v>4005.5700014965541</v>
      </c>
      <c r="AN193" s="155">
        <v>3993.6701112210894</v>
      </c>
      <c r="AO193" s="155">
        <v>3981.7963541702311</v>
      </c>
      <c r="AP193" s="155">
        <v>3969.9217541121279</v>
      </c>
      <c r="AQ193" s="8"/>
      <c r="AS193" s="130"/>
      <c r="AT193" s="131"/>
      <c r="AU193" s="131"/>
      <c r="AV193" s="131"/>
      <c r="AW193" s="131"/>
      <c r="AX193" s="131"/>
      <c r="AY193" s="132"/>
    </row>
    <row r="194" spans="2:51">
      <c r="B194" s="5"/>
      <c r="F194" s="86" t="s">
        <v>0</v>
      </c>
      <c r="G194" s="85">
        <f t="shared" si="10"/>
        <v>-499889.88695459097</v>
      </c>
      <c r="H194" s="154">
        <f t="shared" ref="H194:AP194" si="12">-H188*SUMIF($E$10:$E$28,$E187,H$10:H$28)</f>
        <v>-1472.02769718229</v>
      </c>
      <c r="I194" s="154">
        <f t="shared" si="12"/>
        <v>-1425.2724501457196</v>
      </c>
      <c r="J194" s="154">
        <f t="shared" si="12"/>
        <v>-7762.6286451173637</v>
      </c>
      <c r="K194" s="154">
        <f t="shared" si="12"/>
        <v>-14301.122601332556</v>
      </c>
      <c r="L194" s="154">
        <f t="shared" si="12"/>
        <v>-20037.536222821214</v>
      </c>
      <c r="M194" s="154">
        <f t="shared" si="12"/>
        <v>-25126.496090745779</v>
      </c>
      <c r="N194" s="154">
        <f t="shared" si="12"/>
        <v>-28523.04570887471</v>
      </c>
      <c r="O194" s="154">
        <f t="shared" si="12"/>
        <v>-26820.967448993393</v>
      </c>
      <c r="P194" s="154">
        <f t="shared" si="12"/>
        <v>-23564.542017779924</v>
      </c>
      <c r="Q194" s="154">
        <f t="shared" si="12"/>
        <v>-22239.397162265635</v>
      </c>
      <c r="R194" s="154">
        <f t="shared" si="12"/>
        <v>-20703.682402458468</v>
      </c>
      <c r="S194" s="154">
        <f t="shared" si="12"/>
        <v>-18907.920186269057</v>
      </c>
      <c r="T194" s="154">
        <f t="shared" si="12"/>
        <v>-16985.055658878333</v>
      </c>
      <c r="U194" s="154">
        <f t="shared" si="12"/>
        <v>-14600.103654435003</v>
      </c>
      <c r="V194" s="154">
        <f t="shared" si="12"/>
        <v>-12195.374095573046</v>
      </c>
      <c r="W194" s="154">
        <f t="shared" si="12"/>
        <v>-12220.990072074472</v>
      </c>
      <c r="X194" s="154">
        <f t="shared" si="12"/>
        <v>-12246.631690194024</v>
      </c>
      <c r="Y194" s="154">
        <f t="shared" si="12"/>
        <v>-12272.273308313572</v>
      </c>
      <c r="Z194" s="154">
        <f t="shared" si="12"/>
        <v>-12297.914926433121</v>
      </c>
      <c r="AA194" s="154">
        <f t="shared" si="12"/>
        <v>-12323.53346709636</v>
      </c>
      <c r="AB194" s="154">
        <f t="shared" si="12"/>
        <v>-12327.26945085638</v>
      </c>
      <c r="AC194" s="154">
        <f t="shared" si="12"/>
        <v>-12331.031076234516</v>
      </c>
      <c r="AD194" s="154">
        <f t="shared" si="12"/>
        <v>-12334.715776758296</v>
      </c>
      <c r="AE194" s="154">
        <f t="shared" si="12"/>
        <v>-12338.428683062008</v>
      </c>
      <c r="AF194" s="154">
        <f t="shared" si="12"/>
        <v>-12342.141589365716</v>
      </c>
      <c r="AG194" s="154">
        <f t="shared" si="12"/>
        <v>-12324.925806960251</v>
      </c>
      <c r="AH194" s="154">
        <f t="shared" si="12"/>
        <v>-12307.684382936668</v>
      </c>
      <c r="AI194" s="154">
        <f t="shared" si="12"/>
        <v>-12290.442958913083</v>
      </c>
      <c r="AJ194" s="154">
        <f t="shared" si="12"/>
        <v>-12273.198970727688</v>
      </c>
      <c r="AK194" s="154">
        <f t="shared" si="12"/>
        <v>-12255.937033409607</v>
      </c>
      <c r="AL194" s="154">
        <f t="shared" si="12"/>
        <v>-12219.818250126409</v>
      </c>
      <c r="AM194" s="154">
        <f t="shared" si="12"/>
        <v>-12183.678953548719</v>
      </c>
      <c r="AN194" s="154">
        <f t="shared" si="12"/>
        <v>-12147.483245411166</v>
      </c>
      <c r="AO194" s="154">
        <f t="shared" si="12"/>
        <v>-12111.367026289779</v>
      </c>
      <c r="AP194" s="154">
        <f t="shared" si="12"/>
        <v>-12075.248243006585</v>
      </c>
      <c r="AQ194" s="8"/>
      <c r="AS194" s="130"/>
      <c r="AT194" s="131"/>
      <c r="AU194" s="130"/>
      <c r="AV194" s="130"/>
      <c r="AW194" s="130"/>
      <c r="AX194" s="130"/>
      <c r="AY194" s="130"/>
    </row>
    <row r="195" spans="2:51">
      <c r="B195" s="5"/>
      <c r="F195" s="86" t="s">
        <v>5</v>
      </c>
      <c r="G195" s="85">
        <f t="shared" si="10"/>
        <v>3216656.9533784282</v>
      </c>
      <c r="H195" s="154">
        <f t="shared" ref="H195:AP195" si="13">SUM(H188,H194)</f>
        <v>2373.3947092500243</v>
      </c>
      <c r="I195" s="154">
        <f t="shared" si="13"/>
        <v>2505.4292877078915</v>
      </c>
      <c r="J195" s="154">
        <f t="shared" si="13"/>
        <v>14908.599874501104</v>
      </c>
      <c r="K195" s="154">
        <f t="shared" si="13"/>
        <v>30084.732772139054</v>
      </c>
      <c r="L195" s="154">
        <f t="shared" si="13"/>
        <v>46311.921468639746</v>
      </c>
      <c r="M195" s="154">
        <f t="shared" si="13"/>
        <v>64037.790959452141</v>
      </c>
      <c r="N195" s="154">
        <f t="shared" si="13"/>
        <v>80510.003636976602</v>
      </c>
      <c r="O195" s="154">
        <f t="shared" si="13"/>
        <v>84284.945761418319</v>
      </c>
      <c r="P195" s="154">
        <f t="shared" si="13"/>
        <v>82965.937266939407</v>
      </c>
      <c r="Q195" s="154">
        <f t="shared" si="13"/>
        <v>88404.369814180274</v>
      </c>
      <c r="R195" s="154">
        <f t="shared" si="13"/>
        <v>93807.835310254261</v>
      </c>
      <c r="S195" s="154">
        <f t="shared" si="13"/>
        <v>98825.082218893134</v>
      </c>
      <c r="T195" s="154">
        <f t="shared" si="13"/>
        <v>103991.12424766243</v>
      </c>
      <c r="U195" s="154">
        <f t="shared" si="13"/>
        <v>106864.98498479123</v>
      </c>
      <c r="V195" s="154">
        <f t="shared" si="13"/>
        <v>109758.36686015742</v>
      </c>
      <c r="W195" s="154">
        <f t="shared" si="13"/>
        <v>109988.91064867024</v>
      </c>
      <c r="X195" s="154">
        <f t="shared" si="13"/>
        <v>110219.68521174621</v>
      </c>
      <c r="Y195" s="154">
        <f t="shared" si="13"/>
        <v>110450.45977482214</v>
      </c>
      <c r="Z195" s="154">
        <f t="shared" si="13"/>
        <v>110681.23433789809</v>
      </c>
      <c r="AA195" s="154">
        <f t="shared" si="13"/>
        <v>110911.80120386723</v>
      </c>
      <c r="AB195" s="154">
        <f t="shared" si="13"/>
        <v>110945.42505770741</v>
      </c>
      <c r="AC195" s="154">
        <f t="shared" si="13"/>
        <v>110979.27968611063</v>
      </c>
      <c r="AD195" s="154">
        <f t="shared" si="13"/>
        <v>111012.44199082465</v>
      </c>
      <c r="AE195" s="154">
        <f t="shared" si="13"/>
        <v>111045.85814755806</v>
      </c>
      <c r="AF195" s="154">
        <f t="shared" si="13"/>
        <v>111079.27430429144</v>
      </c>
      <c r="AG195" s="154">
        <f t="shared" si="13"/>
        <v>110924.33226264226</v>
      </c>
      <c r="AH195" s="154">
        <f t="shared" si="13"/>
        <v>110769.15944643</v>
      </c>
      <c r="AI195" s="154">
        <f t="shared" si="13"/>
        <v>110613.98663021774</v>
      </c>
      <c r="AJ195" s="154">
        <f t="shared" si="13"/>
        <v>110458.79073654918</v>
      </c>
      <c r="AK195" s="154">
        <f t="shared" si="13"/>
        <v>110303.43330068646</v>
      </c>
      <c r="AL195" s="154">
        <f t="shared" si="13"/>
        <v>109978.36425113768</v>
      </c>
      <c r="AM195" s="154">
        <f t="shared" si="13"/>
        <v>109653.11058193847</v>
      </c>
      <c r="AN195" s="154">
        <f t="shared" si="13"/>
        <v>109327.34920870049</v>
      </c>
      <c r="AO195" s="154">
        <f t="shared" si="13"/>
        <v>109002.30323660802</v>
      </c>
      <c r="AP195" s="154">
        <f t="shared" si="13"/>
        <v>108677.23418705925</v>
      </c>
      <c r="AQ195" s="8"/>
      <c r="AS195" s="130"/>
      <c r="AT195" s="130"/>
      <c r="AU195" s="130"/>
      <c r="AV195" s="130"/>
      <c r="AW195" s="130"/>
      <c r="AX195" s="130"/>
      <c r="AY195" s="130"/>
    </row>
    <row r="196" spans="2:51">
      <c r="B196" s="5"/>
      <c r="G196" s="171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8"/>
      <c r="AS196" s="131"/>
      <c r="AT196" s="131"/>
      <c r="AU196" s="131"/>
      <c r="AV196" s="131"/>
      <c r="AW196" s="131"/>
      <c r="AX196" s="131"/>
      <c r="AY196" s="131"/>
    </row>
    <row r="197" spans="2:51">
      <c r="B197" s="5"/>
      <c r="E197" s="34">
        <f>E187+1</f>
        <v>4</v>
      </c>
      <c r="F197" s="35" t="str">
        <f>LOOKUP(E197,CAPEX!$E$11:$E$29,CAPEX!$F$11:$F$29)</f>
        <v>Marica</v>
      </c>
      <c r="G197" s="85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8"/>
      <c r="AS197" s="131"/>
      <c r="AT197" s="131"/>
      <c r="AU197" s="131"/>
      <c r="AV197" s="131"/>
      <c r="AW197" s="131"/>
      <c r="AX197" s="131"/>
      <c r="AY197" s="131"/>
    </row>
    <row r="198" spans="2:51">
      <c r="B198" s="5"/>
      <c r="F198" s="86" t="s">
        <v>46</v>
      </c>
      <c r="G198" s="85">
        <f t="shared" ref="G198:G205" si="14">SUM(H198:AP198)</f>
        <v>1448070.1154225317</v>
      </c>
      <c r="H198" s="154">
        <f t="shared" ref="H198:AP198" si="15">SUM(H199:H203)</f>
        <v>13615.209040526785</v>
      </c>
      <c r="I198" s="154">
        <f t="shared" si="15"/>
        <v>13718.105053567402</v>
      </c>
      <c r="J198" s="154">
        <f t="shared" si="15"/>
        <v>17256.109578015497</v>
      </c>
      <c r="K198" s="154">
        <f t="shared" si="15"/>
        <v>21219.415238022655</v>
      </c>
      <c r="L198" s="154">
        <f t="shared" si="15"/>
        <v>25613.496961393012</v>
      </c>
      <c r="M198" s="154">
        <f t="shared" si="15"/>
        <v>30597.612735189061</v>
      </c>
      <c r="N198" s="154">
        <f t="shared" si="15"/>
        <v>35538.677294789224</v>
      </c>
      <c r="O198" s="154">
        <f t="shared" si="15"/>
        <v>37172.905064228114</v>
      </c>
      <c r="P198" s="154">
        <f t="shared" si="15"/>
        <v>38580.756681414168</v>
      </c>
      <c r="Q198" s="154">
        <f t="shared" si="15"/>
        <v>39577.221455924533</v>
      </c>
      <c r="R198" s="154">
        <f t="shared" si="15"/>
        <v>40216.013106082952</v>
      </c>
      <c r="S198" s="154">
        <f t="shared" si="15"/>
        <v>43031.716340455067</v>
      </c>
      <c r="T198" s="154">
        <f t="shared" si="15"/>
        <v>45914.687222073735</v>
      </c>
      <c r="U198" s="154">
        <f t="shared" si="15"/>
        <v>46604.68260371832</v>
      </c>
      <c r="V198" s="154">
        <f t="shared" si="15"/>
        <v>49764.003036152069</v>
      </c>
      <c r="W198" s="154">
        <f t="shared" si="15"/>
        <v>49625.953760086406</v>
      </c>
      <c r="X198" s="154">
        <f t="shared" si="15"/>
        <v>49487.653485336974</v>
      </c>
      <c r="Y198" s="154">
        <f t="shared" si="15"/>
        <v>49349.10221190381</v>
      </c>
      <c r="Z198" s="154">
        <f t="shared" si="15"/>
        <v>49210.801937154371</v>
      </c>
      <c r="AA198" s="154">
        <f t="shared" si="15"/>
        <v>49072.501662404953</v>
      </c>
      <c r="AB198" s="154">
        <f t="shared" si="15"/>
        <v>48831.040928631919</v>
      </c>
      <c r="AC198" s="154">
        <f t="shared" si="15"/>
        <v>48590.082192226379</v>
      </c>
      <c r="AD198" s="154">
        <f t="shared" si="15"/>
        <v>48348.370459769591</v>
      </c>
      <c r="AE198" s="154">
        <f t="shared" si="15"/>
        <v>48107.662722047811</v>
      </c>
      <c r="AF198" s="154">
        <f t="shared" si="15"/>
        <v>47866.201988274763</v>
      </c>
      <c r="AG198" s="154">
        <f t="shared" si="15"/>
        <v>47580.565486160711</v>
      </c>
      <c r="AH198" s="154">
        <f t="shared" si="15"/>
        <v>47294.677985362898</v>
      </c>
      <c r="AI198" s="154">
        <f t="shared" si="15"/>
        <v>47009.2924819326</v>
      </c>
      <c r="AJ198" s="154">
        <f t="shared" si="15"/>
        <v>46723.404981134794</v>
      </c>
      <c r="AK198" s="154">
        <f t="shared" si="15"/>
        <v>46315.281121347929</v>
      </c>
      <c r="AL198" s="154">
        <f t="shared" si="15"/>
        <v>45959.364987782239</v>
      </c>
      <c r="AM198" s="154">
        <f t="shared" si="15"/>
        <v>45603.448854216585</v>
      </c>
      <c r="AN198" s="154">
        <f t="shared" si="15"/>
        <v>45247.281721967156</v>
      </c>
      <c r="AO198" s="154">
        <f t="shared" si="15"/>
        <v>44891.365588401495</v>
      </c>
      <c r="AP198" s="154">
        <f t="shared" si="15"/>
        <v>44535.449454835827</v>
      </c>
      <c r="AQ198" s="8"/>
      <c r="AS198" s="130"/>
      <c r="AT198" s="130"/>
      <c r="AU198" s="130"/>
      <c r="AV198" s="130"/>
      <c r="AW198" s="130"/>
      <c r="AX198" s="130"/>
      <c r="AY198" s="130"/>
    </row>
    <row r="199" spans="2:51">
      <c r="B199" s="5"/>
      <c r="F199" s="62" t="s">
        <v>2</v>
      </c>
      <c r="G199" s="85">
        <f t="shared" si="14"/>
        <v>0</v>
      </c>
      <c r="H199" s="155">
        <v>0</v>
      </c>
      <c r="I199" s="155">
        <v>0</v>
      </c>
      <c r="J199" s="155">
        <v>0</v>
      </c>
      <c r="K199" s="155">
        <v>0</v>
      </c>
      <c r="L199" s="155">
        <v>0</v>
      </c>
      <c r="M199" s="155">
        <v>0</v>
      </c>
      <c r="N199" s="155">
        <v>0</v>
      </c>
      <c r="O199" s="155">
        <v>0</v>
      </c>
      <c r="P199" s="155">
        <v>0</v>
      </c>
      <c r="Q199" s="155">
        <v>0</v>
      </c>
      <c r="R199" s="155">
        <v>0</v>
      </c>
      <c r="S199" s="155">
        <v>0</v>
      </c>
      <c r="T199" s="155">
        <v>0</v>
      </c>
      <c r="U199" s="155">
        <v>0</v>
      </c>
      <c r="V199" s="155">
        <v>0</v>
      </c>
      <c r="W199" s="155">
        <v>0</v>
      </c>
      <c r="X199" s="155">
        <v>0</v>
      </c>
      <c r="Y199" s="155">
        <v>0</v>
      </c>
      <c r="Z199" s="155">
        <v>0</v>
      </c>
      <c r="AA199" s="155">
        <v>0</v>
      </c>
      <c r="AB199" s="155">
        <v>0</v>
      </c>
      <c r="AC199" s="155">
        <v>0</v>
      </c>
      <c r="AD199" s="155">
        <v>0</v>
      </c>
      <c r="AE199" s="155">
        <v>0</v>
      </c>
      <c r="AF199" s="155">
        <v>0</v>
      </c>
      <c r="AG199" s="155">
        <v>0</v>
      </c>
      <c r="AH199" s="155">
        <v>0</v>
      </c>
      <c r="AI199" s="155">
        <v>0</v>
      </c>
      <c r="AJ199" s="155">
        <v>0</v>
      </c>
      <c r="AK199" s="155">
        <v>0</v>
      </c>
      <c r="AL199" s="155">
        <v>0</v>
      </c>
      <c r="AM199" s="155">
        <v>0</v>
      </c>
      <c r="AN199" s="155">
        <v>0</v>
      </c>
      <c r="AO199" s="155">
        <v>0</v>
      </c>
      <c r="AP199" s="155">
        <v>0</v>
      </c>
      <c r="AQ199" s="8"/>
      <c r="AS199" s="130"/>
      <c r="AT199" s="131"/>
      <c r="AU199" s="131"/>
      <c r="AV199" s="131"/>
      <c r="AW199" s="131"/>
      <c r="AX199" s="131"/>
      <c r="AY199" s="132"/>
    </row>
    <row r="200" spans="2:51">
      <c r="B200" s="5"/>
      <c r="F200" s="62" t="s">
        <v>47</v>
      </c>
      <c r="G200" s="85">
        <f t="shared" si="14"/>
        <v>1367065.6318993699</v>
      </c>
      <c r="H200" s="155">
        <v>12888.522738</v>
      </c>
      <c r="I200" s="155">
        <v>12980.840025710202</v>
      </c>
      <c r="J200" s="155">
        <v>16322.209931167343</v>
      </c>
      <c r="K200" s="155">
        <v>20062.930775620407</v>
      </c>
      <c r="L200" s="155">
        <v>24207.624595443143</v>
      </c>
      <c r="M200" s="155">
        <v>28906.170950309039</v>
      </c>
      <c r="N200" s="155">
        <v>33559.952284548111</v>
      </c>
      <c r="O200" s="155">
        <v>35088.184469387757</v>
      </c>
      <c r="P200" s="155">
        <v>36417.081341020406</v>
      </c>
      <c r="Q200" s="155">
        <v>37357.662653265303</v>
      </c>
      <c r="R200" s="155">
        <v>37960.629766530612</v>
      </c>
      <c r="S200" s="155">
        <v>40618.423509795917</v>
      </c>
      <c r="T200" s="155">
        <v>43339.71241469388</v>
      </c>
      <c r="U200" s="155">
        <v>43991.01166591837</v>
      </c>
      <c r="V200" s="155">
        <v>46973.151962448974</v>
      </c>
      <c r="W200" s="155">
        <v>46842.844727755102</v>
      </c>
      <c r="X200" s="155">
        <v>46712.300570816325</v>
      </c>
      <c r="Y200" s="155">
        <v>46581.519491632658</v>
      </c>
      <c r="Z200" s="155">
        <v>46450.975334693874</v>
      </c>
      <c r="AA200" s="155">
        <v>46320.431177755097</v>
      </c>
      <c r="AB200" s="155">
        <v>46092.511978163267</v>
      </c>
      <c r="AC200" s="155">
        <v>45865.066623061219</v>
      </c>
      <c r="AD200" s="155">
        <v>45636.910501224491</v>
      </c>
      <c r="AE200" s="155">
        <v>45409.702068367347</v>
      </c>
      <c r="AF200" s="155">
        <v>45181.782868775503</v>
      </c>
      <c r="AG200" s="155">
        <v>44912.165354081633</v>
      </c>
      <c r="AH200" s="155">
        <v>44642.310917142851</v>
      </c>
      <c r="AI200" s="155">
        <v>44372.930324693873</v>
      </c>
      <c r="AJ200" s="155">
        <v>44103.075887755105</v>
      </c>
      <c r="AK200" s="155">
        <v>43717.840317551018</v>
      </c>
      <c r="AL200" s="155">
        <v>43381.884574285701</v>
      </c>
      <c r="AM200" s="155">
        <v>43045.928831020399</v>
      </c>
      <c r="AN200" s="155">
        <v>42709.736165510199</v>
      </c>
      <c r="AO200" s="155">
        <v>42373.78042224489</v>
      </c>
      <c r="AP200" s="155">
        <v>42037.824678979588</v>
      </c>
      <c r="AQ200" s="8"/>
      <c r="AS200" s="130"/>
      <c r="AT200" s="131"/>
      <c r="AU200" s="131"/>
      <c r="AV200" s="131"/>
      <c r="AW200" s="131"/>
      <c r="AX200" s="131"/>
      <c r="AY200" s="132"/>
    </row>
    <row r="201" spans="2:51">
      <c r="B201" s="5"/>
      <c r="F201" s="62" t="s">
        <v>48</v>
      </c>
      <c r="G201" s="85">
        <f t="shared" si="14"/>
        <v>59333.296483038277</v>
      </c>
      <c r="H201" s="155">
        <v>532.27539961607135</v>
      </c>
      <c r="I201" s="155">
        <v>540.02399104141716</v>
      </c>
      <c r="J201" s="155">
        <v>684.05281068179727</v>
      </c>
      <c r="K201" s="155">
        <v>847.08935235812214</v>
      </c>
      <c r="L201" s="155">
        <v>1029.7583328503335</v>
      </c>
      <c r="M201" s="155">
        <v>1238.9291622035882</v>
      </c>
      <c r="N201" s="155">
        <v>1449.3553021354512</v>
      </c>
      <c r="O201" s="155">
        <v>1526.9938126645825</v>
      </c>
      <c r="P201" s="155">
        <v>1584.8257390334927</v>
      </c>
      <c r="Q201" s="155">
        <v>1625.7586589273374</v>
      </c>
      <c r="R201" s="155">
        <v>1651.9990320079</v>
      </c>
      <c r="S201" s="155">
        <v>1767.6628847457209</v>
      </c>
      <c r="T201" s="155">
        <v>1886.0899673403553</v>
      </c>
      <c r="U201" s="155">
        <v>1914.4336944910306</v>
      </c>
      <c r="V201" s="155">
        <v>2044.2127027287688</v>
      </c>
      <c r="W201" s="155">
        <v>2038.5418951868005</v>
      </c>
      <c r="X201" s="155">
        <v>2032.8607770856645</v>
      </c>
      <c r="Y201" s="155">
        <v>2027.1693484253622</v>
      </c>
      <c r="Z201" s="155">
        <v>2021.4882303242264</v>
      </c>
      <c r="AA201" s="155">
        <v>2015.8071122230908</v>
      </c>
      <c r="AB201" s="155">
        <v>2005.8883543042298</v>
      </c>
      <c r="AC201" s="155">
        <v>1995.9902175037032</v>
      </c>
      <c r="AD201" s="155">
        <v>1986.0611490256747</v>
      </c>
      <c r="AE201" s="155">
        <v>1976.1733227843154</v>
      </c>
      <c r="AF201" s="155">
        <v>1966.2545648654541</v>
      </c>
      <c r="AG201" s="155">
        <v>1954.5211485331636</v>
      </c>
      <c r="AH201" s="155">
        <v>1942.7774216417054</v>
      </c>
      <c r="AI201" s="155">
        <v>1931.0543158685814</v>
      </c>
      <c r="AJ201" s="155">
        <v>1919.3105889771232</v>
      </c>
      <c r="AK201" s="155">
        <v>1902.5456197712313</v>
      </c>
      <c r="AL201" s="155">
        <v>1887.9252468721199</v>
      </c>
      <c r="AM201" s="155">
        <v>1873.3048739730084</v>
      </c>
      <c r="AN201" s="155">
        <v>1858.6741905147303</v>
      </c>
      <c r="AO201" s="155">
        <v>1844.0538176156188</v>
      </c>
      <c r="AP201" s="155">
        <v>1829.4334447165074</v>
      </c>
      <c r="AQ201" s="8"/>
      <c r="AS201" s="130"/>
      <c r="AT201" s="131"/>
      <c r="AU201" s="131"/>
      <c r="AV201" s="131"/>
      <c r="AW201" s="131"/>
      <c r="AX201" s="131"/>
      <c r="AY201" s="132"/>
    </row>
    <row r="202" spans="2:51">
      <c r="B202" s="5"/>
      <c r="F202" s="62" t="s">
        <v>49</v>
      </c>
      <c r="G202" s="85">
        <f t="shared" si="14"/>
        <v>1057.1310751279955</v>
      </c>
      <c r="H202" s="155">
        <v>9.4834586785714308</v>
      </c>
      <c r="I202" s="155">
        <v>9.6215139910138259</v>
      </c>
      <c r="J202" s="155">
        <v>12.18765054470046</v>
      </c>
      <c r="K202" s="155">
        <v>15.092444392396313</v>
      </c>
      <c r="L202" s="155">
        <v>18.347026004855167</v>
      </c>
      <c r="M202" s="155">
        <v>22.073786472021069</v>
      </c>
      <c r="N202" s="155">
        <v>25.822912590520083</v>
      </c>
      <c r="O202" s="155">
        <v>27.206184496379198</v>
      </c>
      <c r="P202" s="155">
        <v>28.23656592001317</v>
      </c>
      <c r="Q202" s="155">
        <v>28.965860669848592</v>
      </c>
      <c r="R202" s="155">
        <v>29.433380855826204</v>
      </c>
      <c r="S202" s="155">
        <v>31.494143703094146</v>
      </c>
      <c r="T202" s="155">
        <v>33.604138538512181</v>
      </c>
      <c r="U202" s="155">
        <v>34.109133819947346</v>
      </c>
      <c r="V202" s="155">
        <v>36.421383949967087</v>
      </c>
      <c r="W202" s="155">
        <v>36.320348153390391</v>
      </c>
      <c r="X202" s="155">
        <v>36.219128655365367</v>
      </c>
      <c r="Y202" s="155">
        <v>36.117725455892035</v>
      </c>
      <c r="Z202" s="155">
        <v>36.016505957867018</v>
      </c>
      <c r="AA202" s="155">
        <v>35.915286459842001</v>
      </c>
      <c r="AB202" s="155">
        <v>35.738565666556944</v>
      </c>
      <c r="AC202" s="155">
        <v>35.562212276168538</v>
      </c>
      <c r="AD202" s="155">
        <v>35.385307781435159</v>
      </c>
      <c r="AE202" s="155">
        <v>35.209138092495067</v>
      </c>
      <c r="AF202" s="155">
        <v>35.032417299210003</v>
      </c>
      <c r="AG202" s="155">
        <v>34.823365051020417</v>
      </c>
      <c r="AH202" s="155">
        <v>34.614129101382488</v>
      </c>
      <c r="AI202" s="155">
        <v>34.405260554641217</v>
      </c>
      <c r="AJ202" s="155">
        <v>34.196024605003295</v>
      </c>
      <c r="AK202" s="155">
        <v>33.897326050032909</v>
      </c>
      <c r="AL202" s="155">
        <v>33.636837396313368</v>
      </c>
      <c r="AM202" s="155">
        <v>33.376348742593812</v>
      </c>
      <c r="AN202" s="155">
        <v>33.115676387425935</v>
      </c>
      <c r="AO202" s="155">
        <v>32.855187733706387</v>
      </c>
      <c r="AP202" s="155">
        <v>32.594699079986832</v>
      </c>
      <c r="AQ202" s="8"/>
      <c r="AS202" s="130"/>
      <c r="AT202" s="131"/>
      <c r="AU202" s="131"/>
      <c r="AV202" s="131"/>
      <c r="AW202" s="131"/>
      <c r="AX202" s="131"/>
      <c r="AY202" s="132"/>
    </row>
    <row r="203" spans="2:51">
      <c r="B203" s="5"/>
      <c r="F203" s="62" t="s">
        <v>50</v>
      </c>
      <c r="G203" s="85">
        <f t="shared" si="14"/>
        <v>20614.05596499591</v>
      </c>
      <c r="H203" s="155">
        <v>184.92744423214285</v>
      </c>
      <c r="I203" s="155">
        <v>187.6195228247696</v>
      </c>
      <c r="J203" s="155">
        <v>237.65918562165902</v>
      </c>
      <c r="K203" s="155">
        <v>294.30266565172815</v>
      </c>
      <c r="L203" s="155">
        <v>357.76700709467582</v>
      </c>
      <c r="M203" s="155">
        <v>430.43883620441085</v>
      </c>
      <c r="N203" s="155">
        <v>503.54679551514153</v>
      </c>
      <c r="O203" s="155">
        <v>530.52059767939443</v>
      </c>
      <c r="P203" s="155">
        <v>550.61303544025679</v>
      </c>
      <c r="Q203" s="155">
        <v>564.83428306204746</v>
      </c>
      <c r="R203" s="155">
        <v>573.95092668861093</v>
      </c>
      <c r="S203" s="155">
        <v>614.13580221033578</v>
      </c>
      <c r="T203" s="155">
        <v>655.28070150098745</v>
      </c>
      <c r="U203" s="155">
        <v>665.12810948897311</v>
      </c>
      <c r="V203" s="155">
        <v>710.2169870243581</v>
      </c>
      <c r="W203" s="155">
        <v>708.24678899111245</v>
      </c>
      <c r="X203" s="155">
        <v>706.27300877962466</v>
      </c>
      <c r="Y203" s="155">
        <v>704.2956463898945</v>
      </c>
      <c r="Z203" s="155">
        <v>702.32186617840671</v>
      </c>
      <c r="AA203" s="155">
        <v>700.34808596691892</v>
      </c>
      <c r="AB203" s="155">
        <v>696.90203049786055</v>
      </c>
      <c r="AC203" s="155">
        <v>693.46313938528635</v>
      </c>
      <c r="AD203" s="155">
        <v>690.01350173798551</v>
      </c>
      <c r="AE203" s="155">
        <v>686.57819280365379</v>
      </c>
      <c r="AF203" s="155">
        <v>683.1321373345952</v>
      </c>
      <c r="AG203" s="155">
        <v>679.05561849489811</v>
      </c>
      <c r="AH203" s="155">
        <v>674.97551747695854</v>
      </c>
      <c r="AI203" s="155">
        <v>670.90258081550371</v>
      </c>
      <c r="AJ203" s="155">
        <v>666.82247979756426</v>
      </c>
      <c r="AK203" s="155">
        <v>660.99785797564186</v>
      </c>
      <c r="AL203" s="155">
        <v>655.91832922811057</v>
      </c>
      <c r="AM203" s="155">
        <v>650.83880048057938</v>
      </c>
      <c r="AN203" s="155">
        <v>645.75568955480571</v>
      </c>
      <c r="AO203" s="155">
        <v>640.67616080727453</v>
      </c>
      <c r="AP203" s="155">
        <v>635.59663205974323</v>
      </c>
      <c r="AQ203" s="8"/>
      <c r="AS203" s="130"/>
      <c r="AT203" s="131"/>
      <c r="AU203" s="131"/>
      <c r="AV203" s="131"/>
      <c r="AW203" s="131"/>
      <c r="AX203" s="131"/>
      <c r="AY203" s="132"/>
    </row>
    <row r="204" spans="2:51">
      <c r="B204" s="5"/>
      <c r="F204" s="86" t="s">
        <v>0</v>
      </c>
      <c r="G204" s="85">
        <f t="shared" si="14"/>
        <v>-201317.59730785212</v>
      </c>
      <c r="H204" s="154">
        <f t="shared" ref="H204:AP204" si="16">-H198*SUMIF($E$10:$E$28,$E197,H$10:H$28)</f>
        <v>-5288.1471913406031</v>
      </c>
      <c r="I204" s="154">
        <f t="shared" si="16"/>
        <v>-5045.5190387020903</v>
      </c>
      <c r="J204" s="154">
        <f t="shared" si="16"/>
        <v>-5991.3212454869799</v>
      </c>
      <c r="K204" s="154">
        <f t="shared" si="16"/>
        <v>-6930.2610167381981</v>
      </c>
      <c r="L204" s="154">
        <f t="shared" si="16"/>
        <v>-7837.7300701862596</v>
      </c>
      <c r="M204" s="154">
        <f t="shared" si="16"/>
        <v>-8732.5586746229565</v>
      </c>
      <c r="N204" s="154">
        <f t="shared" si="16"/>
        <v>-9410.6417476601837</v>
      </c>
      <c r="O204" s="154">
        <f t="shared" si="16"/>
        <v>-9077.6234166845024</v>
      </c>
      <c r="P204" s="154">
        <f t="shared" si="16"/>
        <v>-8626.6571939642054</v>
      </c>
      <c r="Q204" s="154">
        <f t="shared" si="16"/>
        <v>-8034.175955552676</v>
      </c>
      <c r="R204" s="154">
        <f t="shared" si="16"/>
        <v>-7335.4007905495264</v>
      </c>
      <c r="S204" s="154">
        <f t="shared" si="16"/>
        <v>-6962.5317038856247</v>
      </c>
      <c r="T204" s="154">
        <f t="shared" si="16"/>
        <v>-6483.1538357568061</v>
      </c>
      <c r="U204" s="154">
        <f t="shared" si="16"/>
        <v>-5620.5247220084239</v>
      </c>
      <c r="V204" s="154">
        <f t="shared" si="16"/>
        <v>-4976.4003036152071</v>
      </c>
      <c r="W204" s="154">
        <f t="shared" si="16"/>
        <v>-4962.5953760086413</v>
      </c>
      <c r="X204" s="154">
        <f t="shared" si="16"/>
        <v>-4948.7653485336978</v>
      </c>
      <c r="Y204" s="154">
        <f t="shared" si="16"/>
        <v>-4934.910221190381</v>
      </c>
      <c r="Z204" s="154">
        <f t="shared" si="16"/>
        <v>-4921.0801937154374</v>
      </c>
      <c r="AA204" s="154">
        <f t="shared" si="16"/>
        <v>-4907.2501662404957</v>
      </c>
      <c r="AB204" s="154">
        <f t="shared" si="16"/>
        <v>-4883.1040928631919</v>
      </c>
      <c r="AC204" s="154">
        <f t="shared" si="16"/>
        <v>-4859.0082192226382</v>
      </c>
      <c r="AD204" s="154">
        <f t="shared" si="16"/>
        <v>-4834.8370459769594</v>
      </c>
      <c r="AE204" s="154">
        <f t="shared" si="16"/>
        <v>-4810.7662722047817</v>
      </c>
      <c r="AF204" s="154">
        <f t="shared" si="16"/>
        <v>-4786.6201988274761</v>
      </c>
      <c r="AG204" s="154">
        <f t="shared" si="16"/>
        <v>-4758.0565486160713</v>
      </c>
      <c r="AH204" s="154">
        <f t="shared" si="16"/>
        <v>-4729.4677985362896</v>
      </c>
      <c r="AI204" s="154">
        <f t="shared" si="16"/>
        <v>-4700.9292481932598</v>
      </c>
      <c r="AJ204" s="154">
        <f t="shared" si="16"/>
        <v>-4672.34049811348</v>
      </c>
      <c r="AK204" s="154">
        <f t="shared" si="16"/>
        <v>-4631.5281121347934</v>
      </c>
      <c r="AL204" s="154">
        <f t="shared" si="16"/>
        <v>-4595.9364987782237</v>
      </c>
      <c r="AM204" s="154">
        <f t="shared" si="16"/>
        <v>-4560.3448854216585</v>
      </c>
      <c r="AN204" s="154">
        <f t="shared" si="16"/>
        <v>-4524.7281721967156</v>
      </c>
      <c r="AO204" s="154">
        <f t="shared" si="16"/>
        <v>-4489.1365588401495</v>
      </c>
      <c r="AP204" s="154">
        <f t="shared" si="16"/>
        <v>-4453.5449454835825</v>
      </c>
      <c r="AQ204" s="8"/>
      <c r="AS204" s="130"/>
      <c r="AT204" s="131"/>
      <c r="AU204" s="130"/>
      <c r="AV204" s="130"/>
      <c r="AW204" s="130"/>
      <c r="AX204" s="130"/>
      <c r="AY204" s="130"/>
    </row>
    <row r="205" spans="2:51">
      <c r="B205" s="5"/>
      <c r="F205" s="86" t="s">
        <v>5</v>
      </c>
      <c r="G205" s="85">
        <f t="shared" si="14"/>
        <v>1246752.51811468</v>
      </c>
      <c r="H205" s="154">
        <f t="shared" ref="H205:AP205" si="17">SUM(H198,H204)</f>
        <v>8327.0618491861824</v>
      </c>
      <c r="I205" s="154">
        <f t="shared" si="17"/>
        <v>8672.5860148653119</v>
      </c>
      <c r="J205" s="154">
        <f t="shared" si="17"/>
        <v>11264.788332528518</v>
      </c>
      <c r="K205" s="154">
        <f t="shared" si="17"/>
        <v>14289.154221284458</v>
      </c>
      <c r="L205" s="154">
        <f t="shared" si="17"/>
        <v>17775.766891206753</v>
      </c>
      <c r="M205" s="154">
        <f t="shared" si="17"/>
        <v>21865.054060566104</v>
      </c>
      <c r="N205" s="154">
        <f t="shared" si="17"/>
        <v>26128.035547129039</v>
      </c>
      <c r="O205" s="154">
        <f t="shared" si="17"/>
        <v>28095.281647543612</v>
      </c>
      <c r="P205" s="154">
        <f t="shared" si="17"/>
        <v>29954.099487449963</v>
      </c>
      <c r="Q205" s="154">
        <f t="shared" si="17"/>
        <v>31543.045500371856</v>
      </c>
      <c r="R205" s="154">
        <f t="shared" si="17"/>
        <v>32880.612315533428</v>
      </c>
      <c r="S205" s="154">
        <f t="shared" si="17"/>
        <v>36069.184636569444</v>
      </c>
      <c r="T205" s="154">
        <f t="shared" si="17"/>
        <v>39431.533386316929</v>
      </c>
      <c r="U205" s="154">
        <f t="shared" si="17"/>
        <v>40984.157881709893</v>
      </c>
      <c r="V205" s="154">
        <f t="shared" si="17"/>
        <v>44787.602732536863</v>
      </c>
      <c r="W205" s="154">
        <f t="shared" si="17"/>
        <v>44663.358384077765</v>
      </c>
      <c r="X205" s="154">
        <f t="shared" si="17"/>
        <v>44538.888136803274</v>
      </c>
      <c r="Y205" s="154">
        <f t="shared" si="17"/>
        <v>44414.191990713429</v>
      </c>
      <c r="Z205" s="154">
        <f t="shared" si="17"/>
        <v>44289.721743438931</v>
      </c>
      <c r="AA205" s="154">
        <f t="shared" si="17"/>
        <v>44165.251496164456</v>
      </c>
      <c r="AB205" s="154">
        <f t="shared" si="17"/>
        <v>43947.936835768727</v>
      </c>
      <c r="AC205" s="154">
        <f t="shared" si="17"/>
        <v>43731.073973003739</v>
      </c>
      <c r="AD205" s="154">
        <f t="shared" si="17"/>
        <v>43513.533413792633</v>
      </c>
      <c r="AE205" s="154">
        <f t="shared" si="17"/>
        <v>43296.896449843029</v>
      </c>
      <c r="AF205" s="154">
        <f t="shared" si="17"/>
        <v>43079.581789447286</v>
      </c>
      <c r="AG205" s="154">
        <f t="shared" si="17"/>
        <v>42822.508937544641</v>
      </c>
      <c r="AH205" s="154">
        <f t="shared" si="17"/>
        <v>42565.210186826611</v>
      </c>
      <c r="AI205" s="154">
        <f t="shared" si="17"/>
        <v>42308.363233739343</v>
      </c>
      <c r="AJ205" s="154">
        <f t="shared" si="17"/>
        <v>42051.064483021313</v>
      </c>
      <c r="AK205" s="154">
        <f t="shared" si="17"/>
        <v>41683.753009213135</v>
      </c>
      <c r="AL205" s="154">
        <f t="shared" si="17"/>
        <v>41363.428489004014</v>
      </c>
      <c r="AM205" s="154">
        <f t="shared" si="17"/>
        <v>41043.103968794923</v>
      </c>
      <c r="AN205" s="154">
        <f t="shared" si="17"/>
        <v>40722.55354977044</v>
      </c>
      <c r="AO205" s="154">
        <f t="shared" si="17"/>
        <v>40402.229029561349</v>
      </c>
      <c r="AP205" s="154">
        <f t="shared" si="17"/>
        <v>40081.904509352244</v>
      </c>
      <c r="AQ205" s="8"/>
      <c r="AS205" s="130"/>
      <c r="AT205" s="130"/>
      <c r="AU205" s="130"/>
      <c r="AV205" s="130"/>
      <c r="AW205" s="130"/>
      <c r="AX205" s="130"/>
      <c r="AY205" s="130"/>
    </row>
    <row r="206" spans="2:51">
      <c r="B206" s="5"/>
      <c r="G206" s="171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8"/>
      <c r="AS206" s="131"/>
      <c r="AT206" s="131"/>
      <c r="AU206" s="131"/>
      <c r="AV206" s="131"/>
      <c r="AW206" s="131"/>
      <c r="AX206" s="131"/>
      <c r="AY206" s="131"/>
    </row>
    <row r="207" spans="2:51">
      <c r="B207" s="5"/>
      <c r="E207" s="34">
        <f>E197+1</f>
        <v>5</v>
      </c>
      <c r="F207" s="35" t="str">
        <f>LOOKUP(E207,CAPEX!$E$11:$E$29,CAPEX!$F$11:$F$29)</f>
        <v>Rio Bonito</v>
      </c>
      <c r="G207" s="85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8"/>
      <c r="AS207" s="131"/>
      <c r="AT207" s="131"/>
      <c r="AU207" s="131"/>
      <c r="AV207" s="131"/>
      <c r="AW207" s="131"/>
      <c r="AX207" s="131"/>
      <c r="AY207" s="131"/>
    </row>
    <row r="208" spans="2:51">
      <c r="B208" s="5"/>
      <c r="F208" s="86" t="s">
        <v>46</v>
      </c>
      <c r="G208" s="85">
        <f t="shared" ref="G208:G215" si="18">SUM(H208:AP208)</f>
        <v>1303239.691758008</v>
      </c>
      <c r="H208" s="154">
        <f t="shared" ref="H208:AP208" si="19">SUM(H209:H213)</f>
        <v>18714.934358879003</v>
      </c>
      <c r="I208" s="154">
        <f t="shared" si="19"/>
        <v>18999.596388687056</v>
      </c>
      <c r="J208" s="154">
        <f t="shared" si="19"/>
        <v>22466.635533324432</v>
      </c>
      <c r="K208" s="154">
        <f t="shared" si="19"/>
        <v>26011.153990840492</v>
      </c>
      <c r="L208" s="154">
        <f t="shared" si="19"/>
        <v>29781.222749572655</v>
      </c>
      <c r="M208" s="154">
        <f t="shared" si="19"/>
        <v>32974.978009061007</v>
      </c>
      <c r="N208" s="154">
        <f t="shared" si="19"/>
        <v>35400.658494511372</v>
      </c>
      <c r="O208" s="154">
        <f t="shared" si="19"/>
        <v>35593.704542890831</v>
      </c>
      <c r="P208" s="154">
        <f t="shared" si="19"/>
        <v>36016.555134663184</v>
      </c>
      <c r="Q208" s="154">
        <f t="shared" si="19"/>
        <v>36159.590680722889</v>
      </c>
      <c r="R208" s="154">
        <f t="shared" si="19"/>
        <v>36378.39457491834</v>
      </c>
      <c r="S208" s="154">
        <f t="shared" si="19"/>
        <v>37551.2161480422</v>
      </c>
      <c r="T208" s="154">
        <f t="shared" si="19"/>
        <v>38740.114469518478</v>
      </c>
      <c r="U208" s="154">
        <f t="shared" si="19"/>
        <v>39091.264499320539</v>
      </c>
      <c r="V208" s="154">
        <f t="shared" si="19"/>
        <v>39441.503296422452</v>
      </c>
      <c r="W208" s="154">
        <f t="shared" si="19"/>
        <v>39680.441528007883</v>
      </c>
      <c r="X208" s="154">
        <f t="shared" si="19"/>
        <v>39918.793967143218</v>
      </c>
      <c r="Y208" s="154">
        <f t="shared" si="19"/>
        <v>40157.471846528606</v>
      </c>
      <c r="Z208" s="154">
        <f t="shared" si="19"/>
        <v>40395.824285663941</v>
      </c>
      <c r="AA208" s="154">
        <f t="shared" si="19"/>
        <v>40634.469621024327</v>
      </c>
      <c r="AB208" s="154">
        <f t="shared" si="19"/>
        <v>40768.062843669133</v>
      </c>
      <c r="AC208" s="154">
        <f t="shared" si="19"/>
        <v>40901.656066313939</v>
      </c>
      <c r="AD208" s="154">
        <f t="shared" si="19"/>
        <v>41035.216744933736</v>
      </c>
      <c r="AE208" s="154">
        <f t="shared" si="19"/>
        <v>41169.428304053632</v>
      </c>
      <c r="AF208" s="154">
        <f t="shared" si="19"/>
        <v>41302.403190223355</v>
      </c>
      <c r="AG208" s="154">
        <f t="shared" si="19"/>
        <v>41341.45602022914</v>
      </c>
      <c r="AH208" s="154">
        <f t="shared" si="19"/>
        <v>41381.094642685013</v>
      </c>
      <c r="AI208" s="154">
        <f t="shared" si="19"/>
        <v>41420.1800167158</v>
      </c>
      <c r="AJ208" s="154">
        <f t="shared" si="19"/>
        <v>41459.525742946636</v>
      </c>
      <c r="AK208" s="154">
        <f t="shared" si="19"/>
        <v>41499.196909427519</v>
      </c>
      <c r="AL208" s="154">
        <f t="shared" si="19"/>
        <v>41456.434060571177</v>
      </c>
      <c r="AM208" s="154">
        <f t="shared" si="19"/>
        <v>41413.671211714849</v>
      </c>
      <c r="AN208" s="154">
        <f t="shared" si="19"/>
        <v>41370.290026383409</v>
      </c>
      <c r="AO208" s="154">
        <f t="shared" si="19"/>
        <v>41327.820073752111</v>
      </c>
      <c r="AP208" s="154">
        <f t="shared" si="19"/>
        <v>41284.73178464573</v>
      </c>
      <c r="AQ208" s="8"/>
      <c r="AS208" s="130"/>
      <c r="AT208" s="130"/>
      <c r="AU208" s="130"/>
      <c r="AV208" s="130"/>
      <c r="AW208" s="130"/>
      <c r="AX208" s="130"/>
      <c r="AY208" s="130"/>
    </row>
    <row r="209" spans="2:51">
      <c r="B209" s="5"/>
      <c r="F209" s="62" t="s">
        <v>2</v>
      </c>
      <c r="G209" s="85">
        <f t="shared" si="18"/>
        <v>36364.975504003312</v>
      </c>
      <c r="H209" s="155">
        <v>8.0422611906459736</v>
      </c>
      <c r="I209" s="155">
        <v>87.679160665774759</v>
      </c>
      <c r="J209" s="155">
        <v>198.02411213185576</v>
      </c>
      <c r="K209" s="155">
        <v>338.8694365936866</v>
      </c>
      <c r="L209" s="155">
        <v>513.90453357990691</v>
      </c>
      <c r="M209" s="155">
        <v>708.91713265810972</v>
      </c>
      <c r="N209" s="155">
        <v>911.77461953915247</v>
      </c>
      <c r="O209" s="155">
        <v>1068.7988510561049</v>
      </c>
      <c r="P209" s="155">
        <v>1081.4961027880813</v>
      </c>
      <c r="Q209" s="155">
        <v>1085.7911383639535</v>
      </c>
      <c r="R209" s="155">
        <v>1092.3613269331395</v>
      </c>
      <c r="S209" s="155">
        <v>1127.5785195784883</v>
      </c>
      <c r="T209" s="155">
        <v>1163.2784607994186</v>
      </c>
      <c r="U209" s="155">
        <v>1173.8227060029067</v>
      </c>
      <c r="V209" s="155">
        <v>1184.3395889389535</v>
      </c>
      <c r="W209" s="155">
        <v>1191.5143663517442</v>
      </c>
      <c r="X209" s="155">
        <v>1198.6715537354653</v>
      </c>
      <c r="Y209" s="155">
        <v>1205.8385133575584</v>
      </c>
      <c r="Z209" s="155">
        <v>1212.9957007412791</v>
      </c>
      <c r="AA209" s="155">
        <v>1220.1616831395349</v>
      </c>
      <c r="AB209" s="155">
        <v>1224.173186991279</v>
      </c>
      <c r="AC209" s="155">
        <v>1228.1846908430232</v>
      </c>
      <c r="AD209" s="155">
        <v>1232.1952174709304</v>
      </c>
      <c r="AE209" s="155">
        <v>1236.2252885755811</v>
      </c>
      <c r="AF209" s="155">
        <v>1240.2182251744186</v>
      </c>
      <c r="AG209" s="155">
        <v>1241.3908937790698</v>
      </c>
      <c r="AH209" s="155">
        <v>1242.5811524127907</v>
      </c>
      <c r="AI209" s="155">
        <v>1243.7547982412793</v>
      </c>
      <c r="AJ209" s="155">
        <v>1244.936261860465</v>
      </c>
      <c r="AK209" s="155">
        <v>1246.1274977180231</v>
      </c>
      <c r="AL209" s="155">
        <v>1244.8434255959301</v>
      </c>
      <c r="AM209" s="155">
        <v>1243.5593534738371</v>
      </c>
      <c r="AN209" s="155">
        <v>1242.2567140988372</v>
      </c>
      <c r="AO209" s="155">
        <v>1240.9814369912792</v>
      </c>
      <c r="AP209" s="155">
        <v>1239.6875926308139</v>
      </c>
      <c r="AQ209" s="8"/>
      <c r="AS209" s="130"/>
      <c r="AT209" s="131"/>
      <c r="AU209" s="131"/>
      <c r="AV209" s="131"/>
      <c r="AW209" s="131"/>
      <c r="AX209" s="131"/>
      <c r="AY209" s="132"/>
    </row>
    <row r="210" spans="2:51">
      <c r="B210" s="5"/>
      <c r="F210" s="62" t="s">
        <v>47</v>
      </c>
      <c r="G210" s="85">
        <f t="shared" si="18"/>
        <v>895173.79349535645</v>
      </c>
      <c r="H210" s="155">
        <v>13428.188583613946</v>
      </c>
      <c r="I210" s="155">
        <v>13543.79218910979</v>
      </c>
      <c r="J210" s="155">
        <v>15910.079808407938</v>
      </c>
      <c r="K210" s="155">
        <v>18297.994312935862</v>
      </c>
      <c r="L210" s="155">
        <v>20809.736305521365</v>
      </c>
      <c r="M210" s="155">
        <v>22885.418987765319</v>
      </c>
      <c r="N210" s="155">
        <v>24400.885227503473</v>
      </c>
      <c r="O210" s="155">
        <v>24364.436088700466</v>
      </c>
      <c r="P210" s="155">
        <v>24653.883797238141</v>
      </c>
      <c r="Q210" s="155">
        <v>24751.79381995535</v>
      </c>
      <c r="R210" s="155">
        <v>24901.568437813956</v>
      </c>
      <c r="S210" s="155">
        <v>25704.382773348836</v>
      </c>
      <c r="T210" s="155">
        <v>26518.201889441862</v>
      </c>
      <c r="U210" s="155">
        <v>26758.5694647907</v>
      </c>
      <c r="V210" s="155">
        <v>26998.313287395347</v>
      </c>
      <c r="W210" s="155">
        <v>27161.870167674417</v>
      </c>
      <c r="X210" s="155">
        <v>27325.026064046509</v>
      </c>
      <c r="Y210" s="155">
        <v>27488.404729255817</v>
      </c>
      <c r="Z210" s="155">
        <v>27651.560625627906</v>
      </c>
      <c r="AA210" s="155">
        <v>27814.917013953491</v>
      </c>
      <c r="AB210" s="155">
        <v>27906.363621627908</v>
      </c>
      <c r="AC210" s="155">
        <v>27997.810229302326</v>
      </c>
      <c r="AD210" s="155">
        <v>28089.234560093028</v>
      </c>
      <c r="AE210" s="155">
        <v>28181.104428558145</v>
      </c>
      <c r="AF210" s="155">
        <v>28272.127775441862</v>
      </c>
      <c r="AG210" s="155">
        <v>28298.860035906982</v>
      </c>
      <c r="AH210" s="155">
        <v>28325.993280279072</v>
      </c>
      <c r="AI210" s="155">
        <v>28352.747817627904</v>
      </c>
      <c r="AJ210" s="155">
        <v>28379.680570046512</v>
      </c>
      <c r="AK210" s="155">
        <v>28406.836091302328</v>
      </c>
      <c r="AL210" s="155">
        <v>28377.564266093021</v>
      </c>
      <c r="AM210" s="155">
        <v>28348.292440883721</v>
      </c>
      <c r="AN210" s="155">
        <v>28318.597354883725</v>
      </c>
      <c r="AO210" s="155">
        <v>28289.526021627906</v>
      </c>
      <c r="AP210" s="155">
        <v>28260.031427581402</v>
      </c>
      <c r="AQ210" s="8"/>
      <c r="AS210" s="130"/>
      <c r="AT210" s="131"/>
      <c r="AU210" s="131"/>
      <c r="AV210" s="131"/>
      <c r="AW210" s="131"/>
      <c r="AX210" s="131"/>
      <c r="AY210" s="132"/>
    </row>
    <row r="211" spans="2:51">
      <c r="B211" s="5"/>
      <c r="F211" s="62" t="s">
        <v>48</v>
      </c>
      <c r="G211" s="85">
        <f t="shared" si="18"/>
        <v>259459.37014900462</v>
      </c>
      <c r="H211" s="155">
        <v>3684.7072608813369</v>
      </c>
      <c r="I211" s="155">
        <v>3747.1264024314823</v>
      </c>
      <c r="J211" s="155">
        <v>4438.4625011998323</v>
      </c>
      <c r="K211" s="155">
        <v>5147.49516118055</v>
      </c>
      <c r="L211" s="155">
        <v>5903.668086665959</v>
      </c>
      <c r="M211" s="155">
        <v>6547.9940645712213</v>
      </c>
      <c r="N211" s="155">
        <v>7041.7521584572205</v>
      </c>
      <c r="O211" s="155">
        <v>7092.3392497442619</v>
      </c>
      <c r="P211" s="155">
        <v>7176.595718333836</v>
      </c>
      <c r="Q211" s="155">
        <v>7205.096730815002</v>
      </c>
      <c r="R211" s="155">
        <v>7248.6952116904395</v>
      </c>
      <c r="S211" s="155">
        <v>7482.3895849746223</v>
      </c>
      <c r="T211" s="155">
        <v>7719.2873829883256</v>
      </c>
      <c r="U211" s="155">
        <v>7789.2569231330726</v>
      </c>
      <c r="V211" s="155">
        <v>7859.0448926453755</v>
      </c>
      <c r="W211" s="155">
        <v>7906.6553063379361</v>
      </c>
      <c r="X211" s="155">
        <v>7954.1489960524968</v>
      </c>
      <c r="Y211" s="155">
        <v>8001.707532421502</v>
      </c>
      <c r="Z211" s="155">
        <v>8049.2012221360637</v>
      </c>
      <c r="AA211" s="155">
        <v>8096.7532738396239</v>
      </c>
      <c r="AB211" s="155">
        <v>8123.3728254887601</v>
      </c>
      <c r="AC211" s="155">
        <v>8149.9923771378972</v>
      </c>
      <c r="AD211" s="155">
        <v>8176.6054441215892</v>
      </c>
      <c r="AE211" s="155">
        <v>8203.3482044141674</v>
      </c>
      <c r="AF211" s="155">
        <v>8229.8445474198616</v>
      </c>
      <c r="AG211" s="155">
        <v>8237.6261459531033</v>
      </c>
      <c r="AH211" s="155">
        <v>8245.5244684643458</v>
      </c>
      <c r="AI211" s="155">
        <v>8253.3125516630353</v>
      </c>
      <c r="AJ211" s="155">
        <v>8261.1525121852774</v>
      </c>
      <c r="AK211" s="155">
        <v>8269.0573193619639</v>
      </c>
      <c r="AL211" s="155">
        <v>8260.5364689680628</v>
      </c>
      <c r="AM211" s="155">
        <v>8252.0156185741616</v>
      </c>
      <c r="AN211" s="155">
        <v>8243.3715595368139</v>
      </c>
      <c r="AO211" s="155">
        <v>8234.9090711319132</v>
      </c>
      <c r="AP211" s="155">
        <v>8226.3233740835676</v>
      </c>
      <c r="AQ211" s="8"/>
      <c r="AS211" s="130"/>
      <c r="AT211" s="131"/>
      <c r="AU211" s="131"/>
      <c r="AV211" s="131"/>
      <c r="AW211" s="131"/>
      <c r="AX211" s="131"/>
      <c r="AY211" s="132"/>
    </row>
    <row r="212" spans="2:51">
      <c r="B212" s="5"/>
      <c r="F212" s="62" t="s">
        <v>49</v>
      </c>
      <c r="G212" s="85">
        <f t="shared" si="18"/>
        <v>22252.818863479566</v>
      </c>
      <c r="H212" s="155">
        <v>316.02297960660053</v>
      </c>
      <c r="I212" s="155">
        <v>321.37642608159814</v>
      </c>
      <c r="J212" s="155">
        <v>380.66962860051945</v>
      </c>
      <c r="K212" s="155">
        <v>441.48059619741485</v>
      </c>
      <c r="L212" s="155">
        <v>506.33460062450746</v>
      </c>
      <c r="M212" s="155">
        <v>561.5959283118674</v>
      </c>
      <c r="N212" s="155">
        <v>603.94363546660259</v>
      </c>
      <c r="O212" s="155">
        <v>608.28229310920131</v>
      </c>
      <c r="P212" s="155">
        <v>615.50864200738704</v>
      </c>
      <c r="Q212" s="155">
        <v>617.95306275736777</v>
      </c>
      <c r="R212" s="155">
        <v>621.69233452499304</v>
      </c>
      <c r="S212" s="155">
        <v>641.73539003353289</v>
      </c>
      <c r="T212" s="155">
        <v>662.0531907948955</v>
      </c>
      <c r="U212" s="155">
        <v>668.05420552759836</v>
      </c>
      <c r="V212" s="155">
        <v>674.03964765487819</v>
      </c>
      <c r="W212" s="155">
        <v>678.12300726261719</v>
      </c>
      <c r="X212" s="155">
        <v>682.19635590972712</v>
      </c>
      <c r="Y212" s="155">
        <v>686.27526620163098</v>
      </c>
      <c r="Z212" s="155">
        <v>690.34861484874091</v>
      </c>
      <c r="AA212" s="155">
        <v>694.42696897616543</v>
      </c>
      <c r="AB212" s="155">
        <v>696.71002416409362</v>
      </c>
      <c r="AC212" s="155">
        <v>698.99307935202182</v>
      </c>
      <c r="AD212" s="155">
        <v>701.27557837547056</v>
      </c>
      <c r="AE212" s="155">
        <v>703.56920068850741</v>
      </c>
      <c r="AF212" s="155">
        <v>705.84168875132707</v>
      </c>
      <c r="AG212" s="155">
        <v>706.50908612660442</v>
      </c>
      <c r="AH212" s="155">
        <v>707.18649446251106</v>
      </c>
      <c r="AI212" s="155">
        <v>707.85444800226799</v>
      </c>
      <c r="AJ212" s="155">
        <v>708.52685085786004</v>
      </c>
      <c r="AK212" s="155">
        <v>709.20481535824592</v>
      </c>
      <c r="AL212" s="155">
        <v>708.47401523231713</v>
      </c>
      <c r="AM212" s="155">
        <v>707.74321510638833</v>
      </c>
      <c r="AN212" s="155">
        <v>707.00184785535089</v>
      </c>
      <c r="AO212" s="155">
        <v>706.2760532097368</v>
      </c>
      <c r="AP212" s="155">
        <v>705.53969143901406</v>
      </c>
      <c r="AQ212" s="8"/>
      <c r="AS212" s="130"/>
      <c r="AT212" s="131"/>
      <c r="AU212" s="131"/>
      <c r="AV212" s="131"/>
      <c r="AW212" s="131"/>
      <c r="AX212" s="131"/>
      <c r="AY212" s="132"/>
    </row>
    <row r="213" spans="2:51">
      <c r="B213" s="5"/>
      <c r="F213" s="62" t="s">
        <v>50</v>
      </c>
      <c r="G213" s="85">
        <f t="shared" si="18"/>
        <v>89988.733746164173</v>
      </c>
      <c r="H213" s="155">
        <v>1277.973273586475</v>
      </c>
      <c r="I213" s="155">
        <v>1299.6222103984098</v>
      </c>
      <c r="J213" s="155">
        <v>1539.3994829842836</v>
      </c>
      <c r="K213" s="155">
        <v>1785.3144839329748</v>
      </c>
      <c r="L213" s="155">
        <v>2047.5792231809182</v>
      </c>
      <c r="M213" s="155">
        <v>2271.05189575449</v>
      </c>
      <c r="N213" s="155">
        <v>2442.3028535449275</v>
      </c>
      <c r="O213" s="155">
        <v>2459.8480602807954</v>
      </c>
      <c r="P213" s="155">
        <v>2489.0708742957404</v>
      </c>
      <c r="Q213" s="155">
        <v>2498.9559288312189</v>
      </c>
      <c r="R213" s="155">
        <v>2514.0772639558045</v>
      </c>
      <c r="S213" s="155">
        <v>2595.129880106726</v>
      </c>
      <c r="T213" s="155">
        <v>2677.2935454939688</v>
      </c>
      <c r="U213" s="155">
        <v>2701.5611998662553</v>
      </c>
      <c r="V213" s="155">
        <v>2725.7658797878994</v>
      </c>
      <c r="W213" s="155">
        <v>2742.2786803811641</v>
      </c>
      <c r="X213" s="155">
        <v>2758.7509973990159</v>
      </c>
      <c r="Y213" s="155">
        <v>2775.2458052920974</v>
      </c>
      <c r="Z213" s="155">
        <v>2791.7181223099487</v>
      </c>
      <c r="AA213" s="155">
        <v>2808.2106811155072</v>
      </c>
      <c r="AB213" s="155">
        <v>2817.4431853970859</v>
      </c>
      <c r="AC213" s="155">
        <v>2826.6756896786646</v>
      </c>
      <c r="AD213" s="155">
        <v>2835.9059448727207</v>
      </c>
      <c r="AE213" s="155">
        <v>2845.1811818172346</v>
      </c>
      <c r="AF213" s="155">
        <v>2854.3709534358777</v>
      </c>
      <c r="AG213" s="155">
        <v>2857.0698584633797</v>
      </c>
      <c r="AH213" s="155">
        <v>2859.8092470662941</v>
      </c>
      <c r="AI213" s="155">
        <v>2862.5104011813187</v>
      </c>
      <c r="AJ213" s="155">
        <v>2865.2295479965264</v>
      </c>
      <c r="AK213" s="155">
        <v>2867.9711856869635</v>
      </c>
      <c r="AL213" s="155">
        <v>2865.0158846818495</v>
      </c>
      <c r="AM213" s="155">
        <v>2862.0605836767345</v>
      </c>
      <c r="AN213" s="155">
        <v>2859.0625500086844</v>
      </c>
      <c r="AO213" s="155">
        <v>2856.1274907912766</v>
      </c>
      <c r="AP213" s="155">
        <v>2853.1496989109328</v>
      </c>
      <c r="AQ213" s="8"/>
      <c r="AS213" s="130"/>
      <c r="AT213" s="131"/>
      <c r="AU213" s="131"/>
      <c r="AV213" s="131"/>
      <c r="AW213" s="131"/>
      <c r="AX213" s="131"/>
      <c r="AY213" s="132"/>
    </row>
    <row r="214" spans="2:51">
      <c r="B214" s="5"/>
      <c r="F214" s="86" t="s">
        <v>0</v>
      </c>
      <c r="G214" s="85">
        <f t="shared" si="18"/>
        <v>-147511.16942680243</v>
      </c>
      <c r="H214" s="154">
        <f t="shared" ref="H214:AP214" si="20">-H208*SUMIF($E$10:$E$28,$E207,H$10:H$28)</f>
        <v>-3391.1461058288755</v>
      </c>
      <c r="I214" s="154">
        <f t="shared" si="20"/>
        <v>-3332.5292065757094</v>
      </c>
      <c r="J214" s="154">
        <f t="shared" si="20"/>
        <v>-3810.3413864518238</v>
      </c>
      <c r="K214" s="154">
        <f t="shared" si="20"/>
        <v>-4260.6270236996725</v>
      </c>
      <c r="L214" s="154">
        <f t="shared" si="20"/>
        <v>-4705.4331944324795</v>
      </c>
      <c r="M214" s="154">
        <f t="shared" si="20"/>
        <v>-5018.7916529790855</v>
      </c>
      <c r="N214" s="154">
        <f t="shared" si="20"/>
        <v>-5182.6564035964648</v>
      </c>
      <c r="O214" s="154">
        <f t="shared" si="20"/>
        <v>-5004.4748587304512</v>
      </c>
      <c r="P214" s="154">
        <f t="shared" si="20"/>
        <v>-4855.031632152597</v>
      </c>
      <c r="Q214" s="154">
        <f t="shared" si="20"/>
        <v>-4664.5871978132527</v>
      </c>
      <c r="R214" s="154">
        <f t="shared" si="20"/>
        <v>-4481.8182116299395</v>
      </c>
      <c r="S214" s="154">
        <f t="shared" si="20"/>
        <v>-4408.5127757801547</v>
      </c>
      <c r="T214" s="154">
        <f t="shared" si="20"/>
        <v>-4323.3967747982624</v>
      </c>
      <c r="U214" s="154">
        <f t="shared" si="20"/>
        <v>-4135.8557840281137</v>
      </c>
      <c r="V214" s="154">
        <f t="shared" si="20"/>
        <v>-3944.1503296422452</v>
      </c>
      <c r="W214" s="154">
        <f t="shared" si="20"/>
        <v>-3968.0441528007887</v>
      </c>
      <c r="X214" s="154">
        <f t="shared" si="20"/>
        <v>-3991.879396714322</v>
      </c>
      <c r="Y214" s="154">
        <f t="shared" si="20"/>
        <v>-4015.7471846528606</v>
      </c>
      <c r="Z214" s="154">
        <f t="shared" si="20"/>
        <v>-4039.5824285663944</v>
      </c>
      <c r="AA214" s="154">
        <f t="shared" si="20"/>
        <v>-4063.4469621024327</v>
      </c>
      <c r="AB214" s="154">
        <f t="shared" si="20"/>
        <v>-4076.8062843669136</v>
      </c>
      <c r="AC214" s="154">
        <f t="shared" si="20"/>
        <v>-4090.165606631394</v>
      </c>
      <c r="AD214" s="154">
        <f t="shared" si="20"/>
        <v>-4103.5216744933741</v>
      </c>
      <c r="AE214" s="154">
        <f t="shared" si="20"/>
        <v>-4116.9428304053636</v>
      </c>
      <c r="AF214" s="154">
        <f t="shared" si="20"/>
        <v>-4130.2403190223358</v>
      </c>
      <c r="AG214" s="154">
        <f t="shared" si="20"/>
        <v>-4134.1456020229143</v>
      </c>
      <c r="AH214" s="154">
        <f t="shared" si="20"/>
        <v>-4138.1094642685011</v>
      </c>
      <c r="AI214" s="154">
        <f t="shared" si="20"/>
        <v>-4142.0180016715804</v>
      </c>
      <c r="AJ214" s="154">
        <f t="shared" si="20"/>
        <v>-4145.9525742946635</v>
      </c>
      <c r="AK214" s="154">
        <f t="shared" si="20"/>
        <v>-4149.9196909427519</v>
      </c>
      <c r="AL214" s="154">
        <f t="shared" si="20"/>
        <v>-4145.6434060571182</v>
      </c>
      <c r="AM214" s="154">
        <f t="shared" si="20"/>
        <v>-4141.3671211714855</v>
      </c>
      <c r="AN214" s="154">
        <f t="shared" si="20"/>
        <v>-4137.0290026383409</v>
      </c>
      <c r="AO214" s="154">
        <f t="shared" si="20"/>
        <v>-4132.7820073752109</v>
      </c>
      <c r="AP214" s="154">
        <f t="shared" si="20"/>
        <v>-4128.4731784645728</v>
      </c>
      <c r="AQ214" s="8"/>
      <c r="AS214" s="130"/>
      <c r="AT214" s="131"/>
      <c r="AU214" s="130"/>
      <c r="AV214" s="130"/>
      <c r="AW214" s="130"/>
      <c r="AX214" s="130"/>
      <c r="AY214" s="130"/>
    </row>
    <row r="215" spans="2:51">
      <c r="B215" s="5"/>
      <c r="F215" s="86" t="s">
        <v>5</v>
      </c>
      <c r="G215" s="85">
        <f t="shared" si="18"/>
        <v>1155728.5223312061</v>
      </c>
      <c r="H215" s="154">
        <f t="shared" ref="H215:AP215" si="21">SUM(H208,H214)</f>
        <v>15323.788253050128</v>
      </c>
      <c r="I215" s="154">
        <f t="shared" si="21"/>
        <v>15667.067182111346</v>
      </c>
      <c r="J215" s="154">
        <f t="shared" si="21"/>
        <v>18656.294146872609</v>
      </c>
      <c r="K215" s="154">
        <f t="shared" si="21"/>
        <v>21750.52696714082</v>
      </c>
      <c r="L215" s="154">
        <f t="shared" si="21"/>
        <v>25075.789555140174</v>
      </c>
      <c r="M215" s="154">
        <f t="shared" si="21"/>
        <v>27956.186356081922</v>
      </c>
      <c r="N215" s="154">
        <f t="shared" si="21"/>
        <v>30218.002090914906</v>
      </c>
      <c r="O215" s="154">
        <f t="shared" si="21"/>
        <v>30589.229684160382</v>
      </c>
      <c r="P215" s="154">
        <f t="shared" si="21"/>
        <v>31161.523502510587</v>
      </c>
      <c r="Q215" s="154">
        <f t="shared" si="21"/>
        <v>31495.003482909637</v>
      </c>
      <c r="R215" s="154">
        <f t="shared" si="21"/>
        <v>31896.576363288401</v>
      </c>
      <c r="S215" s="154">
        <f t="shared" si="21"/>
        <v>33142.703372262047</v>
      </c>
      <c r="T215" s="154">
        <f t="shared" si="21"/>
        <v>34416.717694720217</v>
      </c>
      <c r="U215" s="154">
        <f t="shared" si="21"/>
        <v>34955.408715292426</v>
      </c>
      <c r="V215" s="154">
        <f t="shared" si="21"/>
        <v>35497.352966780207</v>
      </c>
      <c r="W215" s="154">
        <f t="shared" si="21"/>
        <v>35712.397375207096</v>
      </c>
      <c r="X215" s="154">
        <f t="shared" si="21"/>
        <v>35926.914570428897</v>
      </c>
      <c r="Y215" s="154">
        <f t="shared" si="21"/>
        <v>36141.724661875749</v>
      </c>
      <c r="Z215" s="154">
        <f t="shared" si="21"/>
        <v>36356.24185709755</v>
      </c>
      <c r="AA215" s="154">
        <f t="shared" si="21"/>
        <v>36571.022658921895</v>
      </c>
      <c r="AB215" s="154">
        <f t="shared" si="21"/>
        <v>36691.256559302223</v>
      </c>
      <c r="AC215" s="154">
        <f t="shared" si="21"/>
        <v>36811.490459682544</v>
      </c>
      <c r="AD215" s="154">
        <f t="shared" si="21"/>
        <v>36931.695070440364</v>
      </c>
      <c r="AE215" s="154">
        <f t="shared" si="21"/>
        <v>37052.485473648267</v>
      </c>
      <c r="AF215" s="154">
        <f t="shared" si="21"/>
        <v>37172.162871201021</v>
      </c>
      <c r="AG215" s="154">
        <f t="shared" si="21"/>
        <v>37207.310418206223</v>
      </c>
      <c r="AH215" s="154">
        <f t="shared" si="21"/>
        <v>37242.985178416515</v>
      </c>
      <c r="AI215" s="154">
        <f t="shared" si="21"/>
        <v>37278.162015044218</v>
      </c>
      <c r="AJ215" s="154">
        <f t="shared" si="21"/>
        <v>37313.573168651972</v>
      </c>
      <c r="AK215" s="154">
        <f t="shared" si="21"/>
        <v>37349.277218484771</v>
      </c>
      <c r="AL215" s="154">
        <f t="shared" si="21"/>
        <v>37310.790654514058</v>
      </c>
      <c r="AM215" s="154">
        <f t="shared" si="21"/>
        <v>37272.304090543366</v>
      </c>
      <c r="AN215" s="154">
        <f t="shared" si="21"/>
        <v>37233.261023745072</v>
      </c>
      <c r="AO215" s="154">
        <f t="shared" si="21"/>
        <v>37195.038066376903</v>
      </c>
      <c r="AP215" s="154">
        <f t="shared" si="21"/>
        <v>37156.25860618116</v>
      </c>
      <c r="AQ215" s="8"/>
      <c r="AS215" s="130"/>
      <c r="AT215" s="130"/>
      <c r="AU215" s="130"/>
      <c r="AV215" s="130"/>
      <c r="AW215" s="130"/>
      <c r="AX215" s="130"/>
      <c r="AY215" s="130"/>
    </row>
    <row r="216" spans="2:51">
      <c r="B216" s="5"/>
      <c r="G216" s="171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8"/>
      <c r="AS216" s="131"/>
      <c r="AT216" s="131"/>
      <c r="AU216" s="131"/>
      <c r="AV216" s="131"/>
      <c r="AW216" s="131"/>
      <c r="AX216" s="131"/>
      <c r="AY216" s="131"/>
    </row>
    <row r="217" spans="2:51">
      <c r="B217" s="5"/>
      <c r="E217" s="34">
        <f>E207+1</f>
        <v>6</v>
      </c>
      <c r="F217" s="35" t="str">
        <f>LOOKUP(E217,CAPEX!$E$11:$E$29,CAPEX!$F$11:$F$29)</f>
        <v>Sao Goncalo</v>
      </c>
      <c r="G217" s="85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8"/>
      <c r="AS217" s="131"/>
      <c r="AT217" s="131"/>
      <c r="AU217" s="131"/>
      <c r="AV217" s="131"/>
      <c r="AW217" s="131"/>
      <c r="AX217" s="131"/>
      <c r="AY217" s="131"/>
    </row>
    <row r="218" spans="2:51">
      <c r="B218" s="5"/>
      <c r="F218" s="86" t="s">
        <v>46</v>
      </c>
      <c r="G218" s="85">
        <f t="shared" ref="G218:G225" si="22">SUM(H218:AP218)</f>
        <v>18788334.294409942</v>
      </c>
      <c r="H218" s="154">
        <f t="shared" ref="H218:AP218" si="23">SUM(H219:H223)</f>
        <v>247257.56098912848</v>
      </c>
      <c r="I218" s="154">
        <f t="shared" si="23"/>
        <v>248592.45436821916</v>
      </c>
      <c r="J218" s="154">
        <f t="shared" si="23"/>
        <v>292731.97949210019</v>
      </c>
      <c r="K218" s="154">
        <f t="shared" si="23"/>
        <v>334997.93520363781</v>
      </c>
      <c r="L218" s="154">
        <f t="shared" si="23"/>
        <v>378915.16964350938</v>
      </c>
      <c r="M218" s="154">
        <f t="shared" si="23"/>
        <v>413973.41142510466</v>
      </c>
      <c r="N218" s="154">
        <f t="shared" si="23"/>
        <v>477014.58579372673</v>
      </c>
      <c r="O218" s="154">
        <f t="shared" si="23"/>
        <v>497073.89611104119</v>
      </c>
      <c r="P218" s="154">
        <f t="shared" si="23"/>
        <v>513009.6788306454</v>
      </c>
      <c r="Q218" s="154">
        <f t="shared" si="23"/>
        <v>523613.83203185827</v>
      </c>
      <c r="R218" s="154">
        <f t="shared" si="23"/>
        <v>527607.32625554898</v>
      </c>
      <c r="S218" s="154">
        <f t="shared" si="23"/>
        <v>561208.84936647571</v>
      </c>
      <c r="T218" s="154">
        <f t="shared" si="23"/>
        <v>595074.18636850023</v>
      </c>
      <c r="U218" s="154">
        <f t="shared" si="23"/>
        <v>597256.41521010315</v>
      </c>
      <c r="V218" s="154">
        <f t="shared" si="23"/>
        <v>599438.88789734861</v>
      </c>
      <c r="W218" s="154">
        <f t="shared" si="23"/>
        <v>600393.65196311777</v>
      </c>
      <c r="X218" s="154">
        <f t="shared" si="23"/>
        <v>601348.41602888692</v>
      </c>
      <c r="Y218" s="154">
        <f t="shared" si="23"/>
        <v>602303.6406919806</v>
      </c>
      <c r="Z218" s="154">
        <f t="shared" si="23"/>
        <v>603258.37766378955</v>
      </c>
      <c r="AA218" s="154">
        <f t="shared" si="23"/>
        <v>604213.62942084332</v>
      </c>
      <c r="AB218" s="154">
        <f t="shared" si="23"/>
        <v>604027.84613530815</v>
      </c>
      <c r="AC218" s="154">
        <f t="shared" si="23"/>
        <v>603842.06284977274</v>
      </c>
      <c r="AD218" s="154">
        <f t="shared" si="23"/>
        <v>603656.25247027725</v>
      </c>
      <c r="AE218" s="154">
        <f t="shared" si="23"/>
        <v>603470.46918474184</v>
      </c>
      <c r="AF218" s="154">
        <f t="shared" si="23"/>
        <v>603284.44205356413</v>
      </c>
      <c r="AG218" s="154">
        <f t="shared" si="23"/>
        <v>602044.27021036611</v>
      </c>
      <c r="AH218" s="154">
        <f t="shared" si="23"/>
        <v>600802.85204499611</v>
      </c>
      <c r="AI218" s="154">
        <f t="shared" si="23"/>
        <v>599562.00285279145</v>
      </c>
      <c r="AJ218" s="154">
        <f t="shared" si="23"/>
        <v>598321.34331830882</v>
      </c>
      <c r="AK218" s="154">
        <f t="shared" si="23"/>
        <v>597080.43993818376</v>
      </c>
      <c r="AL218" s="154">
        <f t="shared" si="23"/>
        <v>594917.06849292503</v>
      </c>
      <c r="AM218" s="154">
        <f t="shared" si="23"/>
        <v>592754.7266181563</v>
      </c>
      <c r="AN218" s="154">
        <f t="shared" si="23"/>
        <v>590591.57192457991</v>
      </c>
      <c r="AO218" s="154">
        <f t="shared" si="23"/>
        <v>588428.95911020844</v>
      </c>
      <c r="AP218" s="154">
        <f t="shared" si="23"/>
        <v>586266.10245019489</v>
      </c>
      <c r="AQ218" s="8"/>
      <c r="AS218" s="130"/>
      <c r="AT218" s="130"/>
      <c r="AU218" s="130"/>
      <c r="AV218" s="130"/>
      <c r="AW218" s="130"/>
      <c r="AX218" s="130"/>
      <c r="AY218" s="130"/>
    </row>
    <row r="219" spans="2:51">
      <c r="B219" s="5"/>
      <c r="F219" s="62" t="s">
        <v>2</v>
      </c>
      <c r="G219" s="85">
        <f t="shared" si="22"/>
        <v>530202.24481369788</v>
      </c>
      <c r="H219" s="155">
        <v>258.27388867730451</v>
      </c>
      <c r="I219" s="155">
        <v>1277.3734018715893</v>
      </c>
      <c r="J219" s="155">
        <v>2708.0863520080966</v>
      </c>
      <c r="K219" s="155">
        <v>4483.1587052625873</v>
      </c>
      <c r="L219" s="155">
        <v>6643.6175202418881</v>
      </c>
      <c r="M219" s="155">
        <v>8984.4845168582251</v>
      </c>
      <c r="N219" s="155">
        <v>12350.931339269302</v>
      </c>
      <c r="O219" s="155">
        <v>14962.266817265625</v>
      </c>
      <c r="P219" s="155">
        <v>15441.944858816669</v>
      </c>
      <c r="Q219" s="155">
        <v>15761.137177723436</v>
      </c>
      <c r="R219" s="155">
        <v>15881.344105859374</v>
      </c>
      <c r="S219" s="155">
        <v>16892.773107031247</v>
      </c>
      <c r="T219" s="155">
        <v>17912.143088124998</v>
      </c>
      <c r="U219" s="155">
        <v>17977.829680078125</v>
      </c>
      <c r="V219" s="155">
        <v>18043.523611953122</v>
      </c>
      <c r="W219" s="155">
        <v>18072.262668281248</v>
      </c>
      <c r="X219" s="155">
        <v>18101.001724609374</v>
      </c>
      <c r="Y219" s="155">
        <v>18129.754645234374</v>
      </c>
      <c r="Z219" s="155">
        <v>18158.492886015625</v>
      </c>
      <c r="AA219" s="155">
        <v>18187.2466221875</v>
      </c>
      <c r="AB219" s="155">
        <v>18181.654417265625</v>
      </c>
      <c r="AC219" s="155">
        <v>18176.06221234375</v>
      </c>
      <c r="AD219" s="155">
        <v>18170.469191875</v>
      </c>
      <c r="AE219" s="155">
        <v>18164.876986953124</v>
      </c>
      <c r="AF219" s="155">
        <v>18159.277442109375</v>
      </c>
      <c r="AG219" s="155">
        <v>18121.947414999999</v>
      </c>
      <c r="AH219" s="155">
        <v>18084.579872734375</v>
      </c>
      <c r="AI219" s="155">
        <v>18047.229456953126</v>
      </c>
      <c r="AJ219" s="155">
        <v>18009.884749999997</v>
      </c>
      <c r="AK219" s="155">
        <v>17972.532703124998</v>
      </c>
      <c r="AL219" s="155">
        <v>17907.413731796874</v>
      </c>
      <c r="AM219" s="155">
        <v>17842.325751249999</v>
      </c>
      <c r="AN219" s="155">
        <v>17777.213304296874</v>
      </c>
      <c r="AO219" s="155">
        <v>17712.117168281249</v>
      </c>
      <c r="AP219" s="155">
        <v>17647.013692343749</v>
      </c>
      <c r="AQ219" s="8"/>
      <c r="AS219" s="130"/>
      <c r="AT219" s="131"/>
      <c r="AU219" s="131"/>
      <c r="AV219" s="131"/>
      <c r="AW219" s="131"/>
      <c r="AX219" s="131"/>
      <c r="AY219" s="132"/>
    </row>
    <row r="220" spans="2:51">
      <c r="B220" s="5"/>
      <c r="F220" s="62" t="s">
        <v>47</v>
      </c>
      <c r="G220" s="85">
        <f t="shared" si="22"/>
        <v>16088691.737873007</v>
      </c>
      <c r="H220" s="155">
        <v>218876.39686930217</v>
      </c>
      <c r="I220" s="155">
        <v>218975.64184357089</v>
      </c>
      <c r="J220" s="155">
        <v>256576.00584710814</v>
      </c>
      <c r="K220" s="155">
        <v>292149.51605268847</v>
      </c>
      <c r="L220" s="155">
        <v>328776.70505059528</v>
      </c>
      <c r="M220" s="155">
        <v>357360.0472101515</v>
      </c>
      <c r="N220" s="155">
        <v>409654.62320461799</v>
      </c>
      <c r="O220" s="155">
        <v>424656.3363954844</v>
      </c>
      <c r="P220" s="155">
        <v>438270.47135659656</v>
      </c>
      <c r="Q220" s="155">
        <v>447329.7297168416</v>
      </c>
      <c r="R220" s="155">
        <v>450741.42089539062</v>
      </c>
      <c r="S220" s="155">
        <v>479447.61491046875</v>
      </c>
      <c r="T220" s="155">
        <v>508379.18837387499</v>
      </c>
      <c r="U220" s="155">
        <v>510243.49328367191</v>
      </c>
      <c r="V220" s="155">
        <v>512108.00651379686</v>
      </c>
      <c r="W220" s="155">
        <v>512923.67318521882</v>
      </c>
      <c r="X220" s="155">
        <v>513739.33985664067</v>
      </c>
      <c r="Y220" s="155">
        <v>514555.40002201567</v>
      </c>
      <c r="Z220" s="155">
        <v>515371.04354673438</v>
      </c>
      <c r="AA220" s="155">
        <v>516187.12685881241</v>
      </c>
      <c r="AB220" s="155">
        <v>516028.40991548443</v>
      </c>
      <c r="AC220" s="155">
        <v>515869.69297215622</v>
      </c>
      <c r="AD220" s="155">
        <v>515710.95288212504</v>
      </c>
      <c r="AE220" s="155">
        <v>515552.23593879689</v>
      </c>
      <c r="AF220" s="155">
        <v>515393.31067514059</v>
      </c>
      <c r="AG220" s="155">
        <v>514333.81663300004</v>
      </c>
      <c r="AH220" s="155">
        <v>513273.2578425156</v>
      </c>
      <c r="AI220" s="155">
        <v>512213.18513279688</v>
      </c>
      <c r="AJ220" s="155">
        <v>511153.27445000003</v>
      </c>
      <c r="AK220" s="155">
        <v>510093.15544687503</v>
      </c>
      <c r="AL220" s="155">
        <v>508244.96064245317</v>
      </c>
      <c r="AM220" s="155">
        <v>506397.64541274996</v>
      </c>
      <c r="AN220" s="155">
        <v>504549.63578195323</v>
      </c>
      <c r="AO220" s="155">
        <v>502702.08908521873</v>
      </c>
      <c r="AP220" s="155">
        <v>500854.33406815625</v>
      </c>
      <c r="AQ220" s="8"/>
      <c r="AS220" s="130"/>
      <c r="AT220" s="131"/>
      <c r="AU220" s="131"/>
      <c r="AV220" s="131"/>
      <c r="AW220" s="131"/>
      <c r="AX220" s="131"/>
      <c r="AY220" s="132"/>
    </row>
    <row r="221" spans="2:51">
      <c r="B221" s="5"/>
      <c r="F221" s="62" t="s">
        <v>48</v>
      </c>
      <c r="G221" s="85">
        <f t="shared" si="22"/>
        <v>1412451.7867893509</v>
      </c>
      <c r="H221" s="155">
        <v>18309.896032638426</v>
      </c>
      <c r="I221" s="155">
        <v>18450.883948855317</v>
      </c>
      <c r="J221" s="155">
        <v>21776.827837119607</v>
      </c>
      <c r="K221" s="155">
        <v>24978.369017262965</v>
      </c>
      <c r="L221" s="155">
        <v>28318.075464877205</v>
      </c>
      <c r="M221" s="155">
        <v>31009.609192203228</v>
      </c>
      <c r="N221" s="155">
        <v>35814.585014634431</v>
      </c>
      <c r="O221" s="155">
        <v>37407.266139640982</v>
      </c>
      <c r="P221" s="155">
        <v>38606.512509244283</v>
      </c>
      <c r="Q221" s="155">
        <v>39404.527420280116</v>
      </c>
      <c r="R221" s="155">
        <v>39705.057587769232</v>
      </c>
      <c r="S221" s="155">
        <v>42233.738187458061</v>
      </c>
      <c r="T221" s="155">
        <v>44782.272085646051</v>
      </c>
      <c r="U221" s="155">
        <v>44946.495585801866</v>
      </c>
      <c r="V221" s="155">
        <v>45110.737436546828</v>
      </c>
      <c r="W221" s="155">
        <v>45182.588148861869</v>
      </c>
      <c r="X221" s="155">
        <v>45254.438861176917</v>
      </c>
      <c r="Y221" s="155">
        <v>45326.324235715896</v>
      </c>
      <c r="Z221" s="155">
        <v>45398.172909076602</v>
      </c>
      <c r="AA221" s="155">
        <v>45470.060322569931</v>
      </c>
      <c r="AB221" s="155">
        <v>45456.079212596771</v>
      </c>
      <c r="AC221" s="155">
        <v>45442.098102623604</v>
      </c>
      <c r="AD221" s="155">
        <v>45428.114953696087</v>
      </c>
      <c r="AE221" s="155">
        <v>45414.133843722928</v>
      </c>
      <c r="AF221" s="155">
        <v>45400.134383160635</v>
      </c>
      <c r="AG221" s="155">
        <v>45306.805325730034</v>
      </c>
      <c r="AH221" s="155">
        <v>45213.382476399376</v>
      </c>
      <c r="AI221" s="155">
        <v>45120.002445110054</v>
      </c>
      <c r="AJ221" s="155">
        <v>45026.636686501181</v>
      </c>
      <c r="AK221" s="155">
        <v>44933.252577303152</v>
      </c>
      <c r="AL221" s="155">
        <v>44770.448189374452</v>
      </c>
      <c r="AM221" s="155">
        <v>44607.721281711027</v>
      </c>
      <c r="AN221" s="155">
        <v>44444.933205417125</v>
      </c>
      <c r="AO221" s="155">
        <v>44282.185908210195</v>
      </c>
      <c r="AP221" s="155">
        <v>44119.420260414146</v>
      </c>
      <c r="AQ221" s="8"/>
      <c r="AS221" s="130"/>
      <c r="AT221" s="131"/>
      <c r="AU221" s="131"/>
      <c r="AV221" s="131"/>
      <c r="AW221" s="131"/>
      <c r="AX221" s="131"/>
      <c r="AY221" s="132"/>
    </row>
    <row r="222" spans="2:51">
      <c r="B222" s="5"/>
      <c r="F222" s="62" t="s">
        <v>49</v>
      </c>
      <c r="G222" s="85">
        <f t="shared" si="22"/>
        <v>466865.90407517354</v>
      </c>
      <c r="H222" s="155">
        <v>6052.0764282023874</v>
      </c>
      <c r="I222" s="155">
        <v>6098.6779841520565</v>
      </c>
      <c r="J222" s="155">
        <v>7198.0215616255318</v>
      </c>
      <c r="K222" s="155">
        <v>8256.2455884428382</v>
      </c>
      <c r="L222" s="155">
        <v>9360.1381847029352</v>
      </c>
      <c r="M222" s="155">
        <v>10249.786481876487</v>
      </c>
      <c r="N222" s="155">
        <v>11838.003086775898</v>
      </c>
      <c r="O222" s="155">
        <v>12364.441242247285</v>
      </c>
      <c r="P222" s="155">
        <v>12760.835119751871</v>
      </c>
      <c r="Q222" s="155">
        <v>13024.607629646242</v>
      </c>
      <c r="R222" s="155">
        <v>13123.943613825642</v>
      </c>
      <c r="S222" s="155">
        <v>13959.763119548101</v>
      </c>
      <c r="T222" s="155">
        <v>14802.144851492634</v>
      </c>
      <c r="U222" s="155">
        <v>14856.426600142557</v>
      </c>
      <c r="V222" s="155">
        <v>14910.714414319438</v>
      </c>
      <c r="W222" s="155">
        <v>14934.463648153222</v>
      </c>
      <c r="X222" s="155">
        <v>14958.212881987009</v>
      </c>
      <c r="Y222" s="155">
        <v>14981.973572927272</v>
      </c>
      <c r="Z222" s="155">
        <v>15005.722132813618</v>
      </c>
      <c r="AA222" s="155">
        <v>15029.483497701322</v>
      </c>
      <c r="AB222" s="155">
        <v>15024.862240106093</v>
      </c>
      <c r="AC222" s="155">
        <v>15020.240982510863</v>
      </c>
      <c r="AD222" s="155">
        <v>15015.619050968195</v>
      </c>
      <c r="AE222" s="155">
        <v>15010.997793372964</v>
      </c>
      <c r="AF222" s="155">
        <v>15006.370470250778</v>
      </c>
      <c r="AG222" s="155">
        <v>14975.521874085342</v>
      </c>
      <c r="AH222" s="155">
        <v>14944.642276337667</v>
      </c>
      <c r="AI222" s="155">
        <v>14913.776831486233</v>
      </c>
      <c r="AJ222" s="155">
        <v>14882.916104266878</v>
      </c>
      <c r="AK222" s="155">
        <v>14852.049311520559</v>
      </c>
      <c r="AL222" s="155">
        <v>14798.236630288793</v>
      </c>
      <c r="AM222" s="155">
        <v>14744.44955905974</v>
      </c>
      <c r="AN222" s="155">
        <v>14690.642269407488</v>
      </c>
      <c r="AO222" s="155">
        <v>14636.848458704037</v>
      </c>
      <c r="AP222" s="155">
        <v>14583.048582473628</v>
      </c>
      <c r="AQ222" s="8"/>
      <c r="AS222" s="130"/>
      <c r="AT222" s="131"/>
      <c r="AU222" s="131"/>
      <c r="AV222" s="131"/>
      <c r="AW222" s="131"/>
      <c r="AX222" s="131"/>
      <c r="AY222" s="132"/>
    </row>
    <row r="223" spans="2:51">
      <c r="B223" s="5"/>
      <c r="F223" s="62" t="s">
        <v>50</v>
      </c>
      <c r="G223" s="85">
        <f t="shared" si="22"/>
        <v>290122.62085871457</v>
      </c>
      <c r="H223" s="155">
        <v>3760.9177703082014</v>
      </c>
      <c r="I223" s="155">
        <v>3789.87718976933</v>
      </c>
      <c r="J223" s="155">
        <v>4473.0378942388597</v>
      </c>
      <c r="K223" s="155">
        <v>5130.6458399809535</v>
      </c>
      <c r="L223" s="155">
        <v>5816.6334230920593</v>
      </c>
      <c r="M223" s="155">
        <v>6369.4840240151962</v>
      </c>
      <c r="N223" s="155">
        <v>7356.4431484291181</v>
      </c>
      <c r="O223" s="155">
        <v>7683.5855164029281</v>
      </c>
      <c r="P223" s="155">
        <v>7929.9149862360082</v>
      </c>
      <c r="Q223" s="155">
        <v>8093.8300873668759</v>
      </c>
      <c r="R223" s="155">
        <v>8155.5600527041333</v>
      </c>
      <c r="S223" s="155">
        <v>8674.9600419695489</v>
      </c>
      <c r="T223" s="155">
        <v>9198.437969361521</v>
      </c>
      <c r="U223" s="155">
        <v>9232.1700604087473</v>
      </c>
      <c r="V223" s="155">
        <v>9265.9059207322534</v>
      </c>
      <c r="W223" s="155">
        <v>9280.6643126025992</v>
      </c>
      <c r="X223" s="155">
        <v>9295.422704472945</v>
      </c>
      <c r="Y223" s="155">
        <v>9310.1882160873738</v>
      </c>
      <c r="Z223" s="155">
        <v>9324.9461891492447</v>
      </c>
      <c r="AA223" s="155">
        <v>9339.7121195721484</v>
      </c>
      <c r="AB223" s="155">
        <v>9336.8403498552179</v>
      </c>
      <c r="AC223" s="155">
        <v>9333.9685801382875</v>
      </c>
      <c r="AD223" s="155">
        <v>9331.0963916128803</v>
      </c>
      <c r="AE223" s="155">
        <v>9328.2246218959481</v>
      </c>
      <c r="AF223" s="155">
        <v>9325.349082902736</v>
      </c>
      <c r="AG223" s="155">
        <v>9306.1789625508136</v>
      </c>
      <c r="AH223" s="155">
        <v>9286.9895770090188</v>
      </c>
      <c r="AI223" s="155">
        <v>9267.8089864452104</v>
      </c>
      <c r="AJ223" s="155">
        <v>9248.6313275407283</v>
      </c>
      <c r="AK223" s="155">
        <v>9229.44989935997</v>
      </c>
      <c r="AL223" s="155">
        <v>9196.0092990117337</v>
      </c>
      <c r="AM223" s="155">
        <v>9162.5846133855703</v>
      </c>
      <c r="AN223" s="155">
        <v>9129.1473635051407</v>
      </c>
      <c r="AO223" s="155">
        <v>9095.7184897942207</v>
      </c>
      <c r="AP223" s="155">
        <v>9062.2858468070226</v>
      </c>
      <c r="AQ223" s="8"/>
      <c r="AS223" s="130"/>
      <c r="AT223" s="131"/>
      <c r="AU223" s="131"/>
      <c r="AV223" s="131"/>
      <c r="AW223" s="131"/>
      <c r="AX223" s="131"/>
      <c r="AY223" s="132"/>
    </row>
    <row r="224" spans="2:51">
      <c r="B224" s="5"/>
      <c r="F224" s="86" t="s">
        <v>0</v>
      </c>
      <c r="G224" s="85">
        <f t="shared" si="22"/>
        <v>-2915589.6054976061</v>
      </c>
      <c r="H224" s="154">
        <f t="shared" ref="H224:AP224" si="24">-H218*SUMIF($E$10:$E$28,$E217,H$10:H$28)</f>
        <v>-86902.790768979015</v>
      </c>
      <c r="I224" s="154">
        <f t="shared" si="24"/>
        <v>-83261.899383062191</v>
      </c>
      <c r="J224" s="154">
        <f t="shared" si="24"/>
        <v>-93205.862270284691</v>
      </c>
      <c r="K224" s="154">
        <f t="shared" si="24"/>
        <v>-101124.71004013812</v>
      </c>
      <c r="L224" s="154">
        <f t="shared" si="24"/>
        <v>-108117.12840494799</v>
      </c>
      <c r="M224" s="154">
        <f t="shared" si="24"/>
        <v>-111276.05299106811</v>
      </c>
      <c r="N224" s="154">
        <f t="shared" si="24"/>
        <v>-120334.8795095641</v>
      </c>
      <c r="O224" s="154">
        <f t="shared" si="24"/>
        <v>-117176.88644324274</v>
      </c>
      <c r="P224" s="154">
        <f t="shared" si="24"/>
        <v>-112451.72159967742</v>
      </c>
      <c r="Q224" s="154">
        <f t="shared" si="24"/>
        <v>-106119.06995845654</v>
      </c>
      <c r="R224" s="154">
        <f t="shared" si="24"/>
        <v>-98205.310327032785</v>
      </c>
      <c r="S224" s="154">
        <f t="shared" si="24"/>
        <v>-95181.020852554197</v>
      </c>
      <c r="T224" s="154">
        <f t="shared" si="24"/>
        <v>-91086.022126805008</v>
      </c>
      <c r="U224" s="154">
        <f t="shared" si="24"/>
        <v>-81545.409223352661</v>
      </c>
      <c r="V224" s="154">
        <f t="shared" si="24"/>
        <v>-71932.666547681831</v>
      </c>
      <c r="W224" s="154">
        <f t="shared" si="24"/>
        <v>-72047.238235574128</v>
      </c>
      <c r="X224" s="154">
        <f t="shared" si="24"/>
        <v>-72161.809923466426</v>
      </c>
      <c r="Y224" s="154">
        <f t="shared" si="24"/>
        <v>-72276.436883037662</v>
      </c>
      <c r="Z224" s="154">
        <f t="shared" si="24"/>
        <v>-72391.005319654738</v>
      </c>
      <c r="AA224" s="154">
        <f t="shared" si="24"/>
        <v>-72505.635530501197</v>
      </c>
      <c r="AB224" s="154">
        <f t="shared" si="24"/>
        <v>-72483.341536236971</v>
      </c>
      <c r="AC224" s="154">
        <f t="shared" si="24"/>
        <v>-72461.04754197273</v>
      </c>
      <c r="AD224" s="154">
        <f t="shared" si="24"/>
        <v>-72438.750296433267</v>
      </c>
      <c r="AE224" s="154">
        <f t="shared" si="24"/>
        <v>-72416.456302169012</v>
      </c>
      <c r="AF224" s="154">
        <f t="shared" si="24"/>
        <v>-72394.133046427698</v>
      </c>
      <c r="AG224" s="154">
        <f t="shared" si="24"/>
        <v>-72245.31242524393</v>
      </c>
      <c r="AH224" s="154">
        <f t="shared" si="24"/>
        <v>-72096.34224539953</v>
      </c>
      <c r="AI224" s="154">
        <f t="shared" si="24"/>
        <v>-71947.440342334972</v>
      </c>
      <c r="AJ224" s="154">
        <f t="shared" si="24"/>
        <v>-71798.561198197058</v>
      </c>
      <c r="AK224" s="154">
        <f t="shared" si="24"/>
        <v>-71649.652792582041</v>
      </c>
      <c r="AL224" s="154">
        <f t="shared" si="24"/>
        <v>-71390.048219150995</v>
      </c>
      <c r="AM224" s="154">
        <f t="shared" si="24"/>
        <v>-71130.567194178759</v>
      </c>
      <c r="AN224" s="154">
        <f t="shared" si="24"/>
        <v>-70870.988630949592</v>
      </c>
      <c r="AO224" s="154">
        <f t="shared" si="24"/>
        <v>-70611.475093225017</v>
      </c>
      <c r="AP224" s="154">
        <f t="shared" si="24"/>
        <v>-70351.932294023383</v>
      </c>
      <c r="AQ224" s="8"/>
      <c r="AS224" s="130"/>
      <c r="AT224" s="131"/>
      <c r="AU224" s="130"/>
      <c r="AV224" s="130"/>
      <c r="AW224" s="130"/>
      <c r="AX224" s="130"/>
      <c r="AY224" s="130"/>
    </row>
    <row r="225" spans="2:51">
      <c r="B225" s="5"/>
      <c r="F225" s="86" t="s">
        <v>5</v>
      </c>
      <c r="G225" s="85">
        <f t="shared" si="22"/>
        <v>15872744.688912336</v>
      </c>
      <c r="H225" s="154">
        <f t="shared" ref="H225:AP225" si="25">SUM(H218,H224)</f>
        <v>160354.77022014948</v>
      </c>
      <c r="I225" s="154">
        <f t="shared" si="25"/>
        <v>165330.55498515698</v>
      </c>
      <c r="J225" s="154">
        <f t="shared" si="25"/>
        <v>199526.11722181551</v>
      </c>
      <c r="K225" s="154">
        <f t="shared" si="25"/>
        <v>233873.22516349971</v>
      </c>
      <c r="L225" s="154">
        <f t="shared" si="25"/>
        <v>270798.04123856139</v>
      </c>
      <c r="M225" s="154">
        <f t="shared" si="25"/>
        <v>302697.35843403655</v>
      </c>
      <c r="N225" s="154">
        <f t="shared" si="25"/>
        <v>356679.70628416265</v>
      </c>
      <c r="O225" s="154">
        <f t="shared" si="25"/>
        <v>379897.00966779847</v>
      </c>
      <c r="P225" s="154">
        <f t="shared" si="25"/>
        <v>400557.95723096799</v>
      </c>
      <c r="Q225" s="154">
        <f t="shared" si="25"/>
        <v>417494.76207340171</v>
      </c>
      <c r="R225" s="154">
        <f t="shared" si="25"/>
        <v>429402.01592851616</v>
      </c>
      <c r="S225" s="154">
        <f t="shared" si="25"/>
        <v>466027.82851392153</v>
      </c>
      <c r="T225" s="154">
        <f t="shared" si="25"/>
        <v>503988.16424169519</v>
      </c>
      <c r="U225" s="154">
        <f t="shared" si="25"/>
        <v>515711.00598675048</v>
      </c>
      <c r="V225" s="154">
        <f t="shared" si="25"/>
        <v>527506.22134966683</v>
      </c>
      <c r="W225" s="154">
        <f t="shared" si="25"/>
        <v>528346.41372754367</v>
      </c>
      <c r="X225" s="154">
        <f t="shared" si="25"/>
        <v>529186.60610542051</v>
      </c>
      <c r="Y225" s="154">
        <f t="shared" si="25"/>
        <v>530027.20380894293</v>
      </c>
      <c r="Z225" s="154">
        <f t="shared" si="25"/>
        <v>530867.37234413484</v>
      </c>
      <c r="AA225" s="154">
        <f t="shared" si="25"/>
        <v>531707.99389034207</v>
      </c>
      <c r="AB225" s="154">
        <f t="shared" si="25"/>
        <v>531544.50459907122</v>
      </c>
      <c r="AC225" s="154">
        <f t="shared" si="25"/>
        <v>531381.01530780003</v>
      </c>
      <c r="AD225" s="154">
        <f t="shared" si="25"/>
        <v>531217.50217384403</v>
      </c>
      <c r="AE225" s="154">
        <f t="shared" si="25"/>
        <v>531054.01288257283</v>
      </c>
      <c r="AF225" s="154">
        <f t="shared" si="25"/>
        <v>530890.30900713638</v>
      </c>
      <c r="AG225" s="154">
        <f t="shared" si="25"/>
        <v>529798.95778512221</v>
      </c>
      <c r="AH225" s="154">
        <f t="shared" si="25"/>
        <v>528706.50979959662</v>
      </c>
      <c r="AI225" s="154">
        <f t="shared" si="25"/>
        <v>527614.56251045642</v>
      </c>
      <c r="AJ225" s="154">
        <f t="shared" si="25"/>
        <v>526522.78212011175</v>
      </c>
      <c r="AK225" s="154">
        <f t="shared" si="25"/>
        <v>525430.7871456017</v>
      </c>
      <c r="AL225" s="154">
        <f t="shared" si="25"/>
        <v>523527.02027377405</v>
      </c>
      <c r="AM225" s="154">
        <f t="shared" si="25"/>
        <v>521624.15942397754</v>
      </c>
      <c r="AN225" s="154">
        <f t="shared" si="25"/>
        <v>519720.58329363033</v>
      </c>
      <c r="AO225" s="154">
        <f t="shared" si="25"/>
        <v>517817.48401698342</v>
      </c>
      <c r="AP225" s="154">
        <f t="shared" si="25"/>
        <v>515914.17015617149</v>
      </c>
      <c r="AQ225" s="8"/>
      <c r="AS225" s="130"/>
      <c r="AT225" s="130"/>
      <c r="AU225" s="130"/>
      <c r="AV225" s="130"/>
      <c r="AW225" s="130"/>
      <c r="AX225" s="130"/>
      <c r="AY225" s="130"/>
    </row>
    <row r="226" spans="2:51">
      <c r="B226" s="5"/>
      <c r="G226" s="171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8"/>
      <c r="AS226" s="131"/>
      <c r="AT226" s="131"/>
      <c r="AU226" s="131"/>
      <c r="AV226" s="131"/>
      <c r="AW226" s="131"/>
      <c r="AX226" s="131"/>
      <c r="AY226" s="131"/>
    </row>
    <row r="227" spans="2:51">
      <c r="B227" s="5"/>
      <c r="E227" s="34">
        <f>E217+1</f>
        <v>7</v>
      </c>
      <c r="F227" s="35" t="str">
        <f>LOOKUP(E227,CAPEX!$E$11:$E$29,CAPEX!$F$11:$F$29)</f>
        <v>Saquarema</v>
      </c>
      <c r="G227" s="85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8"/>
      <c r="AS227" s="131"/>
      <c r="AT227" s="131"/>
      <c r="AU227" s="131"/>
      <c r="AV227" s="131"/>
      <c r="AW227" s="131"/>
      <c r="AX227" s="131"/>
      <c r="AY227" s="131"/>
    </row>
    <row r="228" spans="2:51">
      <c r="B228" s="5"/>
      <c r="F228" s="86" t="s">
        <v>46</v>
      </c>
      <c r="G228" s="85">
        <f t="shared" ref="G228:G235" si="26">SUM(H228:AP228)</f>
        <v>193902.60293764682</v>
      </c>
      <c r="H228" s="154">
        <f t="shared" ref="H228:AP228" si="27">SUM(H229:H233)</f>
        <v>273.97082131349998</v>
      </c>
      <c r="I228" s="154">
        <f t="shared" si="27"/>
        <v>276.63800904210001</v>
      </c>
      <c r="J228" s="154">
        <f t="shared" si="27"/>
        <v>674.57720140403148</v>
      </c>
      <c r="K228" s="154">
        <f t="shared" si="27"/>
        <v>1237.4176505206842</v>
      </c>
      <c r="L228" s="154">
        <f t="shared" si="27"/>
        <v>1939.8159496702799</v>
      </c>
      <c r="M228" s="154">
        <f t="shared" si="27"/>
        <v>2764.068444817874</v>
      </c>
      <c r="N228" s="154">
        <f t="shared" si="27"/>
        <v>3652.0006279051431</v>
      </c>
      <c r="O228" s="154">
        <f t="shared" si="27"/>
        <v>4063.5877267357496</v>
      </c>
      <c r="P228" s="154">
        <f t="shared" si="27"/>
        <v>4510.3335302249998</v>
      </c>
      <c r="Q228" s="154">
        <f t="shared" si="27"/>
        <v>4998.0462126749999</v>
      </c>
      <c r="R228" s="154">
        <f t="shared" si="27"/>
        <v>5468.9682718874992</v>
      </c>
      <c r="S228" s="154">
        <f t="shared" si="27"/>
        <v>5949.1262947499999</v>
      </c>
      <c r="T228" s="154">
        <f t="shared" si="27"/>
        <v>6438.6996203625004</v>
      </c>
      <c r="U228" s="154">
        <f t="shared" si="27"/>
        <v>6510.4352603624993</v>
      </c>
      <c r="V228" s="154">
        <f t="shared" si="27"/>
        <v>6581.7449699999997</v>
      </c>
      <c r="W228" s="154">
        <f t="shared" si="27"/>
        <v>6641.5321424624999</v>
      </c>
      <c r="X228" s="154">
        <f t="shared" si="27"/>
        <v>6701.0951410499993</v>
      </c>
      <c r="Y228" s="154">
        <f t="shared" si="27"/>
        <v>6760.6581396374995</v>
      </c>
      <c r="Z228" s="154">
        <f t="shared" si="27"/>
        <v>6820.4453120999988</v>
      </c>
      <c r="AA228" s="154">
        <f t="shared" si="27"/>
        <v>6880.008310687499</v>
      </c>
      <c r="AB228" s="154">
        <f t="shared" si="27"/>
        <v>6904.9812803624991</v>
      </c>
      <c r="AC228" s="154">
        <f t="shared" si="27"/>
        <v>6929.5283196749988</v>
      </c>
      <c r="AD228" s="154">
        <f t="shared" si="27"/>
        <v>6954.2995328624993</v>
      </c>
      <c r="AE228" s="154">
        <f t="shared" si="27"/>
        <v>6979.0707460499998</v>
      </c>
      <c r="AF228" s="154">
        <f t="shared" si="27"/>
        <v>7003.6177853624995</v>
      </c>
      <c r="AG228" s="154">
        <f t="shared" si="27"/>
        <v>7007.2494021374996</v>
      </c>
      <c r="AH228" s="154">
        <f t="shared" si="27"/>
        <v>7010.8810189124988</v>
      </c>
      <c r="AI228" s="154">
        <f t="shared" si="27"/>
        <v>7014.288461812499</v>
      </c>
      <c r="AJ228" s="154">
        <f t="shared" si="27"/>
        <v>7017.9200785874991</v>
      </c>
      <c r="AK228" s="154">
        <f t="shared" si="27"/>
        <v>7021.5516953624992</v>
      </c>
      <c r="AL228" s="154">
        <f t="shared" si="27"/>
        <v>7008.7513670999997</v>
      </c>
      <c r="AM228" s="154">
        <f t="shared" si="27"/>
        <v>6995.9286214499989</v>
      </c>
      <c r="AN228" s="154">
        <f t="shared" si="27"/>
        <v>6983.1282931874994</v>
      </c>
      <c r="AO228" s="154">
        <f t="shared" si="27"/>
        <v>6970.5297214124994</v>
      </c>
      <c r="AP228" s="154">
        <f t="shared" si="27"/>
        <v>6957.7069757624995</v>
      </c>
      <c r="AQ228" s="8"/>
      <c r="AS228" s="130"/>
      <c r="AT228" s="130"/>
      <c r="AU228" s="130"/>
      <c r="AV228" s="130"/>
      <c r="AW228" s="130"/>
      <c r="AX228" s="130"/>
      <c r="AY228" s="130"/>
    </row>
    <row r="229" spans="2:51">
      <c r="B229" s="5"/>
      <c r="F229" s="62" t="s">
        <v>2</v>
      </c>
      <c r="G229" s="85">
        <f t="shared" si="26"/>
        <v>0</v>
      </c>
      <c r="H229" s="155">
        <v>0</v>
      </c>
      <c r="I229" s="155">
        <v>0</v>
      </c>
      <c r="J229" s="155">
        <v>0</v>
      </c>
      <c r="K229" s="155">
        <v>0</v>
      </c>
      <c r="L229" s="155">
        <v>0</v>
      </c>
      <c r="M229" s="155">
        <v>0</v>
      </c>
      <c r="N229" s="155">
        <v>0</v>
      </c>
      <c r="O229" s="155">
        <v>0</v>
      </c>
      <c r="P229" s="155">
        <v>0</v>
      </c>
      <c r="Q229" s="155">
        <v>0</v>
      </c>
      <c r="R229" s="155">
        <v>0</v>
      </c>
      <c r="S229" s="155">
        <v>0</v>
      </c>
      <c r="T229" s="155">
        <v>0</v>
      </c>
      <c r="U229" s="155">
        <v>0</v>
      </c>
      <c r="V229" s="155">
        <v>0</v>
      </c>
      <c r="W229" s="155">
        <v>0</v>
      </c>
      <c r="X229" s="155">
        <v>0</v>
      </c>
      <c r="Y229" s="155">
        <v>0</v>
      </c>
      <c r="Z229" s="155">
        <v>0</v>
      </c>
      <c r="AA229" s="155">
        <v>0</v>
      </c>
      <c r="AB229" s="155">
        <v>0</v>
      </c>
      <c r="AC229" s="155">
        <v>0</v>
      </c>
      <c r="AD229" s="155">
        <v>0</v>
      </c>
      <c r="AE229" s="155">
        <v>0</v>
      </c>
      <c r="AF229" s="155">
        <v>0</v>
      </c>
      <c r="AG229" s="155">
        <v>0</v>
      </c>
      <c r="AH229" s="155">
        <v>0</v>
      </c>
      <c r="AI229" s="155">
        <v>0</v>
      </c>
      <c r="AJ229" s="155">
        <v>0</v>
      </c>
      <c r="AK229" s="155">
        <v>0</v>
      </c>
      <c r="AL229" s="155">
        <v>0</v>
      </c>
      <c r="AM229" s="155">
        <v>0</v>
      </c>
      <c r="AN229" s="155">
        <v>0</v>
      </c>
      <c r="AO229" s="155">
        <v>0</v>
      </c>
      <c r="AP229" s="155">
        <v>0</v>
      </c>
      <c r="AQ229" s="8"/>
      <c r="AS229" s="130"/>
      <c r="AT229" s="131"/>
      <c r="AU229" s="131"/>
      <c r="AV229" s="131"/>
      <c r="AW229" s="131"/>
      <c r="AX229" s="131"/>
      <c r="AY229" s="132"/>
    </row>
    <row r="230" spans="2:51">
      <c r="B230" s="5"/>
      <c r="F230" s="62" t="s">
        <v>47</v>
      </c>
      <c r="G230" s="85">
        <f t="shared" si="26"/>
        <v>193902.60293764682</v>
      </c>
      <c r="H230" s="155">
        <v>273.97082131349998</v>
      </c>
      <c r="I230" s="155">
        <v>276.63800904210001</v>
      </c>
      <c r="J230" s="155">
        <v>674.57720140403148</v>
      </c>
      <c r="K230" s="155">
        <v>1237.4176505206842</v>
      </c>
      <c r="L230" s="155">
        <v>1939.8159496702799</v>
      </c>
      <c r="M230" s="155">
        <v>2764.068444817874</v>
      </c>
      <c r="N230" s="155">
        <v>3652.0006279051431</v>
      </c>
      <c r="O230" s="155">
        <v>4063.5877267357496</v>
      </c>
      <c r="P230" s="155">
        <v>4510.3335302249998</v>
      </c>
      <c r="Q230" s="155">
        <v>4998.0462126749999</v>
      </c>
      <c r="R230" s="155">
        <v>5468.9682718874992</v>
      </c>
      <c r="S230" s="155">
        <v>5949.1262947499999</v>
      </c>
      <c r="T230" s="155">
        <v>6438.6996203625004</v>
      </c>
      <c r="U230" s="155">
        <v>6510.4352603624993</v>
      </c>
      <c r="V230" s="155">
        <v>6581.7449699999997</v>
      </c>
      <c r="W230" s="155">
        <v>6641.5321424624999</v>
      </c>
      <c r="X230" s="155">
        <v>6701.0951410499993</v>
      </c>
      <c r="Y230" s="155">
        <v>6760.6581396374995</v>
      </c>
      <c r="Z230" s="155">
        <v>6820.4453120999988</v>
      </c>
      <c r="AA230" s="155">
        <v>6880.008310687499</v>
      </c>
      <c r="AB230" s="155">
        <v>6904.9812803624991</v>
      </c>
      <c r="AC230" s="155">
        <v>6929.5283196749988</v>
      </c>
      <c r="AD230" s="155">
        <v>6954.2995328624993</v>
      </c>
      <c r="AE230" s="155">
        <v>6979.0707460499998</v>
      </c>
      <c r="AF230" s="155">
        <v>7003.6177853624995</v>
      </c>
      <c r="AG230" s="155">
        <v>7007.2494021374996</v>
      </c>
      <c r="AH230" s="155">
        <v>7010.8810189124988</v>
      </c>
      <c r="AI230" s="155">
        <v>7014.288461812499</v>
      </c>
      <c r="AJ230" s="155">
        <v>7017.9200785874991</v>
      </c>
      <c r="AK230" s="155">
        <v>7021.5516953624992</v>
      </c>
      <c r="AL230" s="155">
        <v>7008.7513670999997</v>
      </c>
      <c r="AM230" s="155">
        <v>6995.9286214499989</v>
      </c>
      <c r="AN230" s="155">
        <v>6983.1282931874994</v>
      </c>
      <c r="AO230" s="155">
        <v>6970.5297214124994</v>
      </c>
      <c r="AP230" s="155">
        <v>6957.7069757624995</v>
      </c>
      <c r="AQ230" s="8"/>
      <c r="AS230" s="130"/>
      <c r="AT230" s="131"/>
      <c r="AU230" s="131"/>
      <c r="AV230" s="131"/>
      <c r="AW230" s="131"/>
      <c r="AX230" s="131"/>
      <c r="AY230" s="132"/>
    </row>
    <row r="231" spans="2:51">
      <c r="B231" s="5"/>
      <c r="F231" s="62" t="s">
        <v>48</v>
      </c>
      <c r="G231" s="85">
        <f t="shared" si="26"/>
        <v>0</v>
      </c>
      <c r="H231" s="155">
        <v>0</v>
      </c>
      <c r="I231" s="155">
        <v>0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155">
        <v>0</v>
      </c>
      <c r="Q231" s="155">
        <v>0</v>
      </c>
      <c r="R231" s="155">
        <v>0</v>
      </c>
      <c r="S231" s="155">
        <v>0</v>
      </c>
      <c r="T231" s="155">
        <v>0</v>
      </c>
      <c r="U231" s="155">
        <v>0</v>
      </c>
      <c r="V231" s="155">
        <v>0</v>
      </c>
      <c r="W231" s="155">
        <v>0</v>
      </c>
      <c r="X231" s="155">
        <v>0</v>
      </c>
      <c r="Y231" s="155">
        <v>0</v>
      </c>
      <c r="Z231" s="155">
        <v>0</v>
      </c>
      <c r="AA231" s="155">
        <v>0</v>
      </c>
      <c r="AB231" s="155">
        <v>0</v>
      </c>
      <c r="AC231" s="155">
        <v>0</v>
      </c>
      <c r="AD231" s="155">
        <v>0</v>
      </c>
      <c r="AE231" s="155">
        <v>0</v>
      </c>
      <c r="AF231" s="155">
        <v>0</v>
      </c>
      <c r="AG231" s="155">
        <v>0</v>
      </c>
      <c r="AH231" s="155">
        <v>0</v>
      </c>
      <c r="AI231" s="155">
        <v>0</v>
      </c>
      <c r="AJ231" s="155">
        <v>0</v>
      </c>
      <c r="AK231" s="155">
        <v>0</v>
      </c>
      <c r="AL231" s="155">
        <v>0</v>
      </c>
      <c r="AM231" s="155">
        <v>0</v>
      </c>
      <c r="AN231" s="155">
        <v>0</v>
      </c>
      <c r="AO231" s="155">
        <v>0</v>
      </c>
      <c r="AP231" s="155">
        <v>0</v>
      </c>
      <c r="AQ231" s="8"/>
      <c r="AS231" s="130"/>
      <c r="AT231" s="131"/>
      <c r="AU231" s="131"/>
      <c r="AV231" s="131"/>
      <c r="AW231" s="131"/>
      <c r="AX231" s="131"/>
      <c r="AY231" s="132"/>
    </row>
    <row r="232" spans="2:51">
      <c r="B232" s="5"/>
      <c r="F232" s="62" t="s">
        <v>49</v>
      </c>
      <c r="G232" s="85">
        <f t="shared" si="26"/>
        <v>0</v>
      </c>
      <c r="H232" s="155">
        <v>0</v>
      </c>
      <c r="I232" s="155">
        <v>0</v>
      </c>
      <c r="J232" s="155">
        <v>0</v>
      </c>
      <c r="K232" s="155">
        <v>0</v>
      </c>
      <c r="L232" s="155">
        <v>0</v>
      </c>
      <c r="M232" s="155">
        <v>0</v>
      </c>
      <c r="N232" s="155">
        <v>0</v>
      </c>
      <c r="O232" s="155">
        <v>0</v>
      </c>
      <c r="P232" s="155">
        <v>0</v>
      </c>
      <c r="Q232" s="155">
        <v>0</v>
      </c>
      <c r="R232" s="155">
        <v>0</v>
      </c>
      <c r="S232" s="155">
        <v>0</v>
      </c>
      <c r="T232" s="155">
        <v>0</v>
      </c>
      <c r="U232" s="155">
        <v>0</v>
      </c>
      <c r="V232" s="155">
        <v>0</v>
      </c>
      <c r="W232" s="155">
        <v>0</v>
      </c>
      <c r="X232" s="155">
        <v>0</v>
      </c>
      <c r="Y232" s="155">
        <v>0</v>
      </c>
      <c r="Z232" s="155">
        <v>0</v>
      </c>
      <c r="AA232" s="155">
        <v>0</v>
      </c>
      <c r="AB232" s="155">
        <v>0</v>
      </c>
      <c r="AC232" s="155">
        <v>0</v>
      </c>
      <c r="AD232" s="155">
        <v>0</v>
      </c>
      <c r="AE232" s="155">
        <v>0</v>
      </c>
      <c r="AF232" s="155">
        <v>0</v>
      </c>
      <c r="AG232" s="155">
        <v>0</v>
      </c>
      <c r="AH232" s="155">
        <v>0</v>
      </c>
      <c r="AI232" s="155">
        <v>0</v>
      </c>
      <c r="AJ232" s="155">
        <v>0</v>
      </c>
      <c r="AK232" s="155">
        <v>0</v>
      </c>
      <c r="AL232" s="155">
        <v>0</v>
      </c>
      <c r="AM232" s="155">
        <v>0</v>
      </c>
      <c r="AN232" s="155">
        <v>0</v>
      </c>
      <c r="AO232" s="155">
        <v>0</v>
      </c>
      <c r="AP232" s="155">
        <v>0</v>
      </c>
      <c r="AQ232" s="8"/>
      <c r="AS232" s="130"/>
      <c r="AT232" s="131"/>
      <c r="AU232" s="131"/>
      <c r="AV232" s="131"/>
      <c r="AW232" s="131"/>
      <c r="AX232" s="131"/>
      <c r="AY232" s="132"/>
    </row>
    <row r="233" spans="2:51">
      <c r="B233" s="5"/>
      <c r="F233" s="62" t="s">
        <v>50</v>
      </c>
      <c r="G233" s="85">
        <f t="shared" si="26"/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155">
        <v>0</v>
      </c>
      <c r="Q233" s="155">
        <v>0</v>
      </c>
      <c r="R233" s="155">
        <v>0</v>
      </c>
      <c r="S233" s="155">
        <v>0</v>
      </c>
      <c r="T233" s="155">
        <v>0</v>
      </c>
      <c r="U233" s="155">
        <v>0</v>
      </c>
      <c r="V233" s="155">
        <v>0</v>
      </c>
      <c r="W233" s="155">
        <v>0</v>
      </c>
      <c r="X233" s="155">
        <v>0</v>
      </c>
      <c r="Y233" s="155">
        <v>0</v>
      </c>
      <c r="Z233" s="155">
        <v>0</v>
      </c>
      <c r="AA233" s="155">
        <v>0</v>
      </c>
      <c r="AB233" s="155">
        <v>0</v>
      </c>
      <c r="AC233" s="155">
        <v>0</v>
      </c>
      <c r="AD233" s="155">
        <v>0</v>
      </c>
      <c r="AE233" s="155">
        <v>0</v>
      </c>
      <c r="AF233" s="155">
        <v>0</v>
      </c>
      <c r="AG233" s="155">
        <v>0</v>
      </c>
      <c r="AH233" s="155">
        <v>0</v>
      </c>
      <c r="AI233" s="155">
        <v>0</v>
      </c>
      <c r="AJ233" s="155">
        <v>0</v>
      </c>
      <c r="AK233" s="155">
        <v>0</v>
      </c>
      <c r="AL233" s="155">
        <v>0</v>
      </c>
      <c r="AM233" s="155">
        <v>0</v>
      </c>
      <c r="AN233" s="155">
        <v>0</v>
      </c>
      <c r="AO233" s="155">
        <v>0</v>
      </c>
      <c r="AP233" s="155">
        <v>0</v>
      </c>
      <c r="AQ233" s="8"/>
      <c r="AS233" s="130"/>
      <c r="AT233" s="131"/>
      <c r="AU233" s="131"/>
      <c r="AV233" s="131"/>
      <c r="AW233" s="131"/>
      <c r="AX233" s="131"/>
      <c r="AY233" s="132"/>
    </row>
    <row r="234" spans="2:51">
      <c r="B234" s="5"/>
      <c r="F234" s="86" t="s">
        <v>0</v>
      </c>
      <c r="G234" s="85">
        <f t="shared" si="26"/>
        <v>-20746.790963057534</v>
      </c>
      <c r="H234" s="154">
        <f t="shared" ref="H234:AP234" si="28">-H228*SUMIF($E$10:$E$28,$E227,H$10:H$28)</f>
        <v>-48.876394522328397</v>
      </c>
      <c r="I234" s="154">
        <f t="shared" si="28"/>
        <v>-47.803047962474885</v>
      </c>
      <c r="J234" s="154">
        <f t="shared" si="28"/>
        <v>-112.78930807475408</v>
      </c>
      <c r="K234" s="154">
        <f t="shared" si="28"/>
        <v>-199.9666923241426</v>
      </c>
      <c r="L234" s="154">
        <f t="shared" si="28"/>
        <v>-302.61128814856374</v>
      </c>
      <c r="M234" s="154">
        <f t="shared" si="28"/>
        <v>-415.71589410060835</v>
      </c>
      <c r="N234" s="154">
        <f t="shared" si="28"/>
        <v>-528.80969092066482</v>
      </c>
      <c r="O234" s="154">
        <f t="shared" si="28"/>
        <v>-565.65141156161656</v>
      </c>
      <c r="P234" s="154">
        <f t="shared" si="28"/>
        <v>-602.58055963806021</v>
      </c>
      <c r="Q234" s="154">
        <f t="shared" si="28"/>
        <v>-639.74991522240032</v>
      </c>
      <c r="R234" s="154">
        <f t="shared" si="28"/>
        <v>-669.40171647903026</v>
      </c>
      <c r="S234" s="154">
        <f t="shared" si="28"/>
        <v>-694.85795122680042</v>
      </c>
      <c r="T234" s="154">
        <f t="shared" si="28"/>
        <v>-715.98339778431057</v>
      </c>
      <c r="U234" s="154">
        <f t="shared" si="28"/>
        <v>-687.50196349428052</v>
      </c>
      <c r="V234" s="154">
        <f t="shared" si="28"/>
        <v>-658.17449699999997</v>
      </c>
      <c r="W234" s="154">
        <f t="shared" si="28"/>
        <v>-664.15321424625006</v>
      </c>
      <c r="X234" s="154">
        <f t="shared" si="28"/>
        <v>-670.10951410500002</v>
      </c>
      <c r="Y234" s="154">
        <f t="shared" si="28"/>
        <v>-676.06581396374997</v>
      </c>
      <c r="Z234" s="154">
        <f t="shared" si="28"/>
        <v>-682.04453120999995</v>
      </c>
      <c r="AA234" s="154">
        <f t="shared" si="28"/>
        <v>-688.0008310687499</v>
      </c>
      <c r="AB234" s="154">
        <f t="shared" si="28"/>
        <v>-690.49812803624991</v>
      </c>
      <c r="AC234" s="154">
        <f t="shared" si="28"/>
        <v>-692.95283196749995</v>
      </c>
      <c r="AD234" s="154">
        <f t="shared" si="28"/>
        <v>-695.42995328625</v>
      </c>
      <c r="AE234" s="154">
        <f t="shared" si="28"/>
        <v>-697.90707460500005</v>
      </c>
      <c r="AF234" s="154">
        <f t="shared" si="28"/>
        <v>-700.36177853624997</v>
      </c>
      <c r="AG234" s="154">
        <f t="shared" si="28"/>
        <v>-700.72494021374996</v>
      </c>
      <c r="AH234" s="154">
        <f t="shared" si="28"/>
        <v>-701.08810189124995</v>
      </c>
      <c r="AI234" s="154">
        <f t="shared" si="28"/>
        <v>-701.42884618124992</v>
      </c>
      <c r="AJ234" s="154">
        <f t="shared" si="28"/>
        <v>-701.79200785874991</v>
      </c>
      <c r="AK234" s="154">
        <f t="shared" si="28"/>
        <v>-702.15516953625001</v>
      </c>
      <c r="AL234" s="154">
        <f t="shared" si="28"/>
        <v>-700.87513670999999</v>
      </c>
      <c r="AM234" s="154">
        <f t="shared" si="28"/>
        <v>-699.59286214499991</v>
      </c>
      <c r="AN234" s="154">
        <f t="shared" si="28"/>
        <v>-698.31282931875</v>
      </c>
      <c r="AO234" s="154">
        <f t="shared" si="28"/>
        <v>-697.05297214124994</v>
      </c>
      <c r="AP234" s="154">
        <f t="shared" si="28"/>
        <v>-695.77069757624997</v>
      </c>
      <c r="AQ234" s="8"/>
      <c r="AS234" s="130"/>
      <c r="AT234" s="131"/>
      <c r="AU234" s="130"/>
      <c r="AV234" s="130"/>
      <c r="AW234" s="130"/>
      <c r="AX234" s="130"/>
      <c r="AY234" s="130"/>
    </row>
    <row r="235" spans="2:51">
      <c r="B235" s="5"/>
      <c r="F235" s="86" t="s">
        <v>5</v>
      </c>
      <c r="G235" s="85">
        <f t="shared" si="26"/>
        <v>173155.81197458925</v>
      </c>
      <c r="H235" s="154">
        <f t="shared" ref="H235:AP235" si="29">SUM(H228,H234)</f>
        <v>225.0944267911716</v>
      </c>
      <c r="I235" s="154">
        <f t="shared" si="29"/>
        <v>228.83496107962512</v>
      </c>
      <c r="J235" s="154">
        <f t="shared" si="29"/>
        <v>561.78789332927738</v>
      </c>
      <c r="K235" s="154">
        <f t="shared" si="29"/>
        <v>1037.4509581965417</v>
      </c>
      <c r="L235" s="154">
        <f t="shared" si="29"/>
        <v>1637.2046615217162</v>
      </c>
      <c r="M235" s="154">
        <f t="shared" si="29"/>
        <v>2348.3525507172658</v>
      </c>
      <c r="N235" s="154">
        <f t="shared" si="29"/>
        <v>3123.1909369844784</v>
      </c>
      <c r="O235" s="154">
        <f t="shared" si="29"/>
        <v>3497.9363151741331</v>
      </c>
      <c r="P235" s="154">
        <f t="shared" si="29"/>
        <v>3907.7529705869397</v>
      </c>
      <c r="Q235" s="154">
        <f t="shared" si="29"/>
        <v>4358.2962974525999</v>
      </c>
      <c r="R235" s="154">
        <f t="shared" si="29"/>
        <v>4799.566555408469</v>
      </c>
      <c r="S235" s="154">
        <f t="shared" si="29"/>
        <v>5254.2683435231993</v>
      </c>
      <c r="T235" s="154">
        <f t="shared" si="29"/>
        <v>5722.7162225781894</v>
      </c>
      <c r="U235" s="154">
        <f t="shared" si="29"/>
        <v>5822.9332968682193</v>
      </c>
      <c r="V235" s="154">
        <f t="shared" si="29"/>
        <v>5923.5704729999998</v>
      </c>
      <c r="W235" s="154">
        <f t="shared" si="29"/>
        <v>5977.3789282162497</v>
      </c>
      <c r="X235" s="154">
        <f t="shared" si="29"/>
        <v>6030.9856269449992</v>
      </c>
      <c r="Y235" s="154">
        <f t="shared" si="29"/>
        <v>6084.5923256737497</v>
      </c>
      <c r="Z235" s="154">
        <f t="shared" si="29"/>
        <v>6138.4007808899987</v>
      </c>
      <c r="AA235" s="154">
        <f t="shared" si="29"/>
        <v>6192.0074796187491</v>
      </c>
      <c r="AB235" s="154">
        <f t="shared" si="29"/>
        <v>6214.4831523262492</v>
      </c>
      <c r="AC235" s="154">
        <f t="shared" si="29"/>
        <v>6236.5754877074987</v>
      </c>
      <c r="AD235" s="154">
        <f t="shared" si="29"/>
        <v>6258.8695795762496</v>
      </c>
      <c r="AE235" s="154">
        <f t="shared" si="29"/>
        <v>6281.1636714449996</v>
      </c>
      <c r="AF235" s="154">
        <f t="shared" si="29"/>
        <v>6303.2560068262492</v>
      </c>
      <c r="AG235" s="154">
        <f t="shared" si="29"/>
        <v>6306.5244619237492</v>
      </c>
      <c r="AH235" s="154">
        <f t="shared" si="29"/>
        <v>6309.7929170212492</v>
      </c>
      <c r="AI235" s="154">
        <f t="shared" si="29"/>
        <v>6312.8596156312487</v>
      </c>
      <c r="AJ235" s="154">
        <f t="shared" si="29"/>
        <v>6316.1280707287497</v>
      </c>
      <c r="AK235" s="154">
        <f t="shared" si="29"/>
        <v>6319.3965258262488</v>
      </c>
      <c r="AL235" s="154">
        <f t="shared" si="29"/>
        <v>6307.8762303899994</v>
      </c>
      <c r="AM235" s="154">
        <f t="shared" si="29"/>
        <v>6296.3357593049986</v>
      </c>
      <c r="AN235" s="154">
        <f t="shared" si="29"/>
        <v>6284.8154638687492</v>
      </c>
      <c r="AO235" s="154">
        <f t="shared" si="29"/>
        <v>6273.476749271249</v>
      </c>
      <c r="AP235" s="154">
        <f t="shared" si="29"/>
        <v>6261.9362781862492</v>
      </c>
      <c r="AQ235" s="8"/>
      <c r="AS235" s="130"/>
      <c r="AT235" s="130"/>
      <c r="AU235" s="130"/>
      <c r="AV235" s="130"/>
      <c r="AW235" s="130"/>
      <c r="AX235" s="130"/>
      <c r="AY235" s="130"/>
    </row>
    <row r="236" spans="2:51">
      <c r="B236" s="5"/>
      <c r="G236" s="171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8"/>
      <c r="AS236" s="131"/>
      <c r="AT236" s="131"/>
      <c r="AU236" s="131"/>
      <c r="AV236" s="131"/>
      <c r="AW236" s="131"/>
      <c r="AX236" s="131"/>
      <c r="AY236" s="131"/>
    </row>
    <row r="237" spans="2:51">
      <c r="B237" s="5"/>
      <c r="E237" s="34">
        <f>E227+1</f>
        <v>8</v>
      </c>
      <c r="F237" s="35" t="str">
        <f>LOOKUP(E237,CAPEX!$E$11:$E$29,CAPEX!$F$11:$F$29)</f>
        <v>Tangua</v>
      </c>
      <c r="G237" s="85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8"/>
      <c r="AS237" s="131"/>
      <c r="AT237" s="131"/>
      <c r="AU237" s="131"/>
      <c r="AV237" s="131"/>
      <c r="AW237" s="131"/>
      <c r="AX237" s="131"/>
      <c r="AY237" s="131"/>
    </row>
    <row r="238" spans="2:51">
      <c r="B238" s="5"/>
      <c r="F238" s="86" t="s">
        <v>46</v>
      </c>
      <c r="G238" s="85">
        <f t="shared" ref="G238:G245" si="30">SUM(H238:AP238)</f>
        <v>540136.60864651308</v>
      </c>
      <c r="H238" s="154">
        <f t="shared" ref="H238:AP238" si="31">SUM(H239:H243)</f>
        <v>1652.7210017413677</v>
      </c>
      <c r="I238" s="154">
        <f t="shared" si="31"/>
        <v>1671.2922378410774</v>
      </c>
      <c r="J238" s="154">
        <f t="shared" si="31"/>
        <v>3359.9136418234589</v>
      </c>
      <c r="K238" s="154">
        <f t="shared" si="31"/>
        <v>5375.8675512182863</v>
      </c>
      <c r="L238" s="154">
        <f t="shared" si="31"/>
        <v>7838.0675259308018</v>
      </c>
      <c r="M238" s="154">
        <f t="shared" si="31"/>
        <v>10416.948607070264</v>
      </c>
      <c r="N238" s="154">
        <f t="shared" si="31"/>
        <v>12854.728845701542</v>
      </c>
      <c r="O238" s="154">
        <f t="shared" si="31"/>
        <v>13640.222097060985</v>
      </c>
      <c r="P238" s="154">
        <f t="shared" si="31"/>
        <v>14531.189390565301</v>
      </c>
      <c r="Q238" s="154">
        <f t="shared" si="31"/>
        <v>15322.30705105842</v>
      </c>
      <c r="R238" s="154">
        <f t="shared" si="31"/>
        <v>16157.93636993363</v>
      </c>
      <c r="S238" s="154">
        <f t="shared" si="31"/>
        <v>17104.032648152599</v>
      </c>
      <c r="T238" s="154">
        <f t="shared" si="31"/>
        <v>18058.644644447344</v>
      </c>
      <c r="U238" s="154">
        <f t="shared" si="31"/>
        <v>18150.641011284741</v>
      </c>
      <c r="V238" s="154">
        <f t="shared" si="31"/>
        <v>18242.131757361381</v>
      </c>
      <c r="W238" s="154">
        <f t="shared" si="31"/>
        <v>18283.699106218777</v>
      </c>
      <c r="X238" s="154">
        <f t="shared" si="31"/>
        <v>18325.772075836918</v>
      </c>
      <c r="Y238" s="154">
        <f t="shared" si="31"/>
        <v>18367.845045455062</v>
      </c>
      <c r="Z238" s="154">
        <f t="shared" si="31"/>
        <v>18409.412394312454</v>
      </c>
      <c r="AA238" s="154">
        <f t="shared" si="31"/>
        <v>18450.979743169846</v>
      </c>
      <c r="AB238" s="154">
        <f t="shared" si="31"/>
        <v>18449.196764697728</v>
      </c>
      <c r="AC238" s="154">
        <f t="shared" si="31"/>
        <v>18447.17428165473</v>
      </c>
      <c r="AD238" s="154">
        <f t="shared" si="31"/>
        <v>18445.151798611732</v>
      </c>
      <c r="AE238" s="154">
        <f t="shared" si="31"/>
        <v>18443.874440900367</v>
      </c>
      <c r="AF238" s="154">
        <f t="shared" si="31"/>
        <v>18441.851957857372</v>
      </c>
      <c r="AG238" s="154">
        <f t="shared" si="31"/>
        <v>18401.295850521477</v>
      </c>
      <c r="AH238" s="154">
        <f t="shared" si="31"/>
        <v>18360.500238614703</v>
      </c>
      <c r="AI238" s="154">
        <f t="shared" si="31"/>
        <v>18319.944131278804</v>
      </c>
      <c r="AJ238" s="154">
        <f t="shared" si="31"/>
        <v>18279.388023942913</v>
      </c>
      <c r="AK238" s="154">
        <f t="shared" si="31"/>
        <v>18238.592412036138</v>
      </c>
      <c r="AL238" s="154">
        <f t="shared" si="31"/>
        <v>18165.596741155325</v>
      </c>
      <c r="AM238" s="154">
        <f t="shared" si="31"/>
        <v>18092.095449513763</v>
      </c>
      <c r="AN238" s="154">
        <f t="shared" si="31"/>
        <v>18018.860274062074</v>
      </c>
      <c r="AO238" s="154">
        <f t="shared" si="31"/>
        <v>17946.10410775214</v>
      </c>
      <c r="AP238" s="154">
        <f t="shared" si="31"/>
        <v>17872.629427729567</v>
      </c>
      <c r="AQ238" s="8"/>
      <c r="AS238" s="130"/>
      <c r="AT238" s="130"/>
      <c r="AU238" s="130"/>
      <c r="AV238" s="130"/>
      <c r="AW238" s="130"/>
      <c r="AX238" s="130"/>
      <c r="AY238" s="130"/>
    </row>
    <row r="239" spans="2:51">
      <c r="B239" s="5"/>
      <c r="F239" s="62" t="s">
        <v>2</v>
      </c>
      <c r="G239" s="85">
        <f t="shared" si="30"/>
        <v>17775.180604743106</v>
      </c>
      <c r="H239" s="155">
        <v>0.44869222934920627</v>
      </c>
      <c r="I239" s="155">
        <v>8.4163955429246222</v>
      </c>
      <c r="J239" s="155">
        <v>32.981191003481236</v>
      </c>
      <c r="K239" s="155">
        <v>78.553422602137672</v>
      </c>
      <c r="L239" s="155">
        <v>152.24965910493552</v>
      </c>
      <c r="M239" s="155">
        <v>252.63839755297658</v>
      </c>
      <c r="N239" s="155">
        <v>374.03455884869874</v>
      </c>
      <c r="O239" s="155">
        <v>463.19056004892474</v>
      </c>
      <c r="P239" s="155">
        <v>493.44575946774188</v>
      </c>
      <c r="Q239" s="155">
        <v>520.31029507580638</v>
      </c>
      <c r="R239" s="155">
        <v>548.68634419354839</v>
      </c>
      <c r="S239" s="155">
        <v>580.81359709677406</v>
      </c>
      <c r="T239" s="155">
        <v>613.23002419354839</v>
      </c>
      <c r="U239" s="155">
        <v>616.35400915322577</v>
      </c>
      <c r="V239" s="155">
        <v>619.46082439516124</v>
      </c>
      <c r="W239" s="155">
        <v>620.87235592741933</v>
      </c>
      <c r="X239" s="155">
        <v>622.30105717741912</v>
      </c>
      <c r="Y239" s="155">
        <v>623.72975842741926</v>
      </c>
      <c r="Z239" s="155">
        <v>625.14128995967735</v>
      </c>
      <c r="AA239" s="155">
        <v>626.55282149193545</v>
      </c>
      <c r="AB239" s="155">
        <v>626.49227564516127</v>
      </c>
      <c r="AC239" s="155">
        <v>626.42359677419358</v>
      </c>
      <c r="AD239" s="155">
        <v>626.3549179032259</v>
      </c>
      <c r="AE239" s="155">
        <v>626.31154177419353</v>
      </c>
      <c r="AF239" s="155">
        <v>626.24286290322573</v>
      </c>
      <c r="AG239" s="155">
        <v>624.86567080645159</v>
      </c>
      <c r="AH239" s="155">
        <v>623.48034568548383</v>
      </c>
      <c r="AI239" s="155">
        <v>622.10315358870957</v>
      </c>
      <c r="AJ239" s="155">
        <v>620.72596149193532</v>
      </c>
      <c r="AK239" s="155">
        <v>619.34063637096779</v>
      </c>
      <c r="AL239" s="155">
        <v>616.86187133064516</v>
      </c>
      <c r="AM239" s="155">
        <v>614.36593657258061</v>
      </c>
      <c r="AN239" s="155">
        <v>611.87903850806447</v>
      </c>
      <c r="AO239" s="155">
        <v>609.40840649193535</v>
      </c>
      <c r="AP239" s="155">
        <v>606.9133754032257</v>
      </c>
      <c r="AQ239" s="8"/>
      <c r="AS239" s="130"/>
      <c r="AT239" s="131"/>
      <c r="AU239" s="131"/>
      <c r="AV239" s="131"/>
      <c r="AW239" s="131"/>
      <c r="AX239" s="131"/>
      <c r="AY239" s="132"/>
    </row>
    <row r="240" spans="2:51">
      <c r="B240" s="5"/>
      <c r="F240" s="62" t="s">
        <v>47</v>
      </c>
      <c r="G240" s="85">
        <f t="shared" si="30"/>
        <v>435925.76314137882</v>
      </c>
      <c r="H240" s="155">
        <v>1390.7690648595712</v>
      </c>
      <c r="I240" s="155">
        <v>1397.9950709581897</v>
      </c>
      <c r="J240" s="155">
        <v>2793.5387911994144</v>
      </c>
      <c r="K240" s="155">
        <v>4442.4616150684396</v>
      </c>
      <c r="L240" s="155">
        <v>6437.3546892840968</v>
      </c>
      <c r="M240" s="155">
        <v>8502.3042676224577</v>
      </c>
      <c r="N240" s="155">
        <v>10426.310884559603</v>
      </c>
      <c r="O240" s="155">
        <v>10993.458295571611</v>
      </c>
      <c r="P240" s="155">
        <v>11711.541308748387</v>
      </c>
      <c r="Q240" s="155">
        <v>12349.149622281289</v>
      </c>
      <c r="R240" s="155">
        <v>13022.632502709674</v>
      </c>
      <c r="S240" s="155">
        <v>13785.147211354837</v>
      </c>
      <c r="T240" s="155">
        <v>14554.525238709675</v>
      </c>
      <c r="U240" s="155">
        <v>14628.670528645162</v>
      </c>
      <c r="V240" s="155">
        <v>14702.408309032255</v>
      </c>
      <c r="W240" s="155">
        <v>14735.90988348387</v>
      </c>
      <c r="X240" s="155">
        <v>14769.818967483869</v>
      </c>
      <c r="Y240" s="155">
        <v>14803.728051483871</v>
      </c>
      <c r="Z240" s="155">
        <v>14837.229625935483</v>
      </c>
      <c r="AA240" s="155">
        <v>14870.731200387094</v>
      </c>
      <c r="AB240" s="155">
        <v>14869.294193032256</v>
      </c>
      <c r="AC240" s="155">
        <v>14867.664154838707</v>
      </c>
      <c r="AD240" s="155">
        <v>14866.03411664516</v>
      </c>
      <c r="AE240" s="155">
        <v>14865.004618838708</v>
      </c>
      <c r="AF240" s="155">
        <v>14863.374580645159</v>
      </c>
      <c r="AG240" s="155">
        <v>14830.688025290321</v>
      </c>
      <c r="AH240" s="155">
        <v>14797.808439096772</v>
      </c>
      <c r="AI240" s="155">
        <v>14765.121883741933</v>
      </c>
      <c r="AJ240" s="155">
        <v>14732.435328387095</v>
      </c>
      <c r="AK240" s="155">
        <v>14699.555742193548</v>
      </c>
      <c r="AL240" s="155">
        <v>14640.724232129032</v>
      </c>
      <c r="AM240" s="155">
        <v>14581.485212516129</v>
      </c>
      <c r="AN240" s="155">
        <v>14522.460671612902</v>
      </c>
      <c r="AO240" s="155">
        <v>14463.822192387095</v>
      </c>
      <c r="AP240" s="155">
        <v>14404.604620645161</v>
      </c>
      <c r="AQ240" s="8"/>
      <c r="AS240" s="130"/>
      <c r="AT240" s="131"/>
      <c r="AU240" s="131"/>
      <c r="AV240" s="131"/>
      <c r="AW240" s="131"/>
      <c r="AX240" s="131"/>
      <c r="AY240" s="132"/>
    </row>
    <row r="241" spans="2:51">
      <c r="B241" s="5"/>
      <c r="F241" s="62" t="s">
        <v>48</v>
      </c>
      <c r="G241" s="85">
        <f t="shared" si="30"/>
        <v>55265.997039702597</v>
      </c>
      <c r="H241" s="155">
        <v>167.20224876490028</v>
      </c>
      <c r="I241" s="155">
        <v>169.3618015389651</v>
      </c>
      <c r="J241" s="155">
        <v>341.04593801132171</v>
      </c>
      <c r="K241" s="155">
        <v>546.58313252468815</v>
      </c>
      <c r="L241" s="155">
        <v>798.25338711415225</v>
      </c>
      <c r="M241" s="155">
        <v>1062.6680036600499</v>
      </c>
      <c r="N241" s="155">
        <v>1313.5497616683292</v>
      </c>
      <c r="O241" s="155">
        <v>1396.1522993603489</v>
      </c>
      <c r="P241" s="155">
        <v>1487.3477378678303</v>
      </c>
      <c r="Q241" s="155">
        <v>1568.3230132630924</v>
      </c>
      <c r="R241" s="155">
        <v>1653.8543034912718</v>
      </c>
      <c r="S241" s="155">
        <v>1750.6924990024936</v>
      </c>
      <c r="T241" s="155">
        <v>1848.4023254364088</v>
      </c>
      <c r="U241" s="155">
        <v>1857.8186632481297</v>
      </c>
      <c r="V241" s="155">
        <v>1867.1832479738155</v>
      </c>
      <c r="W241" s="155">
        <v>1871.437896415212</v>
      </c>
      <c r="X241" s="155">
        <v>1875.7442979426435</v>
      </c>
      <c r="Y241" s="155">
        <v>1880.0506994700745</v>
      </c>
      <c r="Z241" s="155">
        <v>1884.3053479114715</v>
      </c>
      <c r="AA241" s="155">
        <v>1888.5599963528678</v>
      </c>
      <c r="AB241" s="155">
        <v>1888.3774986284288</v>
      </c>
      <c r="AC241" s="155">
        <v>1888.1704862842892</v>
      </c>
      <c r="AD241" s="155">
        <v>1887.9634739401495</v>
      </c>
      <c r="AE241" s="155">
        <v>1887.8327293017453</v>
      </c>
      <c r="AF241" s="155">
        <v>1887.6257169576061</v>
      </c>
      <c r="AG241" s="155">
        <v>1883.4745746882791</v>
      </c>
      <c r="AH241" s="155">
        <v>1879.2989177992517</v>
      </c>
      <c r="AI241" s="155">
        <v>1875.147775529925</v>
      </c>
      <c r="AJ241" s="155">
        <v>1870.9966332605986</v>
      </c>
      <c r="AK241" s="155">
        <v>1866.8209763715709</v>
      </c>
      <c r="AL241" s="155">
        <v>1859.3494650561097</v>
      </c>
      <c r="AM241" s="155">
        <v>1851.8262006546133</v>
      </c>
      <c r="AN241" s="155">
        <v>1844.3301747194514</v>
      </c>
      <c r="AO241" s="155">
        <v>1836.8831780236906</v>
      </c>
      <c r="AP241" s="155">
        <v>1829.3626374688279</v>
      </c>
      <c r="AQ241" s="8"/>
      <c r="AS241" s="130"/>
      <c r="AT241" s="131"/>
      <c r="AU241" s="131"/>
      <c r="AV241" s="131"/>
      <c r="AW241" s="131"/>
      <c r="AX241" s="131"/>
      <c r="AY241" s="132"/>
    </row>
    <row r="242" spans="2:51">
      <c r="B242" s="5"/>
      <c r="F242" s="62" t="s">
        <v>49</v>
      </c>
      <c r="G242" s="85">
        <f t="shared" si="30"/>
        <v>274.7140203727908</v>
      </c>
      <c r="H242" s="155">
        <v>0.83112228918225273</v>
      </c>
      <c r="I242" s="155">
        <v>0.84185690823462178</v>
      </c>
      <c r="J242" s="155">
        <v>1.6952575866059851</v>
      </c>
      <c r="K242" s="155">
        <v>2.7169336996841231</v>
      </c>
      <c r="L242" s="155">
        <v>3.9679261932574823</v>
      </c>
      <c r="M242" s="155">
        <v>5.2822678544505406</v>
      </c>
      <c r="N242" s="155">
        <v>6.5293409205735653</v>
      </c>
      <c r="O242" s="155">
        <v>6.9399383301537814</v>
      </c>
      <c r="P242" s="155">
        <v>7.3932489894014957</v>
      </c>
      <c r="Q242" s="155">
        <v>7.7957576682668321</v>
      </c>
      <c r="R242" s="155">
        <v>8.2209132044887774</v>
      </c>
      <c r="S242" s="155">
        <v>8.702272655860348</v>
      </c>
      <c r="T242" s="155">
        <v>9.1879647755610989</v>
      </c>
      <c r="U242" s="155">
        <v>9.23477113310474</v>
      </c>
      <c r="V242" s="155">
        <v>9.2813202384663356</v>
      </c>
      <c r="W242" s="155">
        <v>9.3024690757481281</v>
      </c>
      <c r="X242" s="155">
        <v>9.3238751652119696</v>
      </c>
      <c r="Y242" s="155">
        <v>9.3452812546758111</v>
      </c>
      <c r="Z242" s="155">
        <v>9.3664300919576053</v>
      </c>
      <c r="AA242" s="155">
        <v>9.3875789292393996</v>
      </c>
      <c r="AB242" s="155">
        <v>9.3866717768079795</v>
      </c>
      <c r="AC242" s="155">
        <v>9.3856427680798014</v>
      </c>
      <c r="AD242" s="155">
        <v>9.3846137593516215</v>
      </c>
      <c r="AE242" s="155">
        <v>9.3839638591022432</v>
      </c>
      <c r="AF242" s="155">
        <v>9.3829348503740651</v>
      </c>
      <c r="AG242" s="155">
        <v>9.3623005174563581</v>
      </c>
      <c r="AH242" s="155">
        <v>9.3415443282418966</v>
      </c>
      <c r="AI242" s="155">
        <v>9.3209099953241896</v>
      </c>
      <c r="AJ242" s="155">
        <v>9.3002756624064844</v>
      </c>
      <c r="AK242" s="155">
        <v>9.2795194731920194</v>
      </c>
      <c r="AL242" s="155">
        <v>9.2423803818578563</v>
      </c>
      <c r="AM242" s="155">
        <v>9.2049840383416459</v>
      </c>
      <c r="AN242" s="155">
        <v>9.1677230907107248</v>
      </c>
      <c r="AO242" s="155">
        <v>9.1307058556733161</v>
      </c>
      <c r="AP242" s="155">
        <v>9.0933230517456387</v>
      </c>
      <c r="AQ242" s="8"/>
      <c r="AS242" s="130"/>
      <c r="AT242" s="131"/>
      <c r="AU242" s="131"/>
      <c r="AV242" s="131"/>
      <c r="AW242" s="131"/>
      <c r="AX242" s="131"/>
      <c r="AY242" s="132"/>
    </row>
    <row r="243" spans="2:51">
      <c r="B243" s="5"/>
      <c r="F243" s="62" t="s">
        <v>50</v>
      </c>
      <c r="G243" s="85">
        <f t="shared" si="30"/>
        <v>30894.953840315775</v>
      </c>
      <c r="H243" s="155">
        <v>93.469873598364472</v>
      </c>
      <c r="I243" s="155">
        <v>94.677112892763319</v>
      </c>
      <c r="J243" s="155">
        <v>190.6524640226354</v>
      </c>
      <c r="K243" s="155">
        <v>305.55244732333722</v>
      </c>
      <c r="L243" s="155">
        <v>446.2418642343589</v>
      </c>
      <c r="M243" s="155">
        <v>594.05567038032791</v>
      </c>
      <c r="N243" s="155">
        <v>734.30429970433761</v>
      </c>
      <c r="O243" s="155">
        <v>780.48100374994738</v>
      </c>
      <c r="P243" s="155">
        <v>831.46133549193951</v>
      </c>
      <c r="Q243" s="155">
        <v>876.72836276996463</v>
      </c>
      <c r="R243" s="155">
        <v>924.54230633464738</v>
      </c>
      <c r="S243" s="155">
        <v>978.67706804263526</v>
      </c>
      <c r="T243" s="155">
        <v>1033.2990913321535</v>
      </c>
      <c r="U243" s="155">
        <v>1038.5630391051204</v>
      </c>
      <c r="V243" s="155">
        <v>1043.7980557216836</v>
      </c>
      <c r="W243" s="155">
        <v>1046.1765013165273</v>
      </c>
      <c r="X243" s="155">
        <v>1048.5838780677741</v>
      </c>
      <c r="Y243" s="155">
        <v>1050.9912548190209</v>
      </c>
      <c r="Z243" s="155">
        <v>1053.3697004138644</v>
      </c>
      <c r="AA243" s="155">
        <v>1055.7481460087081</v>
      </c>
      <c r="AB243" s="155">
        <v>1055.6461256150751</v>
      </c>
      <c r="AC243" s="155">
        <v>1055.5304009894619</v>
      </c>
      <c r="AD243" s="155">
        <v>1055.4146763638487</v>
      </c>
      <c r="AE243" s="155">
        <v>1055.3415871266191</v>
      </c>
      <c r="AF243" s="155">
        <v>1055.2258625010056</v>
      </c>
      <c r="AG243" s="155">
        <v>1052.9052792189686</v>
      </c>
      <c r="AH243" s="155">
        <v>1050.5709917049514</v>
      </c>
      <c r="AI243" s="155">
        <v>1048.2504084229145</v>
      </c>
      <c r="AJ243" s="155">
        <v>1045.9298251408777</v>
      </c>
      <c r="AK243" s="155">
        <v>1043.5955376268603</v>
      </c>
      <c r="AL243" s="155">
        <v>1039.4187922576825</v>
      </c>
      <c r="AM243" s="155">
        <v>1035.2131157321014</v>
      </c>
      <c r="AN243" s="155">
        <v>1031.022666130943</v>
      </c>
      <c r="AO243" s="155">
        <v>1026.8596249937457</v>
      </c>
      <c r="AP243" s="155">
        <v>1022.6554711606066</v>
      </c>
      <c r="AQ243" s="8"/>
      <c r="AS243" s="130"/>
      <c r="AT243" s="131"/>
      <c r="AU243" s="131"/>
      <c r="AV243" s="131"/>
      <c r="AW243" s="131"/>
      <c r="AX243" s="131"/>
      <c r="AY243" s="132"/>
    </row>
    <row r="244" spans="2:51">
      <c r="B244" s="5"/>
      <c r="F244" s="86" t="s">
        <v>0</v>
      </c>
      <c r="G244" s="85">
        <f t="shared" si="30"/>
        <v>-73252.70691443095</v>
      </c>
      <c r="H244" s="154">
        <f t="shared" ref="H244:AP244" si="32">-H238*SUMIF($E$10:$E$28,$E237,H$10:H$28)</f>
        <v>-689.73556472673079</v>
      </c>
      <c r="I244" s="154">
        <f t="shared" si="32"/>
        <v>-659.60333653461191</v>
      </c>
      <c r="J244" s="154">
        <f t="shared" si="32"/>
        <v>-1249.8878747583267</v>
      </c>
      <c r="K244" s="154">
        <f t="shared" si="32"/>
        <v>-1877.969731225588</v>
      </c>
      <c r="L244" s="154">
        <f t="shared" si="32"/>
        <v>-2560.435391804062</v>
      </c>
      <c r="M244" s="154">
        <f t="shared" si="32"/>
        <v>-3166.7523765493602</v>
      </c>
      <c r="N244" s="154">
        <f t="shared" si="32"/>
        <v>-3616.4637152573669</v>
      </c>
      <c r="O244" s="154">
        <f t="shared" si="32"/>
        <v>-3528.2707824397748</v>
      </c>
      <c r="P244" s="154">
        <f t="shared" si="32"/>
        <v>-3429.3606961734108</v>
      </c>
      <c r="Q244" s="154">
        <f t="shared" si="32"/>
        <v>-3268.7588375591295</v>
      </c>
      <c r="R244" s="154">
        <f t="shared" si="32"/>
        <v>-3080.7798678673453</v>
      </c>
      <c r="S244" s="154">
        <f t="shared" si="32"/>
        <v>-2873.4774848896363</v>
      </c>
      <c r="T244" s="154">
        <f t="shared" si="32"/>
        <v>-2624.5230216596801</v>
      </c>
      <c r="U244" s="154">
        <f t="shared" si="32"/>
        <v>-2226.4786307175946</v>
      </c>
      <c r="V244" s="154">
        <f t="shared" si="32"/>
        <v>-1824.2131757361383</v>
      </c>
      <c r="W244" s="154">
        <f t="shared" si="32"/>
        <v>-1828.3699106218778</v>
      </c>
      <c r="X244" s="154">
        <f t="shared" si="32"/>
        <v>-1832.5772075836919</v>
      </c>
      <c r="Y244" s="154">
        <f t="shared" si="32"/>
        <v>-1836.7845045455063</v>
      </c>
      <c r="Z244" s="154">
        <f t="shared" si="32"/>
        <v>-1840.9412394312455</v>
      </c>
      <c r="AA244" s="154">
        <f t="shared" si="32"/>
        <v>-1845.0979743169846</v>
      </c>
      <c r="AB244" s="154">
        <f t="shared" si="32"/>
        <v>-1844.9196764697729</v>
      </c>
      <c r="AC244" s="154">
        <f t="shared" si="32"/>
        <v>-1844.7174281654732</v>
      </c>
      <c r="AD244" s="154">
        <f t="shared" si="32"/>
        <v>-1844.5151798611732</v>
      </c>
      <c r="AE244" s="154">
        <f t="shared" si="32"/>
        <v>-1844.3874440900368</v>
      </c>
      <c r="AF244" s="154">
        <f t="shared" si="32"/>
        <v>-1844.1851957857373</v>
      </c>
      <c r="AG244" s="154">
        <f t="shared" si="32"/>
        <v>-1840.1295850521478</v>
      </c>
      <c r="AH244" s="154">
        <f t="shared" si="32"/>
        <v>-1836.0500238614704</v>
      </c>
      <c r="AI244" s="154">
        <f t="shared" si="32"/>
        <v>-1831.9944131278805</v>
      </c>
      <c r="AJ244" s="154">
        <f t="shared" si="32"/>
        <v>-1827.9388023942913</v>
      </c>
      <c r="AK244" s="154">
        <f t="shared" si="32"/>
        <v>-1823.8592412036139</v>
      </c>
      <c r="AL244" s="154">
        <f t="shared" si="32"/>
        <v>-1816.5596741155325</v>
      </c>
      <c r="AM244" s="154">
        <f t="shared" si="32"/>
        <v>-1809.2095449513763</v>
      </c>
      <c r="AN244" s="154">
        <f t="shared" si="32"/>
        <v>-1801.8860274062074</v>
      </c>
      <c r="AO244" s="154">
        <f t="shared" si="32"/>
        <v>-1794.6104107752142</v>
      </c>
      <c r="AP244" s="154">
        <f t="shared" si="32"/>
        <v>-1787.2629427729569</v>
      </c>
      <c r="AQ244" s="8"/>
      <c r="AS244" s="130"/>
      <c r="AT244" s="131"/>
      <c r="AU244" s="130"/>
      <c r="AV244" s="130"/>
      <c r="AW244" s="130"/>
      <c r="AX244" s="130"/>
      <c r="AY244" s="130"/>
    </row>
    <row r="245" spans="2:51">
      <c r="B245" s="5"/>
      <c r="F245" s="86" t="s">
        <v>5</v>
      </c>
      <c r="G245" s="85">
        <f t="shared" si="30"/>
        <v>466883.90173208213</v>
      </c>
      <c r="H245" s="154">
        <f t="shared" ref="H245:AP245" si="33">SUM(H238,H244)</f>
        <v>962.98543701463689</v>
      </c>
      <c r="I245" s="154">
        <f t="shared" si="33"/>
        <v>1011.6889013064655</v>
      </c>
      <c r="J245" s="154">
        <f t="shared" si="33"/>
        <v>2110.0257670651322</v>
      </c>
      <c r="K245" s="154">
        <f t="shared" si="33"/>
        <v>3497.8978199926983</v>
      </c>
      <c r="L245" s="154">
        <f t="shared" si="33"/>
        <v>5277.6321341267394</v>
      </c>
      <c r="M245" s="154">
        <f t="shared" si="33"/>
        <v>7250.1962305209036</v>
      </c>
      <c r="N245" s="154">
        <f t="shared" si="33"/>
        <v>9238.2651304441752</v>
      </c>
      <c r="O245" s="154">
        <f t="shared" si="33"/>
        <v>10111.95131462121</v>
      </c>
      <c r="P245" s="154">
        <f t="shared" si="33"/>
        <v>11101.82869439189</v>
      </c>
      <c r="Q245" s="154">
        <f t="shared" si="33"/>
        <v>12053.548213499291</v>
      </c>
      <c r="R245" s="154">
        <f t="shared" si="33"/>
        <v>13077.156502066286</v>
      </c>
      <c r="S245" s="154">
        <f t="shared" si="33"/>
        <v>14230.555163262963</v>
      </c>
      <c r="T245" s="154">
        <f t="shared" si="33"/>
        <v>15434.121622787665</v>
      </c>
      <c r="U245" s="154">
        <f t="shared" si="33"/>
        <v>15924.162380567146</v>
      </c>
      <c r="V245" s="154">
        <f t="shared" si="33"/>
        <v>16417.918581625243</v>
      </c>
      <c r="W245" s="154">
        <f t="shared" si="33"/>
        <v>16455.3291955969</v>
      </c>
      <c r="X245" s="154">
        <f t="shared" si="33"/>
        <v>16493.194868253227</v>
      </c>
      <c r="Y245" s="154">
        <f t="shared" si="33"/>
        <v>16531.060540909555</v>
      </c>
      <c r="Z245" s="154">
        <f t="shared" si="33"/>
        <v>16568.471154881208</v>
      </c>
      <c r="AA245" s="154">
        <f t="shared" si="33"/>
        <v>16605.881768852862</v>
      </c>
      <c r="AB245" s="154">
        <f t="shared" si="33"/>
        <v>16604.277088227955</v>
      </c>
      <c r="AC245" s="154">
        <f t="shared" si="33"/>
        <v>16602.456853489257</v>
      </c>
      <c r="AD245" s="154">
        <f t="shared" si="33"/>
        <v>16600.636618750559</v>
      </c>
      <c r="AE245" s="154">
        <f t="shared" si="33"/>
        <v>16599.48699681033</v>
      </c>
      <c r="AF245" s="154">
        <f t="shared" si="33"/>
        <v>16597.666762071636</v>
      </c>
      <c r="AG245" s="154">
        <f t="shared" si="33"/>
        <v>16561.166265469328</v>
      </c>
      <c r="AH245" s="154">
        <f t="shared" si="33"/>
        <v>16524.450214753233</v>
      </c>
      <c r="AI245" s="154">
        <f t="shared" si="33"/>
        <v>16487.949718150925</v>
      </c>
      <c r="AJ245" s="154">
        <f t="shared" si="33"/>
        <v>16451.449221548621</v>
      </c>
      <c r="AK245" s="154">
        <f t="shared" si="33"/>
        <v>16414.733170832526</v>
      </c>
      <c r="AL245" s="154">
        <f t="shared" si="33"/>
        <v>16349.037067039792</v>
      </c>
      <c r="AM245" s="154">
        <f t="shared" si="33"/>
        <v>16282.885904562387</v>
      </c>
      <c r="AN245" s="154">
        <f t="shared" si="33"/>
        <v>16216.974246655865</v>
      </c>
      <c r="AO245" s="154">
        <f t="shared" si="33"/>
        <v>16151.493696976926</v>
      </c>
      <c r="AP245" s="154">
        <f t="shared" si="33"/>
        <v>16085.36648495661</v>
      </c>
      <c r="AQ245" s="8"/>
      <c r="AS245" s="130"/>
      <c r="AT245" s="130"/>
      <c r="AU245" s="130"/>
      <c r="AV245" s="130"/>
      <c r="AW245" s="130"/>
      <c r="AX245" s="130"/>
      <c r="AY245" s="130"/>
    </row>
    <row r="246" spans="2:51">
      <c r="B246" s="5"/>
      <c r="G246" s="171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8"/>
      <c r="AS246" s="131"/>
      <c r="AT246" s="131"/>
      <c r="AU246" s="131"/>
      <c r="AV246" s="131"/>
      <c r="AW246" s="131"/>
      <c r="AX246" s="131"/>
      <c r="AY246" s="131"/>
    </row>
    <row r="247" spans="2:51">
      <c r="B247" s="5"/>
      <c r="E247" s="34">
        <f>E237+1</f>
        <v>9</v>
      </c>
      <c r="F247" s="35" t="str">
        <f>LOOKUP(E247,CAPEX!$E$11:$E$29,CAPEX!$F$11:$F$29)</f>
        <v>Casimiro de Abreu</v>
      </c>
      <c r="G247" s="85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8"/>
      <c r="AS247" s="131"/>
      <c r="AT247" s="131"/>
      <c r="AU247" s="131"/>
      <c r="AV247" s="131"/>
      <c r="AW247" s="131"/>
      <c r="AX247" s="131"/>
      <c r="AY247" s="131"/>
    </row>
    <row r="248" spans="2:51">
      <c r="B248" s="5"/>
      <c r="F248" s="86" t="s">
        <v>46</v>
      </c>
      <c r="G248" s="85">
        <f t="shared" ref="G248:G255" si="34">SUM(H248:AP248)</f>
        <v>223188.85117827001</v>
      </c>
      <c r="H248" s="154">
        <f t="shared" ref="H248:AP248" si="35">SUM(H249:H253)</f>
        <v>3671.5819536000004</v>
      </c>
      <c r="I248" s="154">
        <f t="shared" si="35"/>
        <v>3708.0289948114287</v>
      </c>
      <c r="J248" s="154">
        <f t="shared" si="35"/>
        <v>4033.0271172342855</v>
      </c>
      <c r="K248" s="154">
        <f t="shared" si="35"/>
        <v>4303.3178173242859</v>
      </c>
      <c r="L248" s="154">
        <f t="shared" si="35"/>
        <v>4581.0368316000004</v>
      </c>
      <c r="M248" s="154">
        <f t="shared" si="35"/>
        <v>4875.8538025285716</v>
      </c>
      <c r="N248" s="154">
        <f t="shared" si="35"/>
        <v>5150.4573487714288</v>
      </c>
      <c r="O248" s="154">
        <f t="shared" si="35"/>
        <v>5371.8310271999999</v>
      </c>
      <c r="P248" s="154">
        <f t="shared" si="35"/>
        <v>5636.4485739000002</v>
      </c>
      <c r="Q248" s="154">
        <f t="shared" si="35"/>
        <v>5905.6973136000006</v>
      </c>
      <c r="R248" s="154">
        <f t="shared" si="35"/>
        <v>6138.4037351999996</v>
      </c>
      <c r="S248" s="154">
        <f t="shared" si="35"/>
        <v>6372.7862076000001</v>
      </c>
      <c r="T248" s="154">
        <f t="shared" si="35"/>
        <v>6609.4842765000012</v>
      </c>
      <c r="U248" s="154">
        <f t="shared" si="35"/>
        <v>6641.6159346000004</v>
      </c>
      <c r="V248" s="154">
        <f t="shared" si="35"/>
        <v>6673.9681257000011</v>
      </c>
      <c r="W248" s="154">
        <f t="shared" si="35"/>
        <v>6749.1478254000003</v>
      </c>
      <c r="X248" s="154">
        <f t="shared" si="35"/>
        <v>6824.1290454000009</v>
      </c>
      <c r="Y248" s="154">
        <f t="shared" si="35"/>
        <v>6899.1102653999997</v>
      </c>
      <c r="Z248" s="154">
        <f t="shared" si="35"/>
        <v>6974.3120183999999</v>
      </c>
      <c r="AA248" s="154">
        <f t="shared" si="35"/>
        <v>7049.4917181000001</v>
      </c>
      <c r="AB248" s="154">
        <f t="shared" si="35"/>
        <v>7083.5199600000005</v>
      </c>
      <c r="AC248" s="154">
        <f t="shared" si="35"/>
        <v>7117.3276689000004</v>
      </c>
      <c r="AD248" s="154">
        <f t="shared" si="35"/>
        <v>7151.3559108000009</v>
      </c>
      <c r="AE248" s="154">
        <f t="shared" si="35"/>
        <v>7185.3841527000004</v>
      </c>
      <c r="AF248" s="154">
        <f t="shared" si="35"/>
        <v>7219.4123946</v>
      </c>
      <c r="AG248" s="154">
        <f t="shared" si="35"/>
        <v>7241.8847073000006</v>
      </c>
      <c r="AH248" s="154">
        <f t="shared" si="35"/>
        <v>7263.9380073000011</v>
      </c>
      <c r="AI248" s="154">
        <f t="shared" si="35"/>
        <v>7286.4103200000009</v>
      </c>
      <c r="AJ248" s="154">
        <f t="shared" si="35"/>
        <v>7308.8826327000006</v>
      </c>
      <c r="AK248" s="154">
        <f t="shared" si="35"/>
        <v>7330.9359327000002</v>
      </c>
      <c r="AL248" s="154">
        <f t="shared" si="35"/>
        <v>7342.6903416000005</v>
      </c>
      <c r="AM248" s="154">
        <f t="shared" si="35"/>
        <v>7354.2462708000003</v>
      </c>
      <c r="AN248" s="154">
        <f t="shared" si="35"/>
        <v>7366.0227329999998</v>
      </c>
      <c r="AO248" s="154">
        <f t="shared" si="35"/>
        <v>7377.7771419000001</v>
      </c>
      <c r="AP248" s="154">
        <f t="shared" si="35"/>
        <v>7389.3330711000017</v>
      </c>
      <c r="AQ248" s="8"/>
      <c r="AS248" s="130"/>
      <c r="AT248" s="130"/>
      <c r="AU248" s="130"/>
      <c r="AV248" s="130"/>
      <c r="AW248" s="130"/>
      <c r="AX248" s="130"/>
      <c r="AY248" s="130"/>
    </row>
    <row r="249" spans="2:51">
      <c r="B249" s="5"/>
      <c r="F249" s="62" t="s">
        <v>2</v>
      </c>
      <c r="G249" s="85">
        <f t="shared" si="34"/>
        <v>0</v>
      </c>
      <c r="H249" s="155">
        <v>0</v>
      </c>
      <c r="I249" s="155">
        <v>0</v>
      </c>
      <c r="J249" s="155">
        <v>0</v>
      </c>
      <c r="K249" s="155">
        <v>0</v>
      </c>
      <c r="L249" s="155">
        <v>0</v>
      </c>
      <c r="M249" s="155">
        <v>0</v>
      </c>
      <c r="N249" s="155">
        <v>0</v>
      </c>
      <c r="O249" s="155">
        <v>0</v>
      </c>
      <c r="P249" s="155">
        <v>0</v>
      </c>
      <c r="Q249" s="155">
        <v>0</v>
      </c>
      <c r="R249" s="155">
        <v>0</v>
      </c>
      <c r="S249" s="155">
        <v>0</v>
      </c>
      <c r="T249" s="155">
        <v>0</v>
      </c>
      <c r="U249" s="155">
        <v>0</v>
      </c>
      <c r="V249" s="155">
        <v>0</v>
      </c>
      <c r="W249" s="155">
        <v>0</v>
      </c>
      <c r="X249" s="155">
        <v>0</v>
      </c>
      <c r="Y249" s="155">
        <v>0</v>
      </c>
      <c r="Z249" s="155">
        <v>0</v>
      </c>
      <c r="AA249" s="155">
        <v>0</v>
      </c>
      <c r="AB249" s="155">
        <v>0</v>
      </c>
      <c r="AC249" s="155">
        <v>0</v>
      </c>
      <c r="AD249" s="155">
        <v>0</v>
      </c>
      <c r="AE249" s="155">
        <v>0</v>
      </c>
      <c r="AF249" s="155">
        <v>0</v>
      </c>
      <c r="AG249" s="155">
        <v>0</v>
      </c>
      <c r="AH249" s="155">
        <v>0</v>
      </c>
      <c r="AI249" s="155">
        <v>0</v>
      </c>
      <c r="AJ249" s="155">
        <v>0</v>
      </c>
      <c r="AK249" s="155">
        <v>0</v>
      </c>
      <c r="AL249" s="155">
        <v>0</v>
      </c>
      <c r="AM249" s="155">
        <v>0</v>
      </c>
      <c r="AN249" s="155">
        <v>0</v>
      </c>
      <c r="AO249" s="155">
        <v>0</v>
      </c>
      <c r="AP249" s="155">
        <v>0</v>
      </c>
      <c r="AQ249" s="8"/>
      <c r="AS249" s="130"/>
      <c r="AT249" s="131"/>
      <c r="AU249" s="131"/>
      <c r="AV249" s="131"/>
      <c r="AW249" s="131"/>
      <c r="AX249" s="131"/>
      <c r="AY249" s="132"/>
    </row>
    <row r="250" spans="2:51">
      <c r="B250" s="5"/>
      <c r="F250" s="62" t="s">
        <v>47</v>
      </c>
      <c r="G250" s="85">
        <f t="shared" si="34"/>
        <v>223188.85117827001</v>
      </c>
      <c r="H250" s="155">
        <v>3671.5819536000004</v>
      </c>
      <c r="I250" s="155">
        <v>3708.0289948114287</v>
      </c>
      <c r="J250" s="155">
        <v>4033.0271172342855</v>
      </c>
      <c r="K250" s="155">
        <v>4303.3178173242859</v>
      </c>
      <c r="L250" s="155">
        <v>4581.0368316000004</v>
      </c>
      <c r="M250" s="155">
        <v>4875.8538025285716</v>
      </c>
      <c r="N250" s="155">
        <v>5150.4573487714288</v>
      </c>
      <c r="O250" s="155">
        <v>5371.8310271999999</v>
      </c>
      <c r="P250" s="155">
        <v>5636.4485739000002</v>
      </c>
      <c r="Q250" s="155">
        <v>5905.6973136000006</v>
      </c>
      <c r="R250" s="155">
        <v>6138.4037351999996</v>
      </c>
      <c r="S250" s="155">
        <v>6372.7862076000001</v>
      </c>
      <c r="T250" s="155">
        <v>6609.4842765000012</v>
      </c>
      <c r="U250" s="155">
        <v>6641.6159346000004</v>
      </c>
      <c r="V250" s="155">
        <v>6673.9681257000011</v>
      </c>
      <c r="W250" s="155">
        <v>6749.1478254000003</v>
      </c>
      <c r="X250" s="155">
        <v>6824.1290454000009</v>
      </c>
      <c r="Y250" s="155">
        <v>6899.1102653999997</v>
      </c>
      <c r="Z250" s="155">
        <v>6974.3120183999999</v>
      </c>
      <c r="AA250" s="155">
        <v>7049.4917181000001</v>
      </c>
      <c r="AB250" s="155">
        <v>7083.5199600000005</v>
      </c>
      <c r="AC250" s="155">
        <v>7117.3276689000004</v>
      </c>
      <c r="AD250" s="155">
        <v>7151.3559108000009</v>
      </c>
      <c r="AE250" s="155">
        <v>7185.3841527000004</v>
      </c>
      <c r="AF250" s="155">
        <v>7219.4123946</v>
      </c>
      <c r="AG250" s="155">
        <v>7241.8847073000006</v>
      </c>
      <c r="AH250" s="155">
        <v>7263.9380073000011</v>
      </c>
      <c r="AI250" s="155">
        <v>7286.4103200000009</v>
      </c>
      <c r="AJ250" s="155">
        <v>7308.8826327000006</v>
      </c>
      <c r="AK250" s="155">
        <v>7330.9359327000002</v>
      </c>
      <c r="AL250" s="155">
        <v>7342.6903416000005</v>
      </c>
      <c r="AM250" s="155">
        <v>7354.2462708000003</v>
      </c>
      <c r="AN250" s="155">
        <v>7366.0227329999998</v>
      </c>
      <c r="AO250" s="155">
        <v>7377.7771419000001</v>
      </c>
      <c r="AP250" s="155">
        <v>7389.3330711000017</v>
      </c>
      <c r="AQ250" s="8"/>
      <c r="AS250" s="130"/>
      <c r="AT250" s="131"/>
      <c r="AU250" s="131"/>
      <c r="AV250" s="131"/>
      <c r="AW250" s="131"/>
      <c r="AX250" s="131"/>
      <c r="AY250" s="132"/>
    </row>
    <row r="251" spans="2:51">
      <c r="B251" s="5"/>
      <c r="F251" s="62" t="s">
        <v>48</v>
      </c>
      <c r="G251" s="85">
        <f t="shared" si="34"/>
        <v>0</v>
      </c>
      <c r="H251" s="155">
        <v>0</v>
      </c>
      <c r="I251" s="155">
        <v>0</v>
      </c>
      <c r="J251" s="155">
        <v>0</v>
      </c>
      <c r="K251" s="155">
        <v>0</v>
      </c>
      <c r="L251" s="155">
        <v>0</v>
      </c>
      <c r="M251" s="155">
        <v>0</v>
      </c>
      <c r="N251" s="155">
        <v>0</v>
      </c>
      <c r="O251" s="155">
        <v>0</v>
      </c>
      <c r="P251" s="155">
        <v>0</v>
      </c>
      <c r="Q251" s="155">
        <v>0</v>
      </c>
      <c r="R251" s="155">
        <v>0</v>
      </c>
      <c r="S251" s="155">
        <v>0</v>
      </c>
      <c r="T251" s="155">
        <v>0</v>
      </c>
      <c r="U251" s="155">
        <v>0</v>
      </c>
      <c r="V251" s="155">
        <v>0</v>
      </c>
      <c r="W251" s="155">
        <v>0</v>
      </c>
      <c r="X251" s="155">
        <v>0</v>
      </c>
      <c r="Y251" s="155">
        <v>0</v>
      </c>
      <c r="Z251" s="155">
        <v>0</v>
      </c>
      <c r="AA251" s="155">
        <v>0</v>
      </c>
      <c r="AB251" s="155">
        <v>0</v>
      </c>
      <c r="AC251" s="155">
        <v>0</v>
      </c>
      <c r="AD251" s="155">
        <v>0</v>
      </c>
      <c r="AE251" s="155">
        <v>0</v>
      </c>
      <c r="AF251" s="155">
        <v>0</v>
      </c>
      <c r="AG251" s="155">
        <v>0</v>
      </c>
      <c r="AH251" s="155">
        <v>0</v>
      </c>
      <c r="AI251" s="155">
        <v>0</v>
      </c>
      <c r="AJ251" s="155">
        <v>0</v>
      </c>
      <c r="AK251" s="155">
        <v>0</v>
      </c>
      <c r="AL251" s="155">
        <v>0</v>
      </c>
      <c r="AM251" s="155">
        <v>0</v>
      </c>
      <c r="AN251" s="155">
        <v>0</v>
      </c>
      <c r="AO251" s="155">
        <v>0</v>
      </c>
      <c r="AP251" s="155">
        <v>0</v>
      </c>
      <c r="AQ251" s="8"/>
      <c r="AS251" s="130"/>
      <c r="AT251" s="131"/>
      <c r="AU251" s="131"/>
      <c r="AV251" s="131"/>
      <c r="AW251" s="131"/>
      <c r="AX251" s="131"/>
      <c r="AY251" s="132"/>
    </row>
    <row r="252" spans="2:51">
      <c r="B252" s="5"/>
      <c r="F252" s="62" t="s">
        <v>49</v>
      </c>
      <c r="G252" s="85">
        <f t="shared" si="34"/>
        <v>0</v>
      </c>
      <c r="H252" s="155">
        <v>0</v>
      </c>
      <c r="I252" s="155">
        <v>0</v>
      </c>
      <c r="J252" s="155">
        <v>0</v>
      </c>
      <c r="K252" s="155">
        <v>0</v>
      </c>
      <c r="L252" s="155">
        <v>0</v>
      </c>
      <c r="M252" s="155">
        <v>0</v>
      </c>
      <c r="N252" s="155">
        <v>0</v>
      </c>
      <c r="O252" s="155">
        <v>0</v>
      </c>
      <c r="P252" s="155">
        <v>0</v>
      </c>
      <c r="Q252" s="155">
        <v>0</v>
      </c>
      <c r="R252" s="155">
        <v>0</v>
      </c>
      <c r="S252" s="155">
        <v>0</v>
      </c>
      <c r="T252" s="155">
        <v>0</v>
      </c>
      <c r="U252" s="155">
        <v>0</v>
      </c>
      <c r="V252" s="155">
        <v>0</v>
      </c>
      <c r="W252" s="155">
        <v>0</v>
      </c>
      <c r="X252" s="155">
        <v>0</v>
      </c>
      <c r="Y252" s="155">
        <v>0</v>
      </c>
      <c r="Z252" s="155">
        <v>0</v>
      </c>
      <c r="AA252" s="155">
        <v>0</v>
      </c>
      <c r="AB252" s="155">
        <v>0</v>
      </c>
      <c r="AC252" s="155">
        <v>0</v>
      </c>
      <c r="AD252" s="155">
        <v>0</v>
      </c>
      <c r="AE252" s="155">
        <v>0</v>
      </c>
      <c r="AF252" s="155">
        <v>0</v>
      </c>
      <c r="AG252" s="155">
        <v>0</v>
      </c>
      <c r="AH252" s="155">
        <v>0</v>
      </c>
      <c r="AI252" s="155">
        <v>0</v>
      </c>
      <c r="AJ252" s="155">
        <v>0</v>
      </c>
      <c r="AK252" s="155">
        <v>0</v>
      </c>
      <c r="AL252" s="155">
        <v>0</v>
      </c>
      <c r="AM252" s="155">
        <v>0</v>
      </c>
      <c r="AN252" s="155">
        <v>0</v>
      </c>
      <c r="AO252" s="155">
        <v>0</v>
      </c>
      <c r="AP252" s="155">
        <v>0</v>
      </c>
      <c r="AQ252" s="8"/>
      <c r="AS252" s="130"/>
      <c r="AT252" s="131"/>
      <c r="AU252" s="131"/>
      <c r="AV252" s="131"/>
      <c r="AW252" s="131"/>
      <c r="AX252" s="131"/>
      <c r="AY252" s="132"/>
    </row>
    <row r="253" spans="2:51">
      <c r="B253" s="5"/>
      <c r="F253" s="62" t="s">
        <v>50</v>
      </c>
      <c r="G253" s="85">
        <f t="shared" si="34"/>
        <v>0</v>
      </c>
      <c r="H253" s="155">
        <v>0</v>
      </c>
      <c r="I253" s="155">
        <v>0</v>
      </c>
      <c r="J253" s="155">
        <v>0</v>
      </c>
      <c r="K253" s="155">
        <v>0</v>
      </c>
      <c r="L253" s="155">
        <v>0</v>
      </c>
      <c r="M253" s="155">
        <v>0</v>
      </c>
      <c r="N253" s="155">
        <v>0</v>
      </c>
      <c r="O253" s="155">
        <v>0</v>
      </c>
      <c r="P253" s="155">
        <v>0</v>
      </c>
      <c r="Q253" s="155">
        <v>0</v>
      </c>
      <c r="R253" s="155">
        <v>0</v>
      </c>
      <c r="S253" s="155">
        <v>0</v>
      </c>
      <c r="T253" s="155">
        <v>0</v>
      </c>
      <c r="U253" s="155">
        <v>0</v>
      </c>
      <c r="V253" s="155">
        <v>0</v>
      </c>
      <c r="W253" s="155">
        <v>0</v>
      </c>
      <c r="X253" s="155">
        <v>0</v>
      </c>
      <c r="Y253" s="155">
        <v>0</v>
      </c>
      <c r="Z253" s="155">
        <v>0</v>
      </c>
      <c r="AA253" s="155">
        <v>0</v>
      </c>
      <c r="AB253" s="155">
        <v>0</v>
      </c>
      <c r="AC253" s="155">
        <v>0</v>
      </c>
      <c r="AD253" s="155">
        <v>0</v>
      </c>
      <c r="AE253" s="155">
        <v>0</v>
      </c>
      <c r="AF253" s="155">
        <v>0</v>
      </c>
      <c r="AG253" s="155">
        <v>0</v>
      </c>
      <c r="AH253" s="155">
        <v>0</v>
      </c>
      <c r="AI253" s="155">
        <v>0</v>
      </c>
      <c r="AJ253" s="155">
        <v>0</v>
      </c>
      <c r="AK253" s="155">
        <v>0</v>
      </c>
      <c r="AL253" s="155">
        <v>0</v>
      </c>
      <c r="AM253" s="155">
        <v>0</v>
      </c>
      <c r="AN253" s="155">
        <v>0</v>
      </c>
      <c r="AO253" s="155">
        <v>0</v>
      </c>
      <c r="AP253" s="155">
        <v>0</v>
      </c>
      <c r="AQ253" s="8"/>
      <c r="AS253" s="130"/>
      <c r="AT253" s="131"/>
      <c r="AU253" s="131"/>
      <c r="AV253" s="131"/>
      <c r="AW253" s="131"/>
      <c r="AX253" s="131"/>
      <c r="AY253" s="132"/>
    </row>
    <row r="254" spans="2:51">
      <c r="B254" s="5"/>
      <c r="F254" s="86" t="s">
        <v>0</v>
      </c>
      <c r="G254" s="85">
        <f t="shared" si="34"/>
        <v>-30399.384900145476</v>
      </c>
      <c r="H254" s="154">
        <f t="shared" ref="H254:AP254" si="36">-H248*SUMIF($E$10:$E$28,$E247,H$10:H$28)</f>
        <v>-1213.5802217299199</v>
      </c>
      <c r="I254" s="154">
        <f t="shared" si="36"/>
        <v>-1164.5683063037759</v>
      </c>
      <c r="J254" s="154">
        <f t="shared" si="36"/>
        <v>-1200.228870088923</v>
      </c>
      <c r="K254" s="154">
        <f t="shared" si="36"/>
        <v>-1209.8060823771004</v>
      </c>
      <c r="L254" s="154">
        <f t="shared" si="36"/>
        <v>-1212.4477480967996</v>
      </c>
      <c r="M254" s="154">
        <f t="shared" si="36"/>
        <v>-1210.186913787591</v>
      </c>
      <c r="N254" s="154">
        <f t="shared" si="36"/>
        <v>-1193.5326496219652</v>
      </c>
      <c r="O254" s="154">
        <f t="shared" si="36"/>
        <v>-1156.3761591219195</v>
      </c>
      <c r="P254" s="154">
        <f t="shared" si="36"/>
        <v>-1120.5259764913196</v>
      </c>
      <c r="Q254" s="154">
        <f t="shared" si="36"/>
        <v>-1076.8054768463996</v>
      </c>
      <c r="R254" s="154">
        <f t="shared" si="36"/>
        <v>-1018.1565662118396</v>
      </c>
      <c r="S254" s="154">
        <f t="shared" si="36"/>
        <v>-952.09425941543975</v>
      </c>
      <c r="T254" s="154">
        <f t="shared" si="36"/>
        <v>-878.62077648939987</v>
      </c>
      <c r="U254" s="154">
        <f t="shared" si="36"/>
        <v>-773.52686918307984</v>
      </c>
      <c r="V254" s="154">
        <f t="shared" si="36"/>
        <v>-667.39681257000018</v>
      </c>
      <c r="W254" s="154">
        <f t="shared" si="36"/>
        <v>-674.91478254000003</v>
      </c>
      <c r="X254" s="154">
        <f t="shared" si="36"/>
        <v>-682.41290454000011</v>
      </c>
      <c r="Y254" s="154">
        <f t="shared" si="36"/>
        <v>-689.91102653999997</v>
      </c>
      <c r="Z254" s="154">
        <f t="shared" si="36"/>
        <v>-697.43120184000009</v>
      </c>
      <c r="AA254" s="154">
        <f t="shared" si="36"/>
        <v>-704.94917181000005</v>
      </c>
      <c r="AB254" s="154">
        <f t="shared" si="36"/>
        <v>-708.3519960000001</v>
      </c>
      <c r="AC254" s="154">
        <f t="shared" si="36"/>
        <v>-711.73276689000011</v>
      </c>
      <c r="AD254" s="154">
        <f t="shared" si="36"/>
        <v>-715.13559108000015</v>
      </c>
      <c r="AE254" s="154">
        <f t="shared" si="36"/>
        <v>-718.53841527000009</v>
      </c>
      <c r="AF254" s="154">
        <f t="shared" si="36"/>
        <v>-721.94123946000002</v>
      </c>
      <c r="AG254" s="154">
        <f t="shared" si="36"/>
        <v>-724.18847073000006</v>
      </c>
      <c r="AH254" s="154">
        <f t="shared" si="36"/>
        <v>-726.39380073000018</v>
      </c>
      <c r="AI254" s="154">
        <f t="shared" si="36"/>
        <v>-728.64103200000011</v>
      </c>
      <c r="AJ254" s="154">
        <f t="shared" si="36"/>
        <v>-730.88826327000015</v>
      </c>
      <c r="AK254" s="154">
        <f t="shared" si="36"/>
        <v>-733.09359327000004</v>
      </c>
      <c r="AL254" s="154">
        <f t="shared" si="36"/>
        <v>-734.26903416000005</v>
      </c>
      <c r="AM254" s="154">
        <f t="shared" si="36"/>
        <v>-735.42462708000005</v>
      </c>
      <c r="AN254" s="154">
        <f t="shared" si="36"/>
        <v>-736.60227329999998</v>
      </c>
      <c r="AO254" s="154">
        <f t="shared" si="36"/>
        <v>-737.7777141900001</v>
      </c>
      <c r="AP254" s="154">
        <f t="shared" si="36"/>
        <v>-738.93330711000021</v>
      </c>
      <c r="AQ254" s="8"/>
      <c r="AS254" s="130"/>
      <c r="AT254" s="131"/>
      <c r="AU254" s="130"/>
      <c r="AV254" s="130"/>
      <c r="AW254" s="130"/>
      <c r="AX254" s="130"/>
      <c r="AY254" s="130"/>
    </row>
    <row r="255" spans="2:51">
      <c r="B255" s="5"/>
      <c r="F255" s="86" t="s">
        <v>5</v>
      </c>
      <c r="G255" s="85">
        <f t="shared" si="34"/>
        <v>192789.46627812454</v>
      </c>
      <c r="H255" s="154">
        <f t="shared" ref="H255:AP255" si="37">SUM(H248,H254)</f>
        <v>2458.0017318700802</v>
      </c>
      <c r="I255" s="154">
        <f t="shared" si="37"/>
        <v>2543.4606885076528</v>
      </c>
      <c r="J255" s="154">
        <f t="shared" si="37"/>
        <v>2832.7982471453624</v>
      </c>
      <c r="K255" s="154">
        <f t="shared" si="37"/>
        <v>3093.5117349471857</v>
      </c>
      <c r="L255" s="154">
        <f t="shared" si="37"/>
        <v>3368.5890835032005</v>
      </c>
      <c r="M255" s="154">
        <f t="shared" si="37"/>
        <v>3665.6668887409805</v>
      </c>
      <c r="N255" s="154">
        <f t="shared" si="37"/>
        <v>3956.9246991494638</v>
      </c>
      <c r="O255" s="154">
        <f t="shared" si="37"/>
        <v>4215.4548680780808</v>
      </c>
      <c r="P255" s="154">
        <f t="shared" si="37"/>
        <v>4515.9225974086803</v>
      </c>
      <c r="Q255" s="154">
        <f t="shared" si="37"/>
        <v>4828.8918367536007</v>
      </c>
      <c r="R255" s="154">
        <f t="shared" si="37"/>
        <v>5120.2471689881604</v>
      </c>
      <c r="S255" s="154">
        <f t="shared" si="37"/>
        <v>5420.6919481845607</v>
      </c>
      <c r="T255" s="154">
        <f t="shared" si="37"/>
        <v>5730.8635000106015</v>
      </c>
      <c r="U255" s="154">
        <f t="shared" si="37"/>
        <v>5868.0890654169207</v>
      </c>
      <c r="V255" s="154">
        <f t="shared" si="37"/>
        <v>6006.5713131300008</v>
      </c>
      <c r="W255" s="154">
        <f t="shared" si="37"/>
        <v>6074.2330428599998</v>
      </c>
      <c r="X255" s="154">
        <f t="shared" si="37"/>
        <v>6141.7161408600005</v>
      </c>
      <c r="Y255" s="154">
        <f t="shared" si="37"/>
        <v>6209.1992388599992</v>
      </c>
      <c r="Z255" s="154">
        <f t="shared" si="37"/>
        <v>6276.8808165600003</v>
      </c>
      <c r="AA255" s="154">
        <f t="shared" si="37"/>
        <v>6344.5425462900002</v>
      </c>
      <c r="AB255" s="154">
        <f t="shared" si="37"/>
        <v>6375.1679640000002</v>
      </c>
      <c r="AC255" s="154">
        <f t="shared" si="37"/>
        <v>6405.5949020100006</v>
      </c>
      <c r="AD255" s="154">
        <f t="shared" si="37"/>
        <v>6436.2203197200006</v>
      </c>
      <c r="AE255" s="154">
        <f t="shared" si="37"/>
        <v>6466.8457374300006</v>
      </c>
      <c r="AF255" s="154">
        <f t="shared" si="37"/>
        <v>6497.4711551399996</v>
      </c>
      <c r="AG255" s="154">
        <f t="shared" si="37"/>
        <v>6517.6962365700001</v>
      </c>
      <c r="AH255" s="154">
        <f t="shared" si="37"/>
        <v>6537.5442065700008</v>
      </c>
      <c r="AI255" s="154">
        <f t="shared" si="37"/>
        <v>6557.7692880000004</v>
      </c>
      <c r="AJ255" s="154">
        <f t="shared" si="37"/>
        <v>6577.99436943</v>
      </c>
      <c r="AK255" s="154">
        <f t="shared" si="37"/>
        <v>6597.8423394299998</v>
      </c>
      <c r="AL255" s="154">
        <f t="shared" si="37"/>
        <v>6608.4213074400004</v>
      </c>
      <c r="AM255" s="154">
        <f t="shared" si="37"/>
        <v>6618.8216437199999</v>
      </c>
      <c r="AN255" s="154">
        <f t="shared" si="37"/>
        <v>6629.4204596999998</v>
      </c>
      <c r="AO255" s="154">
        <f t="shared" si="37"/>
        <v>6639.9994277099995</v>
      </c>
      <c r="AP255" s="154">
        <f t="shared" si="37"/>
        <v>6650.3997639900017</v>
      </c>
      <c r="AQ255" s="8"/>
      <c r="AS255" s="130"/>
      <c r="AT255" s="130"/>
      <c r="AU255" s="130"/>
      <c r="AV255" s="130"/>
      <c r="AW255" s="130"/>
      <c r="AX255" s="130"/>
      <c r="AY255" s="130"/>
    </row>
    <row r="256" spans="2:51">
      <c r="B256" s="5"/>
      <c r="G256" s="171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8"/>
      <c r="AS256" s="131"/>
      <c r="AT256" s="131"/>
      <c r="AU256" s="131"/>
      <c r="AV256" s="131"/>
      <c r="AW256" s="131"/>
      <c r="AX256" s="131"/>
      <c r="AY256" s="131"/>
    </row>
    <row r="257" spans="2:51">
      <c r="B257" s="5"/>
      <c r="E257" s="34">
        <f>E247+1</f>
        <v>10</v>
      </c>
      <c r="F257" s="35" t="str">
        <f>LOOKUP(E257,CAPEX!$E$11:$E$29,CAPEX!$F$11:$F$29)</f>
        <v>Aperibe</v>
      </c>
      <c r="G257" s="85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8"/>
      <c r="AS257" s="131"/>
      <c r="AT257" s="131"/>
      <c r="AU257" s="131"/>
      <c r="AV257" s="131"/>
      <c r="AW257" s="131"/>
      <c r="AX257" s="131"/>
      <c r="AY257" s="131"/>
    </row>
    <row r="258" spans="2:51">
      <c r="B258" s="5"/>
      <c r="F258" s="86" t="s">
        <v>46</v>
      </c>
      <c r="G258" s="85">
        <f t="shared" ref="G258:G265" si="38">SUM(H258:AP258)</f>
        <v>241696.40278833723</v>
      </c>
      <c r="H258" s="154">
        <f t="shared" ref="H258:AP258" si="39">SUM(H259:H263)</f>
        <v>6142.7295321401471</v>
      </c>
      <c r="I258" s="154">
        <f t="shared" si="39"/>
        <v>6136.6695897255913</v>
      </c>
      <c r="J258" s="154">
        <f t="shared" si="39"/>
        <v>6144.5939967595623</v>
      </c>
      <c r="K258" s="154">
        <f t="shared" si="39"/>
        <v>6216.9072452915398</v>
      </c>
      <c r="L258" s="154">
        <f t="shared" si="39"/>
        <v>6211.8837562323461</v>
      </c>
      <c r="M258" s="154">
        <f t="shared" si="39"/>
        <v>6258.2742584124962</v>
      </c>
      <c r="N258" s="154">
        <f t="shared" si="39"/>
        <v>6226.9312857312871</v>
      </c>
      <c r="O258" s="154">
        <f t="shared" si="39"/>
        <v>6229.0355142245253</v>
      </c>
      <c r="P258" s="154">
        <f t="shared" si="39"/>
        <v>6227.9132591048583</v>
      </c>
      <c r="Q258" s="154">
        <f t="shared" si="39"/>
        <v>6390.3313274390721</v>
      </c>
      <c r="R258" s="154">
        <f t="shared" si="39"/>
        <v>6527.4176263302461</v>
      </c>
      <c r="S258" s="154">
        <f t="shared" si="39"/>
        <v>6665.501597868416</v>
      </c>
      <c r="T258" s="154">
        <f t="shared" si="39"/>
        <v>6805.3378269490295</v>
      </c>
      <c r="U258" s="154">
        <f t="shared" si="39"/>
        <v>6889.6082474872519</v>
      </c>
      <c r="V258" s="154">
        <f t="shared" si="39"/>
        <v>6973.8786680254752</v>
      </c>
      <c r="W258" s="154">
        <f t="shared" si="39"/>
        <v>7027.0490493494417</v>
      </c>
      <c r="X258" s="154">
        <f t="shared" si="39"/>
        <v>7079.9712785936972</v>
      </c>
      <c r="Y258" s="154">
        <f t="shared" si="39"/>
        <v>7133.1416599176628</v>
      </c>
      <c r="Z258" s="154">
        <f t="shared" si="39"/>
        <v>7186.0588248337626</v>
      </c>
      <c r="AA258" s="154">
        <f t="shared" si="39"/>
        <v>7239.2292061577282</v>
      </c>
      <c r="AB258" s="154">
        <f t="shared" si="39"/>
        <v>7264.0596071131913</v>
      </c>
      <c r="AC258" s="154">
        <f t="shared" si="39"/>
        <v>7288.3886395810759</v>
      </c>
      <c r="AD258" s="154">
        <f t="shared" si="39"/>
        <v>7313.7204090241175</v>
      </c>
      <c r="AE258" s="154">
        <f t="shared" si="39"/>
        <v>7338.2975935717122</v>
      </c>
      <c r="AF258" s="154">
        <f t="shared" si="39"/>
        <v>7363.1279945271754</v>
      </c>
      <c r="AG258" s="154">
        <f t="shared" si="39"/>
        <v>7364.3839479101989</v>
      </c>
      <c r="AH258" s="154">
        <f t="shared" si="39"/>
        <v>7365.3866848853513</v>
      </c>
      <c r="AI258" s="154">
        <f t="shared" si="39"/>
        <v>7366.8907903480831</v>
      </c>
      <c r="AJ258" s="154">
        <f t="shared" si="39"/>
        <v>7367.8935273232373</v>
      </c>
      <c r="AK258" s="154">
        <f t="shared" si="39"/>
        <v>7369.1494807062581</v>
      </c>
      <c r="AL258" s="154">
        <f t="shared" si="39"/>
        <v>7351.591454984743</v>
      </c>
      <c r="AM258" s="154">
        <f t="shared" si="39"/>
        <v>7334.0334292632269</v>
      </c>
      <c r="AN258" s="154">
        <f t="shared" si="39"/>
        <v>7316.7286199495793</v>
      </c>
      <c r="AO258" s="154">
        <f t="shared" si="39"/>
        <v>7298.922442148355</v>
      </c>
      <c r="AP258" s="154">
        <f t="shared" si="39"/>
        <v>7281.3644164268399</v>
      </c>
      <c r="AQ258" s="8"/>
      <c r="AS258" s="130"/>
      <c r="AT258" s="130"/>
      <c r="AU258" s="130"/>
      <c r="AV258" s="130"/>
      <c r="AW258" s="130"/>
      <c r="AX258" s="130"/>
      <c r="AY258" s="130"/>
    </row>
    <row r="259" spans="2:51">
      <c r="B259" s="5"/>
      <c r="F259" s="62" t="s">
        <v>2</v>
      </c>
      <c r="G259" s="85">
        <f t="shared" si="38"/>
        <v>0</v>
      </c>
      <c r="H259" s="155">
        <v>0</v>
      </c>
      <c r="I259" s="155">
        <v>0</v>
      </c>
      <c r="J259" s="155">
        <v>0</v>
      </c>
      <c r="K259" s="155">
        <v>0</v>
      </c>
      <c r="L259" s="155">
        <v>0</v>
      </c>
      <c r="M259" s="155">
        <v>0</v>
      </c>
      <c r="N259" s="155">
        <v>0</v>
      </c>
      <c r="O259" s="155">
        <v>0</v>
      </c>
      <c r="P259" s="155">
        <v>0</v>
      </c>
      <c r="Q259" s="155">
        <v>0</v>
      </c>
      <c r="R259" s="155">
        <v>0</v>
      </c>
      <c r="S259" s="155">
        <v>0</v>
      </c>
      <c r="T259" s="155">
        <v>0</v>
      </c>
      <c r="U259" s="155">
        <v>0</v>
      </c>
      <c r="V259" s="155">
        <v>0</v>
      </c>
      <c r="W259" s="155">
        <v>0</v>
      </c>
      <c r="X259" s="155">
        <v>0</v>
      </c>
      <c r="Y259" s="155">
        <v>0</v>
      </c>
      <c r="Z259" s="155">
        <v>0</v>
      </c>
      <c r="AA259" s="155">
        <v>0</v>
      </c>
      <c r="AB259" s="155">
        <v>0</v>
      </c>
      <c r="AC259" s="155">
        <v>0</v>
      </c>
      <c r="AD259" s="155">
        <v>0</v>
      </c>
      <c r="AE259" s="155">
        <v>0</v>
      </c>
      <c r="AF259" s="155">
        <v>0</v>
      </c>
      <c r="AG259" s="155">
        <v>0</v>
      </c>
      <c r="AH259" s="155">
        <v>0</v>
      </c>
      <c r="AI259" s="155">
        <v>0</v>
      </c>
      <c r="AJ259" s="155">
        <v>0</v>
      </c>
      <c r="AK259" s="155">
        <v>0</v>
      </c>
      <c r="AL259" s="155">
        <v>0</v>
      </c>
      <c r="AM259" s="155">
        <v>0</v>
      </c>
      <c r="AN259" s="155">
        <v>0</v>
      </c>
      <c r="AO259" s="155">
        <v>0</v>
      </c>
      <c r="AP259" s="155">
        <v>0</v>
      </c>
      <c r="AQ259" s="8"/>
      <c r="AS259" s="130"/>
      <c r="AT259" s="131"/>
      <c r="AU259" s="131"/>
      <c r="AV259" s="131"/>
      <c r="AW259" s="131"/>
      <c r="AX259" s="131"/>
      <c r="AY259" s="132"/>
    </row>
    <row r="260" spans="2:51">
      <c r="B260" s="5"/>
      <c r="F260" s="62" t="s">
        <v>47</v>
      </c>
      <c r="G260" s="85">
        <f t="shared" si="38"/>
        <v>205389.34599919477</v>
      </c>
      <c r="H260" s="155">
        <v>5258.2365010000012</v>
      </c>
      <c r="I260" s="155">
        <v>5247.2012540725809</v>
      </c>
      <c r="J260" s="155">
        <v>5248.0436241382267</v>
      </c>
      <c r="K260" s="155">
        <v>5303.721929992259</v>
      </c>
      <c r="L260" s="155">
        <v>5293.2753500961289</v>
      </c>
      <c r="M260" s="155">
        <v>5326.5142826830124</v>
      </c>
      <c r="N260" s="155">
        <v>5293.4922297673966</v>
      </c>
      <c r="O260" s="155">
        <v>5288.8458262838712</v>
      </c>
      <c r="P260" s="155">
        <v>5287.8929605806452</v>
      </c>
      <c r="Q260" s="155">
        <v>5425.7961914838716</v>
      </c>
      <c r="R260" s="155">
        <v>5542.1911450967746</v>
      </c>
      <c r="S260" s="155">
        <v>5659.4331859999993</v>
      </c>
      <c r="T260" s="155">
        <v>5778.1630045806451</v>
      </c>
      <c r="U260" s="155">
        <v>5849.7139310322582</v>
      </c>
      <c r="V260" s="155">
        <v>5921.2648574838713</v>
      </c>
      <c r="W260" s="155">
        <v>5966.4098801290329</v>
      </c>
      <c r="X260" s="155">
        <v>6011.3442059354848</v>
      </c>
      <c r="Y260" s="155">
        <v>6056.4892285806454</v>
      </c>
      <c r="Z260" s="155">
        <v>6101.4192544516136</v>
      </c>
      <c r="AA260" s="155">
        <v>6146.5642770967752</v>
      </c>
      <c r="AB260" s="155">
        <v>6167.6468607741936</v>
      </c>
      <c r="AC260" s="155">
        <v>6188.3037508387097</v>
      </c>
      <c r="AD260" s="155">
        <v>6209.8120281290321</v>
      </c>
      <c r="AE260" s="155">
        <v>6230.679615032258</v>
      </c>
      <c r="AF260" s="155">
        <v>6251.7621987096773</v>
      </c>
      <c r="AG260" s="155">
        <v>6252.8285827096788</v>
      </c>
      <c r="AH260" s="155">
        <v>6253.6799699354833</v>
      </c>
      <c r="AI260" s="155">
        <v>6254.9570507741937</v>
      </c>
      <c r="AJ260" s="155">
        <v>6255.808438</v>
      </c>
      <c r="AK260" s="155">
        <v>6256.8748219999998</v>
      </c>
      <c r="AL260" s="155">
        <v>6241.96694567742</v>
      </c>
      <c r="AM260" s="155">
        <v>6227.0590693548384</v>
      </c>
      <c r="AN260" s="155">
        <v>6212.3661898064511</v>
      </c>
      <c r="AO260" s="155">
        <v>6197.2476166451615</v>
      </c>
      <c r="AP260" s="155">
        <v>6182.3397403225808</v>
      </c>
      <c r="AQ260" s="8"/>
      <c r="AS260" s="130"/>
      <c r="AT260" s="131"/>
      <c r="AU260" s="131"/>
      <c r="AV260" s="131"/>
      <c r="AW260" s="131"/>
      <c r="AX260" s="131"/>
      <c r="AY260" s="132"/>
    </row>
    <row r="261" spans="2:51">
      <c r="B261" s="5"/>
      <c r="F261" s="62" t="s">
        <v>48</v>
      </c>
      <c r="G261" s="85">
        <f t="shared" si="38"/>
        <v>12735.377237020424</v>
      </c>
      <c r="H261" s="155">
        <v>310.25242504520457</v>
      </c>
      <c r="I261" s="155">
        <v>311.99760588452068</v>
      </c>
      <c r="J261" s="155">
        <v>314.48176241976216</v>
      </c>
      <c r="K261" s="155">
        <v>320.31677877898426</v>
      </c>
      <c r="L261" s="155">
        <v>322.21902902196371</v>
      </c>
      <c r="M261" s="155">
        <v>326.83218731242749</v>
      </c>
      <c r="N261" s="155">
        <v>327.42115601679211</v>
      </c>
      <c r="O261" s="155">
        <v>329.78906607107353</v>
      </c>
      <c r="P261" s="155">
        <v>329.72964957441627</v>
      </c>
      <c r="Q261" s="155">
        <v>338.32868596563469</v>
      </c>
      <c r="R261" s="155">
        <v>345.58656118230681</v>
      </c>
      <c r="S261" s="155">
        <v>352.89725702100714</v>
      </c>
      <c r="T261" s="155">
        <v>360.30072410448827</v>
      </c>
      <c r="U261" s="155">
        <v>364.76232385347873</v>
      </c>
      <c r="V261" s="155">
        <v>369.22392360246926</v>
      </c>
      <c r="W261" s="155">
        <v>372.03896781909486</v>
      </c>
      <c r="X261" s="155">
        <v>374.84087391145977</v>
      </c>
      <c r="Y261" s="155">
        <v>377.65591812808532</v>
      </c>
      <c r="Z261" s="155">
        <v>380.45755609546529</v>
      </c>
      <c r="AA261" s="155">
        <v>383.2726003120909</v>
      </c>
      <c r="AB261" s="155">
        <v>384.58721711313063</v>
      </c>
      <c r="AC261" s="155">
        <v>385.87528954066374</v>
      </c>
      <c r="AD261" s="155">
        <v>387.21645071520999</v>
      </c>
      <c r="AE261" s="155">
        <v>388.51766126700397</v>
      </c>
      <c r="AF261" s="155">
        <v>389.83227806804365</v>
      </c>
      <c r="AG261" s="155">
        <v>389.89877306430265</v>
      </c>
      <c r="AH261" s="155">
        <v>389.95186181131584</v>
      </c>
      <c r="AI261" s="155">
        <v>390.03149493183571</v>
      </c>
      <c r="AJ261" s="155">
        <v>390.08458367884896</v>
      </c>
      <c r="AK261" s="155">
        <v>390.1510786751079</v>
      </c>
      <c r="AL261" s="155">
        <v>389.22148935240648</v>
      </c>
      <c r="AM261" s="155">
        <v>388.29190002970518</v>
      </c>
      <c r="AN261" s="155">
        <v>387.37571695624973</v>
      </c>
      <c r="AO261" s="155">
        <v>386.43298950928744</v>
      </c>
      <c r="AP261" s="155">
        <v>385.50340018658619</v>
      </c>
      <c r="AQ261" s="8"/>
      <c r="AS261" s="130"/>
      <c r="AT261" s="131"/>
      <c r="AU261" s="131"/>
      <c r="AV261" s="131"/>
      <c r="AW261" s="131"/>
      <c r="AX261" s="131"/>
      <c r="AY261" s="132"/>
    </row>
    <row r="262" spans="2:51">
      <c r="B262" s="5"/>
      <c r="F262" s="62" t="s">
        <v>49</v>
      </c>
      <c r="G262" s="85">
        <f t="shared" si="38"/>
        <v>419.3004217340424</v>
      </c>
      <c r="H262" s="155">
        <v>10.214771831595884</v>
      </c>
      <c r="I262" s="155">
        <v>10.272230283615688</v>
      </c>
      <c r="J262" s="155">
        <v>10.354018821441821</v>
      </c>
      <c r="K262" s="155">
        <v>10.546131294807333</v>
      </c>
      <c r="L262" s="155">
        <v>10.608761110499513</v>
      </c>
      <c r="M262" s="155">
        <v>10.760645046147257</v>
      </c>
      <c r="N262" s="155">
        <v>10.780036291615069</v>
      </c>
      <c r="O262" s="155">
        <v>10.857997522437689</v>
      </c>
      <c r="P262" s="155">
        <v>10.856041289682061</v>
      </c>
      <c r="Q262" s="155">
        <v>11.13915654557438</v>
      </c>
      <c r="R262" s="155">
        <v>11.378115320222792</v>
      </c>
      <c r="S262" s="155">
        <v>11.618813164604315</v>
      </c>
      <c r="T262" s="155">
        <v>11.862565415725225</v>
      </c>
      <c r="U262" s="155">
        <v>12.009459427700165</v>
      </c>
      <c r="V262" s="155">
        <v>12.156353439675099</v>
      </c>
      <c r="W262" s="155">
        <v>12.249036145908564</v>
      </c>
      <c r="X262" s="155">
        <v>12.341286291650038</v>
      </c>
      <c r="Y262" s="155">
        <v>12.433968997883499</v>
      </c>
      <c r="Z262" s="155">
        <v>12.526210315859828</v>
      </c>
      <c r="AA262" s="155">
        <v>12.618893022093294</v>
      </c>
      <c r="AB262" s="155">
        <v>12.662175554588071</v>
      </c>
      <c r="AC262" s="155">
        <v>12.704584138333722</v>
      </c>
      <c r="AD262" s="155">
        <v>12.748740619577632</v>
      </c>
      <c r="AE262" s="155">
        <v>12.791581763815271</v>
      </c>
      <c r="AF262" s="155">
        <v>12.834864296310048</v>
      </c>
      <c r="AG262" s="155">
        <v>12.837053582065446</v>
      </c>
      <c r="AH262" s="155">
        <v>12.838801479563703</v>
      </c>
      <c r="AI262" s="155">
        <v>12.841423325811093</v>
      </c>
      <c r="AJ262" s="155">
        <v>12.843171223309351</v>
      </c>
      <c r="AK262" s="155">
        <v>12.845360509064751</v>
      </c>
      <c r="AL262" s="155">
        <v>12.814754647314924</v>
      </c>
      <c r="AM262" s="155">
        <v>12.784148785565097</v>
      </c>
      <c r="AN262" s="155">
        <v>12.753984312072408</v>
      </c>
      <c r="AO262" s="155">
        <v>12.722945889830587</v>
      </c>
      <c r="AP262" s="155">
        <v>12.692340028080762</v>
      </c>
      <c r="AQ262" s="8"/>
      <c r="AS262" s="130"/>
      <c r="AT262" s="131"/>
      <c r="AU262" s="131"/>
      <c r="AV262" s="131"/>
      <c r="AW262" s="131"/>
      <c r="AX262" s="131"/>
      <c r="AY262" s="132"/>
    </row>
    <row r="263" spans="2:51">
      <c r="B263" s="5"/>
      <c r="F263" s="62" t="s">
        <v>50</v>
      </c>
      <c r="G263" s="85">
        <f t="shared" si="38"/>
        <v>23152.379130388043</v>
      </c>
      <c r="H263" s="155">
        <v>564.0258342633465</v>
      </c>
      <c r="I263" s="155">
        <v>567.19849948487467</v>
      </c>
      <c r="J263" s="155">
        <v>571.71459138013097</v>
      </c>
      <c r="K263" s="155">
        <v>582.32240522548943</v>
      </c>
      <c r="L263" s="155">
        <v>585.78061600375418</v>
      </c>
      <c r="M263" s="155">
        <v>594.16714337090866</v>
      </c>
      <c r="N263" s="155">
        <v>595.23786365548312</v>
      </c>
      <c r="O263" s="155">
        <v>599.54262434714269</v>
      </c>
      <c r="P263" s="155">
        <v>599.43460766011367</v>
      </c>
      <c r="Q263" s="155">
        <v>615.0672934439915</v>
      </c>
      <c r="R263" s="155">
        <v>628.26180473094212</v>
      </c>
      <c r="S263" s="155">
        <v>641.55234168280572</v>
      </c>
      <c r="T263" s="155">
        <v>655.01153284817121</v>
      </c>
      <c r="U263" s="155">
        <v>663.12253317381533</v>
      </c>
      <c r="V263" s="155">
        <v>671.23353349945921</v>
      </c>
      <c r="W263" s="155">
        <v>676.35116525540491</v>
      </c>
      <c r="X263" s="155">
        <v>681.44491245510312</v>
      </c>
      <c r="Y263" s="155">
        <v>686.56254421104882</v>
      </c>
      <c r="Z263" s="155">
        <v>691.65580397082363</v>
      </c>
      <c r="AA263" s="155">
        <v>696.77343572676943</v>
      </c>
      <c r="AB263" s="155">
        <v>699.16335367127863</v>
      </c>
      <c r="AC263" s="155">
        <v>701.50501506336968</v>
      </c>
      <c r="AD263" s="155">
        <v>703.94318956029701</v>
      </c>
      <c r="AE263" s="155">
        <v>706.30873550863532</v>
      </c>
      <c r="AF263" s="155">
        <v>708.6986534531444</v>
      </c>
      <c r="AG263" s="155">
        <v>708.81953855415168</v>
      </c>
      <c r="AH263" s="155">
        <v>708.91605165898795</v>
      </c>
      <c r="AI263" s="155">
        <v>709.06082131624271</v>
      </c>
      <c r="AJ263" s="155">
        <v>709.15733442107899</v>
      </c>
      <c r="AK263" s="155">
        <v>709.27821952208626</v>
      </c>
      <c r="AL263" s="155">
        <v>707.58826530760257</v>
      </c>
      <c r="AM263" s="155">
        <v>705.89831109311899</v>
      </c>
      <c r="AN263" s="155">
        <v>704.23272887480618</v>
      </c>
      <c r="AO263" s="155">
        <v>702.51889010407501</v>
      </c>
      <c r="AP263" s="155">
        <v>700.82893588959155</v>
      </c>
      <c r="AQ263" s="8"/>
      <c r="AS263" s="130"/>
      <c r="AT263" s="131"/>
      <c r="AU263" s="131"/>
      <c r="AV263" s="131"/>
      <c r="AW263" s="131"/>
      <c r="AX263" s="131"/>
      <c r="AY263" s="132"/>
    </row>
    <row r="264" spans="2:51">
      <c r="B264" s="5"/>
      <c r="F264" s="86" t="s">
        <v>0</v>
      </c>
      <c r="G264" s="85">
        <f t="shared" si="38"/>
        <v>-27229.497199893161</v>
      </c>
      <c r="H264" s="154">
        <f t="shared" ref="H264:AP264" si="40">-H258*SUMIF($E$10:$E$28,$E257,H$10:H$28)</f>
        <v>-1015.5979493138376</v>
      </c>
      <c r="I264" s="154">
        <f t="shared" si="40"/>
        <v>-985.95824741591161</v>
      </c>
      <c r="J264" s="154">
        <f t="shared" si="40"/>
        <v>-958.55666349449154</v>
      </c>
      <c r="K264" s="154">
        <f t="shared" si="40"/>
        <v>-940.82529645411944</v>
      </c>
      <c r="L264" s="154">
        <f t="shared" si="40"/>
        <v>-911.0762842474104</v>
      </c>
      <c r="M264" s="154">
        <f t="shared" si="40"/>
        <v>-888.67494469457404</v>
      </c>
      <c r="N264" s="154">
        <f t="shared" si="40"/>
        <v>-855.1652299070962</v>
      </c>
      <c r="O264" s="154">
        <f t="shared" si="40"/>
        <v>-826.38537822045305</v>
      </c>
      <c r="P264" s="154">
        <f t="shared" si="40"/>
        <v>-797.1728971654212</v>
      </c>
      <c r="Q264" s="154">
        <f t="shared" si="40"/>
        <v>-788.14086371748488</v>
      </c>
      <c r="R264" s="154">
        <f t="shared" si="40"/>
        <v>-774.58689165785518</v>
      </c>
      <c r="S264" s="154">
        <f t="shared" si="40"/>
        <v>-759.86718215699875</v>
      </c>
      <c r="T264" s="154">
        <f t="shared" si="40"/>
        <v>-744.0502690797598</v>
      </c>
      <c r="U264" s="154">
        <f t="shared" si="40"/>
        <v>-721.112329903665</v>
      </c>
      <c r="V264" s="154">
        <f t="shared" si="40"/>
        <v>-697.38786680254759</v>
      </c>
      <c r="W264" s="154">
        <f t="shared" si="40"/>
        <v>-702.70490493494424</v>
      </c>
      <c r="X264" s="154">
        <f t="shared" si="40"/>
        <v>-707.99712785936981</v>
      </c>
      <c r="Y264" s="154">
        <f t="shared" si="40"/>
        <v>-713.31416599176634</v>
      </c>
      <c r="Z264" s="154">
        <f t="shared" si="40"/>
        <v>-718.60588248337626</v>
      </c>
      <c r="AA264" s="154">
        <f t="shared" si="40"/>
        <v>-723.92292061577291</v>
      </c>
      <c r="AB264" s="154">
        <f t="shared" si="40"/>
        <v>-726.40596071131915</v>
      </c>
      <c r="AC264" s="154">
        <f t="shared" si="40"/>
        <v>-728.83886395810759</v>
      </c>
      <c r="AD264" s="154">
        <f t="shared" si="40"/>
        <v>-731.37204090241175</v>
      </c>
      <c r="AE264" s="154">
        <f t="shared" si="40"/>
        <v>-733.82975935717127</v>
      </c>
      <c r="AF264" s="154">
        <f t="shared" si="40"/>
        <v>-736.31279945271763</v>
      </c>
      <c r="AG264" s="154">
        <f t="shared" si="40"/>
        <v>-736.43839479101996</v>
      </c>
      <c r="AH264" s="154">
        <f t="shared" si="40"/>
        <v>-736.53866848853522</v>
      </c>
      <c r="AI264" s="154">
        <f t="shared" si="40"/>
        <v>-736.6890790348084</v>
      </c>
      <c r="AJ264" s="154">
        <f t="shared" si="40"/>
        <v>-736.78935273232378</v>
      </c>
      <c r="AK264" s="154">
        <f t="shared" si="40"/>
        <v>-736.91494807062588</v>
      </c>
      <c r="AL264" s="154">
        <f t="shared" si="40"/>
        <v>-735.15914549847435</v>
      </c>
      <c r="AM264" s="154">
        <f t="shared" si="40"/>
        <v>-733.40334292632269</v>
      </c>
      <c r="AN264" s="154">
        <f t="shared" si="40"/>
        <v>-731.672861994958</v>
      </c>
      <c r="AO264" s="154">
        <f t="shared" si="40"/>
        <v>-729.8922442148355</v>
      </c>
      <c r="AP264" s="154">
        <f t="shared" si="40"/>
        <v>-728.13644164268408</v>
      </c>
      <c r="AQ264" s="8"/>
      <c r="AS264" s="130"/>
      <c r="AT264" s="131"/>
      <c r="AU264" s="130"/>
      <c r="AV264" s="130"/>
      <c r="AW264" s="130"/>
      <c r="AX264" s="130"/>
      <c r="AY264" s="130"/>
    </row>
    <row r="265" spans="2:51">
      <c r="B265" s="5"/>
      <c r="F265" s="86" t="s">
        <v>5</v>
      </c>
      <c r="G265" s="85">
        <f t="shared" si="38"/>
        <v>214466.90558844406</v>
      </c>
      <c r="H265" s="154">
        <f t="shared" ref="H265:AP265" si="41">SUM(H258,H264)</f>
        <v>5127.1315828263096</v>
      </c>
      <c r="I265" s="154">
        <f t="shared" si="41"/>
        <v>5150.7113423096798</v>
      </c>
      <c r="J265" s="154">
        <f t="shared" si="41"/>
        <v>5186.0373332650706</v>
      </c>
      <c r="K265" s="154">
        <f t="shared" si="41"/>
        <v>5276.08194883742</v>
      </c>
      <c r="L265" s="154">
        <f t="shared" si="41"/>
        <v>5300.8074719849355</v>
      </c>
      <c r="M265" s="154">
        <f t="shared" si="41"/>
        <v>5369.5993137179221</v>
      </c>
      <c r="N265" s="154">
        <f t="shared" si="41"/>
        <v>5371.7660558241905</v>
      </c>
      <c r="O265" s="154">
        <f t="shared" si="41"/>
        <v>5402.650136004072</v>
      </c>
      <c r="P265" s="154">
        <f t="shared" si="41"/>
        <v>5430.7403619394372</v>
      </c>
      <c r="Q265" s="154">
        <f t="shared" si="41"/>
        <v>5602.1904637215875</v>
      </c>
      <c r="R265" s="154">
        <f t="shared" si="41"/>
        <v>5752.8307346723905</v>
      </c>
      <c r="S265" s="154">
        <f t="shared" si="41"/>
        <v>5905.6344157114172</v>
      </c>
      <c r="T265" s="154">
        <f t="shared" si="41"/>
        <v>6061.2875578692692</v>
      </c>
      <c r="U265" s="154">
        <f t="shared" si="41"/>
        <v>6168.4959175835866</v>
      </c>
      <c r="V265" s="154">
        <f t="shared" si="41"/>
        <v>6276.490801222928</v>
      </c>
      <c r="W265" s="154">
        <f t="shared" si="41"/>
        <v>6324.3441444144974</v>
      </c>
      <c r="X265" s="154">
        <f t="shared" si="41"/>
        <v>6371.9741507343278</v>
      </c>
      <c r="Y265" s="154">
        <f t="shared" si="41"/>
        <v>6419.8274939258963</v>
      </c>
      <c r="Z265" s="154">
        <f t="shared" si="41"/>
        <v>6467.4529423503864</v>
      </c>
      <c r="AA265" s="154">
        <f t="shared" si="41"/>
        <v>6515.3062855419557</v>
      </c>
      <c r="AB265" s="154">
        <f t="shared" si="41"/>
        <v>6537.6536464018718</v>
      </c>
      <c r="AC265" s="154">
        <f t="shared" si="41"/>
        <v>6559.5497756229688</v>
      </c>
      <c r="AD265" s="154">
        <f t="shared" si="41"/>
        <v>6582.3483681217058</v>
      </c>
      <c r="AE265" s="154">
        <f t="shared" si="41"/>
        <v>6604.4678342145407</v>
      </c>
      <c r="AF265" s="154">
        <f t="shared" si="41"/>
        <v>6626.8151950744577</v>
      </c>
      <c r="AG265" s="154">
        <f t="shared" si="41"/>
        <v>6627.9455531191788</v>
      </c>
      <c r="AH265" s="154">
        <f t="shared" si="41"/>
        <v>6628.8480163968161</v>
      </c>
      <c r="AI265" s="154">
        <f t="shared" si="41"/>
        <v>6630.2017113132752</v>
      </c>
      <c r="AJ265" s="154">
        <f t="shared" si="41"/>
        <v>6631.1041745909133</v>
      </c>
      <c r="AK265" s="154">
        <f t="shared" si="41"/>
        <v>6632.2345326356326</v>
      </c>
      <c r="AL265" s="154">
        <f t="shared" si="41"/>
        <v>6616.4323094862684</v>
      </c>
      <c r="AM265" s="154">
        <f t="shared" si="41"/>
        <v>6600.6300863369042</v>
      </c>
      <c r="AN265" s="154">
        <f t="shared" si="41"/>
        <v>6585.0557579546212</v>
      </c>
      <c r="AO265" s="154">
        <f t="shared" si="41"/>
        <v>6569.03019793352</v>
      </c>
      <c r="AP265" s="154">
        <f t="shared" si="41"/>
        <v>6553.2279747841558</v>
      </c>
      <c r="AQ265" s="8"/>
      <c r="AS265" s="130"/>
      <c r="AT265" s="130"/>
      <c r="AU265" s="130"/>
      <c r="AV265" s="130"/>
      <c r="AW265" s="130"/>
      <c r="AX265" s="130"/>
      <c r="AY265" s="130"/>
    </row>
    <row r="266" spans="2:51">
      <c r="B266" s="5"/>
      <c r="G266" s="171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8"/>
      <c r="AS266" s="131"/>
      <c r="AT266" s="131"/>
      <c r="AU266" s="131"/>
      <c r="AV266" s="131"/>
      <c r="AW266" s="131"/>
      <c r="AX266" s="131"/>
      <c r="AY266" s="131"/>
    </row>
    <row r="267" spans="2:51">
      <c r="B267" s="5"/>
      <c r="E267" s="34">
        <f>E257+1</f>
        <v>11</v>
      </c>
      <c r="F267" s="35" t="str">
        <f>LOOKUP(E267,CAPEX!$E$11:$E$29,CAPEX!$F$11:$F$29)</f>
        <v>Cambuci</v>
      </c>
      <c r="G267" s="85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  <c r="AQ267" s="8"/>
      <c r="AS267" s="131"/>
      <c r="AT267" s="131"/>
      <c r="AU267" s="131"/>
      <c r="AV267" s="131"/>
      <c r="AW267" s="131"/>
      <c r="AX267" s="131"/>
      <c r="AY267" s="131"/>
    </row>
    <row r="268" spans="2:51">
      <c r="B268" s="5"/>
      <c r="F268" s="86" t="s">
        <v>46</v>
      </c>
      <c r="G268" s="85">
        <f t="shared" ref="G268:G275" si="42">SUM(H268:AP268)</f>
        <v>236098.99998808361</v>
      </c>
      <c r="H268" s="154">
        <f t="shared" ref="H268:AP268" si="43">SUM(H269:H273)</f>
        <v>7042.2158661196745</v>
      </c>
      <c r="I268" s="154">
        <f t="shared" si="43"/>
        <v>7095.2951838632171</v>
      </c>
      <c r="J268" s="154">
        <f t="shared" si="43"/>
        <v>7110.2316634806475</v>
      </c>
      <c r="K268" s="154">
        <f t="shared" si="43"/>
        <v>7068.375819879916</v>
      </c>
      <c r="L268" s="154">
        <f t="shared" si="43"/>
        <v>7013.444032282343</v>
      </c>
      <c r="M268" s="154">
        <f t="shared" si="43"/>
        <v>7008.0832468484532</v>
      </c>
      <c r="N268" s="154">
        <f t="shared" si="43"/>
        <v>6909.8260244305575</v>
      </c>
      <c r="O268" s="154">
        <f t="shared" si="43"/>
        <v>6801.2130679383608</v>
      </c>
      <c r="P268" s="154">
        <f t="shared" si="43"/>
        <v>6691.8254353198008</v>
      </c>
      <c r="Q268" s="154">
        <f t="shared" si="43"/>
        <v>6569.8408862229226</v>
      </c>
      <c r="R268" s="154">
        <f t="shared" si="43"/>
        <v>6417.7184780130074</v>
      </c>
      <c r="S268" s="154">
        <f t="shared" si="43"/>
        <v>6559.0197289857915</v>
      </c>
      <c r="T268" s="154">
        <f t="shared" si="43"/>
        <v>6701.3175554433838</v>
      </c>
      <c r="U268" s="154">
        <f t="shared" si="43"/>
        <v>6724.6131397456074</v>
      </c>
      <c r="V268" s="154">
        <f t="shared" si="43"/>
        <v>6748.1616619881379</v>
      </c>
      <c r="W268" s="154">
        <f t="shared" si="43"/>
        <v>6753.4227711465091</v>
      </c>
      <c r="X268" s="154">
        <f t="shared" si="43"/>
        <v>6759.432576608192</v>
      </c>
      <c r="Y268" s="154">
        <f t="shared" si="43"/>
        <v>6766.1961371319849</v>
      </c>
      <c r="Z268" s="154">
        <f t="shared" si="43"/>
        <v>6772.2110013524734</v>
      </c>
      <c r="AA268" s="154">
        <f t="shared" si="43"/>
        <v>6777.9678688738459</v>
      </c>
      <c r="AB268" s="154">
        <f t="shared" si="43"/>
        <v>6769.2010398628245</v>
      </c>
      <c r="AC268" s="154">
        <f t="shared" si="43"/>
        <v>6760.4291520929983</v>
      </c>
      <c r="AD268" s="154">
        <f t="shared" si="43"/>
        <v>6752.1631402037847</v>
      </c>
      <c r="AE268" s="154">
        <f t="shared" si="43"/>
        <v>6743.1433732524565</v>
      </c>
      <c r="AF268" s="154">
        <f t="shared" si="43"/>
        <v>6734.376544241436</v>
      </c>
      <c r="AG268" s="154">
        <f t="shared" si="43"/>
        <v>6713.3321076079401</v>
      </c>
      <c r="AH268" s="154">
        <f t="shared" si="43"/>
        <v>6692.7884880962511</v>
      </c>
      <c r="AI268" s="154">
        <f t="shared" si="43"/>
        <v>6671.7440514627569</v>
      </c>
      <c r="AJ268" s="154">
        <f t="shared" si="43"/>
        <v>6650.6996148292601</v>
      </c>
      <c r="AK268" s="154">
        <f t="shared" si="43"/>
        <v>6629.6551781957678</v>
      </c>
      <c r="AL268" s="154">
        <f t="shared" si="43"/>
        <v>6599.085098730332</v>
      </c>
      <c r="AM268" s="154">
        <f t="shared" si="43"/>
        <v>6569.0259539043145</v>
      </c>
      <c r="AN268" s="154">
        <f t="shared" si="43"/>
        <v>6538.2130540161834</v>
      </c>
      <c r="AO268" s="154">
        <f t="shared" si="43"/>
        <v>6507.3950953692483</v>
      </c>
      <c r="AP268" s="154">
        <f t="shared" si="43"/>
        <v>6477.3359505432336</v>
      </c>
      <c r="AQ268" s="8"/>
      <c r="AS268" s="130"/>
      <c r="AT268" s="130"/>
      <c r="AU268" s="130"/>
      <c r="AV268" s="130"/>
      <c r="AW268" s="130"/>
      <c r="AX268" s="130"/>
      <c r="AY268" s="130"/>
    </row>
    <row r="269" spans="2:51">
      <c r="B269" s="5"/>
      <c r="F269" s="62" t="s">
        <v>2</v>
      </c>
      <c r="G269" s="85">
        <f t="shared" si="42"/>
        <v>7208.761537641084</v>
      </c>
      <c r="H269" s="155">
        <v>4.5298118861874439</v>
      </c>
      <c r="I269" s="155">
        <v>38.606270988287378</v>
      </c>
      <c r="J269" s="155">
        <v>72.929683981997641</v>
      </c>
      <c r="K269" s="155">
        <v>106.66906395471182</v>
      </c>
      <c r="L269" s="155">
        <v>139.87109119333741</v>
      </c>
      <c r="M269" s="155">
        <v>173.89764877865829</v>
      </c>
      <c r="N269" s="155">
        <v>205.24180075352885</v>
      </c>
      <c r="O269" s="155">
        <v>235.39307007374998</v>
      </c>
      <c r="P269" s="155">
        <v>231.60711447833336</v>
      </c>
      <c r="Q269" s="155">
        <v>227.38517388822919</v>
      </c>
      <c r="R269" s="155">
        <v>222.1201483203125</v>
      </c>
      <c r="S269" s="155">
        <v>227.01064872656247</v>
      </c>
      <c r="T269" s="155">
        <v>231.9356410625</v>
      </c>
      <c r="U269" s="155">
        <v>232.7419118046875</v>
      </c>
      <c r="V269" s="155">
        <v>233.55693684375001</v>
      </c>
      <c r="W269" s="155">
        <v>233.73902621874998</v>
      </c>
      <c r="X269" s="155">
        <v>233.94702831249998</v>
      </c>
      <c r="Y269" s="155">
        <v>234.18111821093748</v>
      </c>
      <c r="Z269" s="155">
        <v>234.38929539062499</v>
      </c>
      <c r="AA269" s="155">
        <v>234.58854318749997</v>
      </c>
      <c r="AB269" s="155">
        <v>234.28511925781248</v>
      </c>
      <c r="AC269" s="155">
        <v>233.98152024218751</v>
      </c>
      <c r="AD269" s="155">
        <v>233.69542982031248</v>
      </c>
      <c r="AE269" s="155">
        <v>233.38325159375</v>
      </c>
      <c r="AF269" s="155">
        <v>233.07982766406252</v>
      </c>
      <c r="AG269" s="155">
        <v>232.35147016406248</v>
      </c>
      <c r="AH269" s="155">
        <v>231.640446171875</v>
      </c>
      <c r="AI269" s="155">
        <v>230.91208867187498</v>
      </c>
      <c r="AJ269" s="155">
        <v>230.18373117187497</v>
      </c>
      <c r="AK269" s="155">
        <v>229.45537367187498</v>
      </c>
      <c r="AL269" s="155">
        <v>228.39732935156246</v>
      </c>
      <c r="AM269" s="155">
        <v>227.35696871093745</v>
      </c>
      <c r="AN269" s="155">
        <v>226.29052026562499</v>
      </c>
      <c r="AO269" s="155">
        <v>225.22389673437499</v>
      </c>
      <c r="AP269" s="155">
        <v>224.18353609374998</v>
      </c>
      <c r="AQ269" s="8"/>
      <c r="AS269" s="130"/>
      <c r="AT269" s="131"/>
      <c r="AU269" s="131"/>
      <c r="AV269" s="131"/>
      <c r="AW269" s="131"/>
      <c r="AX269" s="131"/>
      <c r="AY269" s="132"/>
    </row>
    <row r="270" spans="2:51">
      <c r="B270" s="5"/>
      <c r="F270" s="62" t="s">
        <v>47</v>
      </c>
      <c r="G270" s="85">
        <f t="shared" si="42"/>
        <v>207849.11331545445</v>
      </c>
      <c r="H270" s="155">
        <v>6417.330233228553</v>
      </c>
      <c r="I270" s="155">
        <v>6430.4853986283433</v>
      </c>
      <c r="J270" s="155">
        <v>6408.6014668595744</v>
      </c>
      <c r="K270" s="155">
        <v>6335.5309846836662</v>
      </c>
      <c r="L270" s="155">
        <v>6251.0919926519955</v>
      </c>
      <c r="M270" s="155">
        <v>6211.0054271674353</v>
      </c>
      <c r="N270" s="155">
        <v>6088.9784530703419</v>
      </c>
      <c r="O270" s="155">
        <v>5958.7417093522499</v>
      </c>
      <c r="P270" s="155">
        <v>5862.9040047456656</v>
      </c>
      <c r="Q270" s="155">
        <v>5756.0297731432693</v>
      </c>
      <c r="R270" s="155">
        <v>5622.7508816171867</v>
      </c>
      <c r="S270" s="155">
        <v>5746.5490407609359</v>
      </c>
      <c r="T270" s="155">
        <v>5871.2203288374985</v>
      </c>
      <c r="U270" s="155">
        <v>5891.630271657812</v>
      </c>
      <c r="V270" s="155">
        <v>5912.2618208062504</v>
      </c>
      <c r="W270" s="155">
        <v>5916.8712324312482</v>
      </c>
      <c r="X270" s="155">
        <v>5922.1365987874997</v>
      </c>
      <c r="Y270" s="155">
        <v>5928.0623520015615</v>
      </c>
      <c r="Z270" s="155">
        <v>5933.3321504843752</v>
      </c>
      <c r="AA270" s="155">
        <v>5938.3759105124991</v>
      </c>
      <c r="AB270" s="155">
        <v>5930.6950351796859</v>
      </c>
      <c r="AC270" s="155">
        <v>5923.0097277203113</v>
      </c>
      <c r="AD270" s="155">
        <v>5915.7676329171863</v>
      </c>
      <c r="AE270" s="155">
        <v>5907.8651512562492</v>
      </c>
      <c r="AF270" s="155">
        <v>5900.1842759234369</v>
      </c>
      <c r="AG270" s="155">
        <v>5881.7466294234364</v>
      </c>
      <c r="AH270" s="155">
        <v>5863.7477634531233</v>
      </c>
      <c r="AI270" s="155">
        <v>5845.3101169531237</v>
      </c>
      <c r="AJ270" s="155">
        <v>5826.8724704531232</v>
      </c>
      <c r="AK270" s="155">
        <v>5808.4348239531246</v>
      </c>
      <c r="AL270" s="155">
        <v>5781.6514831359364</v>
      </c>
      <c r="AM270" s="155">
        <v>5755.315787101561</v>
      </c>
      <c r="AN270" s="155">
        <v>5728.3197042093725</v>
      </c>
      <c r="AO270" s="155">
        <v>5701.3191891906226</v>
      </c>
      <c r="AP270" s="155">
        <v>5674.9834931562491</v>
      </c>
      <c r="AQ270" s="8"/>
      <c r="AS270" s="130"/>
      <c r="AT270" s="131"/>
      <c r="AU270" s="131"/>
      <c r="AV270" s="131"/>
      <c r="AW270" s="131"/>
      <c r="AX270" s="131"/>
      <c r="AY270" s="132"/>
    </row>
    <row r="271" spans="2:51">
      <c r="B271" s="5"/>
      <c r="F271" s="62" t="s">
        <v>48</v>
      </c>
      <c r="G271" s="85">
        <f t="shared" si="42"/>
        <v>10761.869638358048</v>
      </c>
      <c r="H271" s="155">
        <v>317.29237064182649</v>
      </c>
      <c r="I271" s="155">
        <v>320.28328067862566</v>
      </c>
      <c r="J271" s="155">
        <v>321.56041633628456</v>
      </c>
      <c r="K271" s="155">
        <v>320.26909100949945</v>
      </c>
      <c r="L271" s="155">
        <v>318.37930607147609</v>
      </c>
      <c r="M271" s="155">
        <v>318.73693623488327</v>
      </c>
      <c r="N271" s="155">
        <v>314.86287018338601</v>
      </c>
      <c r="O271" s="155">
        <v>310.50133295313719</v>
      </c>
      <c r="P271" s="155">
        <v>305.50737005308258</v>
      </c>
      <c r="Q271" s="155">
        <v>299.9383098404536</v>
      </c>
      <c r="R271" s="155">
        <v>292.99334134007131</v>
      </c>
      <c r="S271" s="155">
        <v>299.44428271431286</v>
      </c>
      <c r="T271" s="155">
        <v>305.94072156280345</v>
      </c>
      <c r="U271" s="155">
        <v>307.00425389233169</v>
      </c>
      <c r="V271" s="155">
        <v>308.07933380415659</v>
      </c>
      <c r="W271" s="155">
        <v>308.31952351592844</v>
      </c>
      <c r="X271" s="155">
        <v>308.59389407129856</v>
      </c>
      <c r="Y271" s="155">
        <v>308.90267642191293</v>
      </c>
      <c r="Z271" s="155">
        <v>309.17727792892907</v>
      </c>
      <c r="AA271" s="155">
        <v>309.44010090200243</v>
      </c>
      <c r="AB271" s="155">
        <v>309.03986169959802</v>
      </c>
      <c r="AC271" s="155">
        <v>308.63939154554771</v>
      </c>
      <c r="AD271" s="155">
        <v>308.26201655609077</v>
      </c>
      <c r="AE271" s="155">
        <v>307.85022977138954</v>
      </c>
      <c r="AF271" s="155">
        <v>307.44999056898519</v>
      </c>
      <c r="AG271" s="155">
        <v>306.4892317218978</v>
      </c>
      <c r="AH271" s="155">
        <v>305.55133708775787</v>
      </c>
      <c r="AI271" s="155">
        <v>304.59057824067054</v>
      </c>
      <c r="AJ271" s="155">
        <v>303.62981939358315</v>
      </c>
      <c r="AK271" s="155">
        <v>302.66906054649576</v>
      </c>
      <c r="AL271" s="155">
        <v>301.27341975011382</v>
      </c>
      <c r="AM271" s="155">
        <v>299.90110506997121</v>
      </c>
      <c r="AN271" s="155">
        <v>298.49437859458442</v>
      </c>
      <c r="AO271" s="155">
        <v>297.08742116755161</v>
      </c>
      <c r="AP271" s="155">
        <v>295.715106487409</v>
      </c>
      <c r="AQ271" s="8"/>
      <c r="AS271" s="130"/>
      <c r="AT271" s="131"/>
      <c r="AU271" s="131"/>
      <c r="AV271" s="131"/>
      <c r="AW271" s="131"/>
      <c r="AX271" s="131"/>
      <c r="AY271" s="132"/>
    </row>
    <row r="272" spans="2:51">
      <c r="B272" s="5"/>
      <c r="F272" s="62" t="s">
        <v>49</v>
      </c>
      <c r="G272" s="85">
        <f t="shared" si="42"/>
        <v>0</v>
      </c>
      <c r="H272" s="155">
        <v>0</v>
      </c>
      <c r="I272" s="155">
        <v>0</v>
      </c>
      <c r="J272" s="155">
        <v>0</v>
      </c>
      <c r="K272" s="155">
        <v>0</v>
      </c>
      <c r="L272" s="155">
        <v>0</v>
      </c>
      <c r="M272" s="155">
        <v>0</v>
      </c>
      <c r="N272" s="155">
        <v>0</v>
      </c>
      <c r="O272" s="155">
        <v>0</v>
      </c>
      <c r="P272" s="155">
        <v>0</v>
      </c>
      <c r="Q272" s="155">
        <v>0</v>
      </c>
      <c r="R272" s="155">
        <v>0</v>
      </c>
      <c r="S272" s="155">
        <v>0</v>
      </c>
      <c r="T272" s="155">
        <v>0</v>
      </c>
      <c r="U272" s="155">
        <v>0</v>
      </c>
      <c r="V272" s="155">
        <v>0</v>
      </c>
      <c r="W272" s="155">
        <v>0</v>
      </c>
      <c r="X272" s="155">
        <v>0</v>
      </c>
      <c r="Y272" s="155">
        <v>0</v>
      </c>
      <c r="Z272" s="155">
        <v>0</v>
      </c>
      <c r="AA272" s="155">
        <v>0</v>
      </c>
      <c r="AB272" s="155">
        <v>0</v>
      </c>
      <c r="AC272" s="155">
        <v>0</v>
      </c>
      <c r="AD272" s="155">
        <v>0</v>
      </c>
      <c r="AE272" s="155">
        <v>0</v>
      </c>
      <c r="AF272" s="155">
        <v>0</v>
      </c>
      <c r="AG272" s="155">
        <v>0</v>
      </c>
      <c r="AH272" s="155">
        <v>0</v>
      </c>
      <c r="AI272" s="155">
        <v>0</v>
      </c>
      <c r="AJ272" s="155">
        <v>0</v>
      </c>
      <c r="AK272" s="155">
        <v>0</v>
      </c>
      <c r="AL272" s="155">
        <v>0</v>
      </c>
      <c r="AM272" s="155">
        <v>0</v>
      </c>
      <c r="AN272" s="155">
        <v>0</v>
      </c>
      <c r="AO272" s="155">
        <v>0</v>
      </c>
      <c r="AP272" s="155">
        <v>0</v>
      </c>
      <c r="AQ272" s="8"/>
      <c r="AS272" s="130"/>
      <c r="AT272" s="131"/>
      <c r="AU272" s="131"/>
      <c r="AV272" s="131"/>
      <c r="AW272" s="131"/>
      <c r="AX272" s="131"/>
      <c r="AY272" s="132"/>
    </row>
    <row r="273" spans="2:51">
      <c r="B273" s="5"/>
      <c r="F273" s="62" t="s">
        <v>50</v>
      </c>
      <c r="G273" s="85">
        <f t="shared" si="42"/>
        <v>10279.255496629978</v>
      </c>
      <c r="H273" s="155">
        <v>303.06345036310682</v>
      </c>
      <c r="I273" s="155">
        <v>305.92023356796125</v>
      </c>
      <c r="J273" s="155">
        <v>307.14009630279128</v>
      </c>
      <c r="K273" s="155">
        <v>305.90668023203887</v>
      </c>
      <c r="L273" s="155">
        <v>304.10164236553402</v>
      </c>
      <c r="M273" s="155">
        <v>304.44323466747579</v>
      </c>
      <c r="N273" s="155">
        <v>300.74290042330102</v>
      </c>
      <c r="O273" s="155">
        <v>296.57695555922328</v>
      </c>
      <c r="P273" s="155">
        <v>291.80694604271849</v>
      </c>
      <c r="Q273" s="155">
        <v>286.48762935097091</v>
      </c>
      <c r="R273" s="155">
        <v>279.85410673543691</v>
      </c>
      <c r="S273" s="155">
        <v>286.01575678398063</v>
      </c>
      <c r="T273" s="155">
        <v>292.22086398058252</v>
      </c>
      <c r="U273" s="155">
        <v>293.23670239077671</v>
      </c>
      <c r="V273" s="155">
        <v>294.26357053398056</v>
      </c>
      <c r="W273" s="155">
        <v>294.4929889805826</v>
      </c>
      <c r="X273" s="155">
        <v>294.75505543689326</v>
      </c>
      <c r="Y273" s="155">
        <v>295.04999049757282</v>
      </c>
      <c r="Z273" s="155">
        <v>295.3122775485437</v>
      </c>
      <c r="AA273" s="155">
        <v>295.56331427184466</v>
      </c>
      <c r="AB273" s="155">
        <v>295.18102372572821</v>
      </c>
      <c r="AC273" s="155">
        <v>294.79851258495148</v>
      </c>
      <c r="AD273" s="155">
        <v>294.43806091019417</v>
      </c>
      <c r="AE273" s="155">
        <v>294.04474063106795</v>
      </c>
      <c r="AF273" s="155">
        <v>293.6624500849515</v>
      </c>
      <c r="AG273" s="155">
        <v>292.74477629854374</v>
      </c>
      <c r="AH273" s="155">
        <v>291.84894138349512</v>
      </c>
      <c r="AI273" s="155">
        <v>290.93126759708741</v>
      </c>
      <c r="AJ273" s="155">
        <v>290.01359381067965</v>
      </c>
      <c r="AK273" s="155">
        <v>289.09592002427189</v>
      </c>
      <c r="AL273" s="155">
        <v>287.76286649271844</v>
      </c>
      <c r="AM273" s="155">
        <v>286.45209302184475</v>
      </c>
      <c r="AN273" s="155">
        <v>285.10845094660198</v>
      </c>
      <c r="AO273" s="155">
        <v>283.76458827669904</v>
      </c>
      <c r="AP273" s="155">
        <v>282.45381480582529</v>
      </c>
      <c r="AQ273" s="8"/>
      <c r="AS273" s="130"/>
      <c r="AT273" s="131"/>
      <c r="AU273" s="131"/>
      <c r="AV273" s="131"/>
      <c r="AW273" s="131"/>
      <c r="AX273" s="131"/>
      <c r="AY273" s="132"/>
    </row>
    <row r="274" spans="2:51">
      <c r="B274" s="5"/>
      <c r="F274" s="86" t="s">
        <v>0</v>
      </c>
      <c r="G274" s="85">
        <f t="shared" si="42"/>
        <v>-39782.031703328088</v>
      </c>
      <c r="H274" s="154">
        <f t="shared" ref="H274:AP274" si="44">-H268*SUMIF($E$10:$E$28,$E267,H$10:H$28)</f>
        <v>-2892.9422778019621</v>
      </c>
      <c r="I274" s="154">
        <f t="shared" si="44"/>
        <v>-2757.2317084492461</v>
      </c>
      <c r="J274" s="154">
        <f t="shared" si="44"/>
        <v>-2605.1888814993094</v>
      </c>
      <c r="K274" s="154">
        <f t="shared" si="44"/>
        <v>-2432.9349572026672</v>
      </c>
      <c r="L274" s="154">
        <f t="shared" si="44"/>
        <v>-2258.3289783949144</v>
      </c>
      <c r="M274" s="154">
        <f t="shared" si="44"/>
        <v>-2101.0233574051663</v>
      </c>
      <c r="N274" s="154">
        <f t="shared" si="44"/>
        <v>-1918.1677043819229</v>
      </c>
      <c r="O274" s="154">
        <f t="shared" si="44"/>
        <v>-1737.0298175514574</v>
      </c>
      <c r="P274" s="154">
        <f t="shared" si="44"/>
        <v>-1560.5336915165776</v>
      </c>
      <c r="Q274" s="154">
        <f t="shared" si="44"/>
        <v>-1386.2364269930367</v>
      </c>
      <c r="R274" s="154">
        <f t="shared" si="44"/>
        <v>-1211.665248648856</v>
      </c>
      <c r="S274" s="154">
        <f t="shared" si="44"/>
        <v>-1092.7326868490331</v>
      </c>
      <c r="T274" s="154">
        <f t="shared" si="44"/>
        <v>-967.67025500602483</v>
      </c>
      <c r="U274" s="154">
        <f t="shared" si="44"/>
        <v>-821.74772567691343</v>
      </c>
      <c r="V274" s="154">
        <f t="shared" si="44"/>
        <v>-674.81616619881379</v>
      </c>
      <c r="W274" s="154">
        <f t="shared" si="44"/>
        <v>-675.34227711465098</v>
      </c>
      <c r="X274" s="154">
        <f t="shared" si="44"/>
        <v>-675.9432576608192</v>
      </c>
      <c r="Y274" s="154">
        <f t="shared" si="44"/>
        <v>-676.61961371319853</v>
      </c>
      <c r="Z274" s="154">
        <f t="shared" si="44"/>
        <v>-677.22110013524741</v>
      </c>
      <c r="AA274" s="154">
        <f t="shared" si="44"/>
        <v>-677.79678688738466</v>
      </c>
      <c r="AB274" s="154">
        <f t="shared" si="44"/>
        <v>-676.92010398628247</v>
      </c>
      <c r="AC274" s="154">
        <f t="shared" si="44"/>
        <v>-676.04291520929985</v>
      </c>
      <c r="AD274" s="154">
        <f t="shared" si="44"/>
        <v>-675.21631402037849</v>
      </c>
      <c r="AE274" s="154">
        <f t="shared" si="44"/>
        <v>-674.31433732524567</v>
      </c>
      <c r="AF274" s="154">
        <f t="shared" si="44"/>
        <v>-673.4376544241436</v>
      </c>
      <c r="AG274" s="154">
        <f t="shared" si="44"/>
        <v>-671.33321076079403</v>
      </c>
      <c r="AH274" s="154">
        <f t="shared" si="44"/>
        <v>-669.27884880962517</v>
      </c>
      <c r="AI274" s="154">
        <f t="shared" si="44"/>
        <v>-667.17440514627572</v>
      </c>
      <c r="AJ274" s="154">
        <f t="shared" si="44"/>
        <v>-665.06996148292603</v>
      </c>
      <c r="AK274" s="154">
        <f t="shared" si="44"/>
        <v>-662.9655178195768</v>
      </c>
      <c r="AL274" s="154">
        <f t="shared" si="44"/>
        <v>-659.90850987303327</v>
      </c>
      <c r="AM274" s="154">
        <f t="shared" si="44"/>
        <v>-656.90259539043154</v>
      </c>
      <c r="AN274" s="154">
        <f t="shared" si="44"/>
        <v>-653.82130540161836</v>
      </c>
      <c r="AO274" s="154">
        <f t="shared" si="44"/>
        <v>-650.73950953692486</v>
      </c>
      <c r="AP274" s="154">
        <f t="shared" si="44"/>
        <v>-647.73359505432336</v>
      </c>
      <c r="AQ274" s="8"/>
      <c r="AS274" s="130"/>
      <c r="AT274" s="131"/>
      <c r="AU274" s="130"/>
      <c r="AV274" s="130"/>
      <c r="AW274" s="130"/>
      <c r="AX274" s="130"/>
      <c r="AY274" s="130"/>
    </row>
    <row r="275" spans="2:51">
      <c r="B275" s="5"/>
      <c r="F275" s="86" t="s">
        <v>5</v>
      </c>
      <c r="G275" s="85">
        <f t="shared" si="42"/>
        <v>196316.9682847556</v>
      </c>
      <c r="H275" s="154">
        <f t="shared" ref="H275:AP275" si="45">SUM(H268,H274)</f>
        <v>4149.273588317712</v>
      </c>
      <c r="I275" s="154">
        <f t="shared" si="45"/>
        <v>4338.063475413971</v>
      </c>
      <c r="J275" s="154">
        <f t="shared" si="45"/>
        <v>4505.0427819813376</v>
      </c>
      <c r="K275" s="154">
        <f t="shared" si="45"/>
        <v>4635.4408626772492</v>
      </c>
      <c r="L275" s="154">
        <f t="shared" si="45"/>
        <v>4755.1150538874281</v>
      </c>
      <c r="M275" s="154">
        <f t="shared" si="45"/>
        <v>4907.0598894432869</v>
      </c>
      <c r="N275" s="154">
        <f t="shared" si="45"/>
        <v>4991.6583200486348</v>
      </c>
      <c r="O275" s="154">
        <f t="shared" si="45"/>
        <v>5064.1832503869036</v>
      </c>
      <c r="P275" s="154">
        <f t="shared" si="45"/>
        <v>5131.2917438032237</v>
      </c>
      <c r="Q275" s="154">
        <f t="shared" si="45"/>
        <v>5183.6044592298858</v>
      </c>
      <c r="R275" s="154">
        <f t="shared" si="45"/>
        <v>5206.0532293641518</v>
      </c>
      <c r="S275" s="154">
        <f t="shared" si="45"/>
        <v>5466.2870421367588</v>
      </c>
      <c r="T275" s="154">
        <f t="shared" si="45"/>
        <v>5733.6473004373593</v>
      </c>
      <c r="U275" s="154">
        <f t="shared" si="45"/>
        <v>5902.865414068694</v>
      </c>
      <c r="V275" s="154">
        <f t="shared" si="45"/>
        <v>6073.3454957893246</v>
      </c>
      <c r="W275" s="154">
        <f t="shared" si="45"/>
        <v>6078.0804940318585</v>
      </c>
      <c r="X275" s="154">
        <f t="shared" si="45"/>
        <v>6083.4893189473732</v>
      </c>
      <c r="Y275" s="154">
        <f t="shared" si="45"/>
        <v>6089.5765234187866</v>
      </c>
      <c r="Z275" s="154">
        <f t="shared" si="45"/>
        <v>6094.9899012172264</v>
      </c>
      <c r="AA275" s="154">
        <f t="shared" si="45"/>
        <v>6100.1710819864611</v>
      </c>
      <c r="AB275" s="154">
        <f t="shared" si="45"/>
        <v>6092.2809358765417</v>
      </c>
      <c r="AC275" s="154">
        <f t="shared" si="45"/>
        <v>6084.3862368836981</v>
      </c>
      <c r="AD275" s="154">
        <f t="shared" si="45"/>
        <v>6076.9468261834063</v>
      </c>
      <c r="AE275" s="154">
        <f t="shared" si="45"/>
        <v>6068.8290359272105</v>
      </c>
      <c r="AF275" s="154">
        <f t="shared" si="45"/>
        <v>6060.9388898172929</v>
      </c>
      <c r="AG275" s="154">
        <f t="shared" si="45"/>
        <v>6041.9988968471462</v>
      </c>
      <c r="AH275" s="154">
        <f t="shared" si="45"/>
        <v>6023.5096392866262</v>
      </c>
      <c r="AI275" s="154">
        <f t="shared" si="45"/>
        <v>6004.5696463164813</v>
      </c>
      <c r="AJ275" s="154">
        <f t="shared" si="45"/>
        <v>5985.6296533463337</v>
      </c>
      <c r="AK275" s="154">
        <f t="shared" si="45"/>
        <v>5966.6896603761907</v>
      </c>
      <c r="AL275" s="154">
        <f t="shared" si="45"/>
        <v>5939.1765888572991</v>
      </c>
      <c r="AM275" s="154">
        <f t="shared" si="45"/>
        <v>5912.1233585138834</v>
      </c>
      <c r="AN275" s="154">
        <f t="shared" si="45"/>
        <v>5884.3917486145647</v>
      </c>
      <c r="AO275" s="154">
        <f t="shared" si="45"/>
        <v>5856.6555858323236</v>
      </c>
      <c r="AP275" s="154">
        <f t="shared" si="45"/>
        <v>5829.6023554889107</v>
      </c>
      <c r="AQ275" s="8"/>
      <c r="AS275" s="130"/>
      <c r="AT275" s="130"/>
      <c r="AU275" s="130"/>
      <c r="AV275" s="130"/>
      <c r="AW275" s="130"/>
      <c r="AX275" s="130"/>
      <c r="AY275" s="130"/>
    </row>
    <row r="276" spans="2:51">
      <c r="B276" s="5"/>
      <c r="G276" s="171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8"/>
      <c r="AS276" s="131"/>
      <c r="AT276" s="131"/>
      <c r="AU276" s="131"/>
      <c r="AV276" s="131"/>
      <c r="AW276" s="131"/>
      <c r="AX276" s="131"/>
      <c r="AY276" s="131"/>
    </row>
    <row r="277" spans="2:51">
      <c r="B277" s="5"/>
      <c r="E277" s="34">
        <f>E267+1</f>
        <v>12</v>
      </c>
      <c r="F277" s="35" t="str">
        <f>LOOKUP(E277,CAPEX!$E$11:$E$29,CAPEX!$F$11:$F$29)</f>
        <v>Itaocara</v>
      </c>
      <c r="G277" s="85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8"/>
      <c r="AS277" s="131"/>
      <c r="AT277" s="131"/>
      <c r="AU277" s="131"/>
      <c r="AV277" s="131"/>
      <c r="AW277" s="131"/>
      <c r="AX277" s="131"/>
      <c r="AY277" s="131"/>
    </row>
    <row r="278" spans="2:51">
      <c r="B278" s="5"/>
      <c r="F278" s="86" t="s">
        <v>46</v>
      </c>
      <c r="G278" s="85">
        <f t="shared" ref="G278:G285" si="46">SUM(H278:AP278)</f>
        <v>347873.96180155867</v>
      </c>
      <c r="H278" s="154">
        <f t="shared" ref="H278:AP278" si="47">SUM(H279:H283)</f>
        <v>11731.303570000349</v>
      </c>
      <c r="I278" s="154">
        <f t="shared" si="47"/>
        <v>11697.73175662959</v>
      </c>
      <c r="J278" s="154">
        <f t="shared" si="47"/>
        <v>11498.448686359317</v>
      </c>
      <c r="K278" s="154">
        <f t="shared" si="47"/>
        <v>11293.105094214914</v>
      </c>
      <c r="L278" s="154">
        <f t="shared" si="47"/>
        <v>11080.197191287194</v>
      </c>
      <c r="M278" s="154">
        <f t="shared" si="47"/>
        <v>10830.797025625843</v>
      </c>
      <c r="N278" s="154">
        <f t="shared" si="47"/>
        <v>10577.074570416167</v>
      </c>
      <c r="O278" s="154">
        <f t="shared" si="47"/>
        <v>10260.383195053711</v>
      </c>
      <c r="P278" s="154">
        <f t="shared" si="47"/>
        <v>10012.736213601091</v>
      </c>
      <c r="Q278" s="154">
        <f t="shared" si="47"/>
        <v>9760.5958733605239</v>
      </c>
      <c r="R278" s="154">
        <f t="shared" si="47"/>
        <v>9496.9106163037395</v>
      </c>
      <c r="S278" s="154">
        <f t="shared" si="47"/>
        <v>9547.8226045817901</v>
      </c>
      <c r="T278" s="154">
        <f t="shared" si="47"/>
        <v>9598.473906795949</v>
      </c>
      <c r="U278" s="154">
        <f t="shared" si="47"/>
        <v>9598.460872492753</v>
      </c>
      <c r="V278" s="154">
        <f t="shared" si="47"/>
        <v>9598.4348038863645</v>
      </c>
      <c r="W278" s="154">
        <f t="shared" si="47"/>
        <v>9595.6324286995296</v>
      </c>
      <c r="X278" s="154">
        <f t="shared" si="47"/>
        <v>9592.5563331456051</v>
      </c>
      <c r="Y278" s="154">
        <f t="shared" si="47"/>
        <v>9590.5229818472508</v>
      </c>
      <c r="Z278" s="154">
        <f t="shared" si="47"/>
        <v>9587.1992345326344</v>
      </c>
      <c r="AA278" s="154">
        <f t="shared" si="47"/>
        <v>9584.6314768032989</v>
      </c>
      <c r="AB278" s="154">
        <f t="shared" si="47"/>
        <v>9581.3207637918749</v>
      </c>
      <c r="AC278" s="154">
        <f t="shared" si="47"/>
        <v>9577.7493647165575</v>
      </c>
      <c r="AD278" s="154">
        <f t="shared" si="47"/>
        <v>9573.9303138805444</v>
      </c>
      <c r="AE278" s="154">
        <f t="shared" si="47"/>
        <v>9570.3589148052288</v>
      </c>
      <c r="AF278" s="154">
        <f t="shared" si="47"/>
        <v>9567.0482017938011</v>
      </c>
      <c r="AG278" s="154">
        <f t="shared" si="47"/>
        <v>9563.7374887823789</v>
      </c>
      <c r="AH278" s="154">
        <f t="shared" si="47"/>
        <v>9559.6707861856685</v>
      </c>
      <c r="AI278" s="154">
        <f t="shared" si="47"/>
        <v>9555.5780149825659</v>
      </c>
      <c r="AJ278" s="154">
        <f t="shared" si="47"/>
        <v>9552.5410223382296</v>
      </c>
      <c r="AK278" s="154">
        <f t="shared" si="47"/>
        <v>9548.9696232629121</v>
      </c>
      <c r="AL278" s="154">
        <f t="shared" si="47"/>
        <v>9545.3851898844023</v>
      </c>
      <c r="AM278" s="154">
        <f t="shared" si="47"/>
        <v>9541.5661390483892</v>
      </c>
      <c r="AN278" s="154">
        <f t="shared" si="47"/>
        <v>9538.2684603401576</v>
      </c>
      <c r="AO278" s="154">
        <f t="shared" si="47"/>
        <v>9534.1887234402511</v>
      </c>
      <c r="AP278" s="154">
        <f t="shared" si="47"/>
        <v>9530.6303586681297</v>
      </c>
      <c r="AQ278" s="8"/>
      <c r="AS278" s="130"/>
      <c r="AT278" s="130"/>
      <c r="AU278" s="130"/>
      <c r="AV278" s="130"/>
      <c r="AW278" s="130"/>
      <c r="AX278" s="130"/>
      <c r="AY278" s="130"/>
    </row>
    <row r="279" spans="2:51">
      <c r="B279" s="5"/>
      <c r="F279" s="62" t="s">
        <v>2</v>
      </c>
      <c r="G279" s="85">
        <f t="shared" si="46"/>
        <v>0</v>
      </c>
      <c r="H279" s="155">
        <v>0</v>
      </c>
      <c r="I279" s="155">
        <v>0</v>
      </c>
      <c r="J279" s="155">
        <v>0</v>
      </c>
      <c r="K279" s="155">
        <v>0</v>
      </c>
      <c r="L279" s="155">
        <v>0</v>
      </c>
      <c r="M279" s="155">
        <v>0</v>
      </c>
      <c r="N279" s="155">
        <v>0</v>
      </c>
      <c r="O279" s="155">
        <v>0</v>
      </c>
      <c r="P279" s="155">
        <v>0</v>
      </c>
      <c r="Q279" s="155">
        <v>0</v>
      </c>
      <c r="R279" s="155">
        <v>0</v>
      </c>
      <c r="S279" s="155">
        <v>0</v>
      </c>
      <c r="T279" s="155">
        <v>0</v>
      </c>
      <c r="U279" s="155">
        <v>0</v>
      </c>
      <c r="V279" s="155">
        <v>0</v>
      </c>
      <c r="W279" s="155">
        <v>0</v>
      </c>
      <c r="X279" s="155">
        <v>0</v>
      </c>
      <c r="Y279" s="155">
        <v>0</v>
      </c>
      <c r="Z279" s="155">
        <v>0</v>
      </c>
      <c r="AA279" s="155">
        <v>0</v>
      </c>
      <c r="AB279" s="155">
        <v>0</v>
      </c>
      <c r="AC279" s="155">
        <v>0</v>
      </c>
      <c r="AD279" s="155">
        <v>0</v>
      </c>
      <c r="AE279" s="155">
        <v>0</v>
      </c>
      <c r="AF279" s="155">
        <v>0</v>
      </c>
      <c r="AG279" s="155">
        <v>0</v>
      </c>
      <c r="AH279" s="155">
        <v>0</v>
      </c>
      <c r="AI279" s="155">
        <v>0</v>
      </c>
      <c r="AJ279" s="155">
        <v>0</v>
      </c>
      <c r="AK279" s="155">
        <v>0</v>
      </c>
      <c r="AL279" s="155">
        <v>0</v>
      </c>
      <c r="AM279" s="155">
        <v>0</v>
      </c>
      <c r="AN279" s="155">
        <v>0</v>
      </c>
      <c r="AO279" s="155">
        <v>0</v>
      </c>
      <c r="AP279" s="155">
        <v>0</v>
      </c>
      <c r="AQ279" s="8"/>
      <c r="AS279" s="130"/>
      <c r="AT279" s="131"/>
      <c r="AU279" s="131"/>
      <c r="AV279" s="131"/>
      <c r="AW279" s="131"/>
      <c r="AX279" s="131"/>
      <c r="AY279" s="132"/>
    </row>
    <row r="280" spans="2:51">
      <c r="B280" s="5"/>
      <c r="F280" s="62" t="s">
        <v>47</v>
      </c>
      <c r="G280" s="85">
        <f t="shared" si="46"/>
        <v>299137.82983902382</v>
      </c>
      <c r="H280" s="155">
        <v>10153.764574200002</v>
      </c>
      <c r="I280" s="155">
        <v>10114.29304363313</v>
      </c>
      <c r="J280" s="155">
        <v>9931.6122662866874</v>
      </c>
      <c r="K280" s="155">
        <v>9743.92512581544</v>
      </c>
      <c r="L280" s="155">
        <v>9549.9568768311237</v>
      </c>
      <c r="M280" s="155">
        <v>9324.8280362489368</v>
      </c>
      <c r="N280" s="155">
        <v>9096.3143934127675</v>
      </c>
      <c r="O280" s="155">
        <v>8814.055673546809</v>
      </c>
      <c r="P280" s="155">
        <v>8601.3175876085115</v>
      </c>
      <c r="Q280" s="155">
        <v>8384.7195372063834</v>
      </c>
      <c r="R280" s="155">
        <v>8158.2039683617022</v>
      </c>
      <c r="S280" s="155">
        <v>8201.9392841489353</v>
      </c>
      <c r="T280" s="155">
        <v>8245.4506607872318</v>
      </c>
      <c r="U280" s="155">
        <v>8245.4394638297854</v>
      </c>
      <c r="V280" s="155">
        <v>8245.4170699148926</v>
      </c>
      <c r="W280" s="155">
        <v>8243.0097240638297</v>
      </c>
      <c r="X280" s="155">
        <v>8240.367242106382</v>
      </c>
      <c r="Y280" s="155">
        <v>8238.6205167446788</v>
      </c>
      <c r="Z280" s="155">
        <v>8235.7652925957445</v>
      </c>
      <c r="AA280" s="155">
        <v>8233.5594919787218</v>
      </c>
      <c r="AB280" s="155">
        <v>8230.7154647872339</v>
      </c>
      <c r="AC280" s="155">
        <v>8227.6474984468077</v>
      </c>
      <c r="AD280" s="155">
        <v>8224.3667899148932</v>
      </c>
      <c r="AE280" s="155">
        <v>8221.2988235744688</v>
      </c>
      <c r="AF280" s="155">
        <v>8218.4547963829773</v>
      </c>
      <c r="AG280" s="155">
        <v>8215.6107691914876</v>
      </c>
      <c r="AH280" s="155">
        <v>8212.1173184680847</v>
      </c>
      <c r="AI280" s="155">
        <v>8208.6014738297854</v>
      </c>
      <c r="AJ280" s="155">
        <v>8205.9925827446805</v>
      </c>
      <c r="AK280" s="155">
        <v>8202.9246164042543</v>
      </c>
      <c r="AL280" s="155">
        <v>8199.8454531063817</v>
      </c>
      <c r="AM280" s="155">
        <v>8196.5647445744671</v>
      </c>
      <c r="AN280" s="155">
        <v>8193.7319143404238</v>
      </c>
      <c r="AO280" s="155">
        <v>8190.2272666595727</v>
      </c>
      <c r="AP280" s="155">
        <v>8187.1704972765947</v>
      </c>
      <c r="AQ280" s="8"/>
      <c r="AS280" s="130"/>
      <c r="AT280" s="131"/>
      <c r="AU280" s="131"/>
      <c r="AV280" s="131"/>
      <c r="AW280" s="131"/>
      <c r="AX280" s="131"/>
      <c r="AY280" s="132"/>
    </row>
    <row r="281" spans="2:51">
      <c r="B281" s="5"/>
      <c r="F281" s="62" t="s">
        <v>48</v>
      </c>
      <c r="G281" s="85">
        <f t="shared" si="46"/>
        <v>30465.835598455182</v>
      </c>
      <c r="H281" s="155">
        <v>986.14809507557152</v>
      </c>
      <c r="I281" s="155">
        <v>989.83611476314729</v>
      </c>
      <c r="J281" s="155">
        <v>979.45772184588498</v>
      </c>
      <c r="K281" s="155">
        <v>968.42035527071266</v>
      </c>
      <c r="L281" s="155">
        <v>956.58083579930747</v>
      </c>
      <c r="M281" s="155">
        <v>941.40839248380485</v>
      </c>
      <c r="N281" s="155">
        <v>925.64990894239463</v>
      </c>
      <c r="O281" s="155">
        <v>904.12543460821962</v>
      </c>
      <c r="P281" s="155">
        <v>882.30325404451492</v>
      </c>
      <c r="Q281" s="155">
        <v>860.08512725835692</v>
      </c>
      <c r="R281" s="155">
        <v>836.8496843802418</v>
      </c>
      <c r="S281" s="155">
        <v>841.33595186690366</v>
      </c>
      <c r="T281" s="155">
        <v>845.79924819387963</v>
      </c>
      <c r="U281" s="155">
        <v>845.79809963589514</v>
      </c>
      <c r="V281" s="155">
        <v>845.79580251992684</v>
      </c>
      <c r="W281" s="155">
        <v>845.54886255330302</v>
      </c>
      <c r="X281" s="155">
        <v>845.27780286900884</v>
      </c>
      <c r="Y281" s="155">
        <v>845.09862782345863</v>
      </c>
      <c r="Z281" s="155">
        <v>844.80574553746305</v>
      </c>
      <c r="AA281" s="155">
        <v>844.5794796145567</v>
      </c>
      <c r="AB281" s="155">
        <v>844.28774588654551</v>
      </c>
      <c r="AC281" s="155">
        <v>843.97304099884809</v>
      </c>
      <c r="AD281" s="155">
        <v>843.6365135094494</v>
      </c>
      <c r="AE281" s="155">
        <v>843.3218086217521</v>
      </c>
      <c r="AF281" s="155">
        <v>843.0300748937409</v>
      </c>
      <c r="AG281" s="155">
        <v>842.73834116572959</v>
      </c>
      <c r="AH281" s="155">
        <v>842.37999107462906</v>
      </c>
      <c r="AI281" s="155">
        <v>842.01934386756011</v>
      </c>
      <c r="AJ281" s="155">
        <v>841.75172985721895</v>
      </c>
      <c r="AK281" s="155">
        <v>841.43702496952176</v>
      </c>
      <c r="AL281" s="155">
        <v>841.12117152384019</v>
      </c>
      <c r="AM281" s="155">
        <v>840.78464403444127</v>
      </c>
      <c r="AN281" s="155">
        <v>840.49405886441434</v>
      </c>
      <c r="AO281" s="155">
        <v>840.13456021532943</v>
      </c>
      <c r="AP281" s="155">
        <v>839.82100388561662</v>
      </c>
      <c r="AQ281" s="8"/>
      <c r="AS281" s="130"/>
      <c r="AT281" s="131"/>
      <c r="AU281" s="131"/>
      <c r="AV281" s="131"/>
      <c r="AW281" s="131"/>
      <c r="AX281" s="131"/>
      <c r="AY281" s="132"/>
    </row>
    <row r="282" spans="2:51">
      <c r="B282" s="5"/>
      <c r="F282" s="62" t="s">
        <v>49</v>
      </c>
      <c r="G282" s="85">
        <f t="shared" si="46"/>
        <v>504.38624383560222</v>
      </c>
      <c r="H282" s="155">
        <v>16.326469429449133</v>
      </c>
      <c r="I282" s="155">
        <v>16.387527541293682</v>
      </c>
      <c r="J282" s="155">
        <v>16.215704956494683</v>
      </c>
      <c r="K282" s="155">
        <v>16.03297253641394</v>
      </c>
      <c r="L282" s="155">
        <v>15.836959834392291</v>
      </c>
      <c r="M282" s="155">
        <v>15.585767915858369</v>
      </c>
      <c r="N282" s="155">
        <v>15.324873633267282</v>
      </c>
      <c r="O282" s="155">
        <v>14.968518767343271</v>
      </c>
      <c r="P282" s="155">
        <v>14.607235136987587</v>
      </c>
      <c r="Q282" s="155">
        <v>14.239396300645232</v>
      </c>
      <c r="R282" s="155">
        <v>13.854714983788668</v>
      </c>
      <c r="S282" s="155">
        <v>13.928988725571543</v>
      </c>
      <c r="T282" s="155">
        <v>14.002882161456913</v>
      </c>
      <c r="U282" s="155">
        <v>14.002863146162039</v>
      </c>
      <c r="V282" s="155">
        <v>14.002825115572287</v>
      </c>
      <c r="W282" s="155">
        <v>13.998736827174099</v>
      </c>
      <c r="X282" s="155">
        <v>13.99424921758353</v>
      </c>
      <c r="Y282" s="155">
        <v>13.991282831582986</v>
      </c>
      <c r="Z282" s="155">
        <v>13.986433931389787</v>
      </c>
      <c r="AA282" s="155">
        <v>13.982687918299357</v>
      </c>
      <c r="AB282" s="155">
        <v>13.977858033401034</v>
      </c>
      <c r="AC282" s="155">
        <v>13.972647842605202</v>
      </c>
      <c r="AD282" s="155">
        <v>13.967076361206747</v>
      </c>
      <c r="AE282" s="155">
        <v>13.961866170410914</v>
      </c>
      <c r="AF282" s="155">
        <v>13.957036285512594</v>
      </c>
      <c r="AG282" s="155">
        <v>13.952206400614269</v>
      </c>
      <c r="AH282" s="155">
        <v>13.946273628613179</v>
      </c>
      <c r="AI282" s="155">
        <v>13.940302826022339</v>
      </c>
      <c r="AJ282" s="155">
        <v>13.935872262316398</v>
      </c>
      <c r="AK282" s="155">
        <v>13.930662071520571</v>
      </c>
      <c r="AL282" s="155">
        <v>13.925432865429865</v>
      </c>
      <c r="AM282" s="155">
        <v>13.919861384031405</v>
      </c>
      <c r="AN282" s="155">
        <v>13.915050514427957</v>
      </c>
      <c r="AO282" s="155">
        <v>13.909098727131994</v>
      </c>
      <c r="AP282" s="155">
        <v>13.90390755163104</v>
      </c>
      <c r="AQ282" s="8"/>
      <c r="AS282" s="130"/>
      <c r="AT282" s="131"/>
      <c r="AU282" s="131"/>
      <c r="AV282" s="131"/>
      <c r="AW282" s="131"/>
      <c r="AX282" s="131"/>
      <c r="AY282" s="132"/>
    </row>
    <row r="283" spans="2:51">
      <c r="B283" s="5"/>
      <c r="F283" s="62" t="s">
        <v>50</v>
      </c>
      <c r="G283" s="85">
        <f t="shared" si="46"/>
        <v>17765.910120244102</v>
      </c>
      <c r="H283" s="155">
        <v>575.06443129532624</v>
      </c>
      <c r="I283" s="155">
        <v>577.21507069201778</v>
      </c>
      <c r="J283" s="155">
        <v>571.16299327025126</v>
      </c>
      <c r="K283" s="155">
        <v>564.72664059234739</v>
      </c>
      <c r="L283" s="155">
        <v>557.82251882236937</v>
      </c>
      <c r="M283" s="155">
        <v>548.97482897724376</v>
      </c>
      <c r="N283" s="155">
        <v>539.78539442773695</v>
      </c>
      <c r="O283" s="155">
        <v>527.23356813133807</v>
      </c>
      <c r="P283" s="155">
        <v>514.50813681107672</v>
      </c>
      <c r="Q283" s="155">
        <v>501.55181259513807</v>
      </c>
      <c r="R283" s="155">
        <v>488.00224857800686</v>
      </c>
      <c r="S283" s="155">
        <v>490.61837984037902</v>
      </c>
      <c r="T283" s="155">
        <v>493.22111565337906</v>
      </c>
      <c r="U283" s="155">
        <v>493.22044588091046</v>
      </c>
      <c r="V283" s="155">
        <v>493.21910633597327</v>
      </c>
      <c r="W283" s="155">
        <v>493.07510525522309</v>
      </c>
      <c r="X283" s="155">
        <v>492.91703895263225</v>
      </c>
      <c r="Y283" s="155">
        <v>492.81255444752981</v>
      </c>
      <c r="Z283" s="155">
        <v>492.64176246803549</v>
      </c>
      <c r="AA283" s="155">
        <v>492.50981729172031</v>
      </c>
      <c r="AB283" s="155">
        <v>492.3396950846946</v>
      </c>
      <c r="AC283" s="155">
        <v>492.1561774282967</v>
      </c>
      <c r="AD283" s="155">
        <v>491.95993409499533</v>
      </c>
      <c r="AE283" s="155">
        <v>491.77641643859755</v>
      </c>
      <c r="AF283" s="155">
        <v>491.60629423157172</v>
      </c>
      <c r="AG283" s="155">
        <v>491.43617202454607</v>
      </c>
      <c r="AH283" s="155">
        <v>491.22720301434117</v>
      </c>
      <c r="AI283" s="155">
        <v>491.01689445919919</v>
      </c>
      <c r="AJ283" s="155">
        <v>490.86083747401415</v>
      </c>
      <c r="AK283" s="155">
        <v>490.67731981761625</v>
      </c>
      <c r="AL283" s="155">
        <v>490.49313238874993</v>
      </c>
      <c r="AM283" s="155">
        <v>490.29688905544856</v>
      </c>
      <c r="AN283" s="155">
        <v>490.12743662089133</v>
      </c>
      <c r="AO283" s="155">
        <v>489.91779783821789</v>
      </c>
      <c r="AP283" s="155">
        <v>489.73494995428871</v>
      </c>
      <c r="AQ283" s="8"/>
      <c r="AS283" s="130"/>
      <c r="AT283" s="131"/>
      <c r="AU283" s="131"/>
      <c r="AV283" s="131"/>
      <c r="AW283" s="131"/>
      <c r="AX283" s="131"/>
      <c r="AY283" s="132"/>
    </row>
    <row r="284" spans="2:51">
      <c r="B284" s="5"/>
      <c r="F284" s="86" t="s">
        <v>0</v>
      </c>
      <c r="G284" s="85">
        <f t="shared" si="46"/>
        <v>-49858.403688594699</v>
      </c>
      <c r="H284" s="154">
        <f t="shared" ref="H284:AP284" si="48">-H278*SUMIF($E$10:$E$28,$E277,H$10:H$28)</f>
        <v>-3330.1260400707656</v>
      </c>
      <c r="I284" s="154">
        <f t="shared" si="48"/>
        <v>-3166.9659109115173</v>
      </c>
      <c r="J284" s="154">
        <f t="shared" si="48"/>
        <v>-2962.0003816061603</v>
      </c>
      <c r="K284" s="154">
        <f t="shared" si="48"/>
        <v>-2760.7877586990726</v>
      </c>
      <c r="L284" s="154">
        <f t="shared" si="48"/>
        <v>-2563.2189502511042</v>
      </c>
      <c r="M284" s="154">
        <f t="shared" si="48"/>
        <v>-2363.2799109915591</v>
      </c>
      <c r="N284" s="154">
        <f t="shared" si="48"/>
        <v>-2169.0054252400087</v>
      </c>
      <c r="O284" s="154">
        <f t="shared" si="48"/>
        <v>-1969.3095479039757</v>
      </c>
      <c r="P284" s="154">
        <f t="shared" si="48"/>
        <v>-1790.277234991875</v>
      </c>
      <c r="Q284" s="154">
        <f t="shared" si="48"/>
        <v>-1617.0053830200602</v>
      </c>
      <c r="R284" s="154">
        <f t="shared" si="48"/>
        <v>-1448.5954326735307</v>
      </c>
      <c r="S284" s="154">
        <f t="shared" si="48"/>
        <v>-1330.9664710787017</v>
      </c>
      <c r="T284" s="154">
        <f t="shared" si="48"/>
        <v>-1211.967305298102</v>
      </c>
      <c r="U284" s="154">
        <f t="shared" si="48"/>
        <v>-1085.9058733746804</v>
      </c>
      <c r="V284" s="154">
        <f t="shared" si="48"/>
        <v>-959.84348038863652</v>
      </c>
      <c r="W284" s="154">
        <f t="shared" si="48"/>
        <v>-959.563242869953</v>
      </c>
      <c r="X284" s="154">
        <f t="shared" si="48"/>
        <v>-959.25563331456055</v>
      </c>
      <c r="Y284" s="154">
        <f t="shared" si="48"/>
        <v>-959.05229818472515</v>
      </c>
      <c r="Z284" s="154">
        <f t="shared" si="48"/>
        <v>-958.7199234532635</v>
      </c>
      <c r="AA284" s="154">
        <f t="shared" si="48"/>
        <v>-958.46314768032994</v>
      </c>
      <c r="AB284" s="154">
        <f t="shared" si="48"/>
        <v>-958.13207637918754</v>
      </c>
      <c r="AC284" s="154">
        <f t="shared" si="48"/>
        <v>-957.77493647165579</v>
      </c>
      <c r="AD284" s="154">
        <f t="shared" si="48"/>
        <v>-957.39303138805451</v>
      </c>
      <c r="AE284" s="154">
        <f t="shared" si="48"/>
        <v>-957.03589148052288</v>
      </c>
      <c r="AF284" s="154">
        <f t="shared" si="48"/>
        <v>-956.70482017938014</v>
      </c>
      <c r="AG284" s="154">
        <f t="shared" si="48"/>
        <v>-956.37374887823796</v>
      </c>
      <c r="AH284" s="154">
        <f t="shared" si="48"/>
        <v>-955.96707861856692</v>
      </c>
      <c r="AI284" s="154">
        <f t="shared" si="48"/>
        <v>-955.55780149825659</v>
      </c>
      <c r="AJ284" s="154">
        <f t="shared" si="48"/>
        <v>-955.25410223382301</v>
      </c>
      <c r="AK284" s="154">
        <f t="shared" si="48"/>
        <v>-954.89696232629126</v>
      </c>
      <c r="AL284" s="154">
        <f t="shared" si="48"/>
        <v>-954.53851898844027</v>
      </c>
      <c r="AM284" s="154">
        <f t="shared" si="48"/>
        <v>-954.15661390483899</v>
      </c>
      <c r="AN284" s="154">
        <f t="shared" si="48"/>
        <v>-953.82684603401583</v>
      </c>
      <c r="AO284" s="154">
        <f t="shared" si="48"/>
        <v>-953.4188723440252</v>
      </c>
      <c r="AP284" s="154">
        <f t="shared" si="48"/>
        <v>-953.06303586681304</v>
      </c>
      <c r="AQ284" s="8"/>
      <c r="AS284" s="130"/>
      <c r="AT284" s="131"/>
      <c r="AU284" s="130"/>
      <c r="AV284" s="130"/>
      <c r="AW284" s="130"/>
      <c r="AX284" s="130"/>
      <c r="AY284" s="130"/>
    </row>
    <row r="285" spans="2:51">
      <c r="B285" s="5"/>
      <c r="F285" s="86" t="s">
        <v>5</v>
      </c>
      <c r="G285" s="85">
        <f t="shared" si="46"/>
        <v>298015.55811296403</v>
      </c>
      <c r="H285" s="154">
        <f t="shared" ref="H285:AP285" si="49">SUM(H278,H284)</f>
        <v>8401.1775299295841</v>
      </c>
      <c r="I285" s="154">
        <f t="shared" si="49"/>
        <v>8530.7658457180733</v>
      </c>
      <c r="J285" s="154">
        <f t="shared" si="49"/>
        <v>8536.4483047531576</v>
      </c>
      <c r="K285" s="154">
        <f t="shared" si="49"/>
        <v>8532.3173355158415</v>
      </c>
      <c r="L285" s="154">
        <f t="shared" si="49"/>
        <v>8516.9782410360895</v>
      </c>
      <c r="M285" s="154">
        <f t="shared" si="49"/>
        <v>8467.5171146342836</v>
      </c>
      <c r="N285" s="154">
        <f t="shared" si="49"/>
        <v>8408.0691451761595</v>
      </c>
      <c r="O285" s="154">
        <f t="shared" si="49"/>
        <v>8291.0736471497366</v>
      </c>
      <c r="P285" s="154">
        <f t="shared" si="49"/>
        <v>8222.4589786092147</v>
      </c>
      <c r="Q285" s="154">
        <f t="shared" si="49"/>
        <v>8143.5904903404635</v>
      </c>
      <c r="R285" s="154">
        <f t="shared" si="49"/>
        <v>8048.3151836302086</v>
      </c>
      <c r="S285" s="154">
        <f t="shared" si="49"/>
        <v>8216.8561335030881</v>
      </c>
      <c r="T285" s="154">
        <f t="shared" si="49"/>
        <v>8386.5066014978474</v>
      </c>
      <c r="U285" s="154">
        <f t="shared" si="49"/>
        <v>8512.5549991180724</v>
      </c>
      <c r="V285" s="154">
        <f t="shared" si="49"/>
        <v>8638.5913234977288</v>
      </c>
      <c r="W285" s="154">
        <f t="shared" si="49"/>
        <v>8636.0691858295759</v>
      </c>
      <c r="X285" s="154">
        <f t="shared" si="49"/>
        <v>8633.3006998310448</v>
      </c>
      <c r="Y285" s="154">
        <f t="shared" si="49"/>
        <v>8631.4706836625264</v>
      </c>
      <c r="Z285" s="154">
        <f t="shared" si="49"/>
        <v>8628.4793110793707</v>
      </c>
      <c r="AA285" s="154">
        <f t="shared" si="49"/>
        <v>8626.1683291229692</v>
      </c>
      <c r="AB285" s="154">
        <f t="shared" si="49"/>
        <v>8623.1886874126867</v>
      </c>
      <c r="AC285" s="154">
        <f t="shared" si="49"/>
        <v>8619.974428244901</v>
      </c>
      <c r="AD285" s="154">
        <f t="shared" si="49"/>
        <v>8616.5372824924907</v>
      </c>
      <c r="AE285" s="154">
        <f t="shared" si="49"/>
        <v>8613.323023324705</v>
      </c>
      <c r="AF285" s="154">
        <f t="shared" si="49"/>
        <v>8610.3433816144207</v>
      </c>
      <c r="AG285" s="154">
        <f t="shared" si="49"/>
        <v>8607.3637399041418</v>
      </c>
      <c r="AH285" s="154">
        <f t="shared" si="49"/>
        <v>8603.7037075671014</v>
      </c>
      <c r="AI285" s="154">
        <f t="shared" si="49"/>
        <v>8600.0202134843094</v>
      </c>
      <c r="AJ285" s="154">
        <f t="shared" si="49"/>
        <v>8597.2869201044068</v>
      </c>
      <c r="AK285" s="154">
        <f t="shared" si="49"/>
        <v>8594.0726609366211</v>
      </c>
      <c r="AL285" s="154">
        <f t="shared" si="49"/>
        <v>8590.8466708959622</v>
      </c>
      <c r="AM285" s="154">
        <f t="shared" si="49"/>
        <v>8587.4095251435501</v>
      </c>
      <c r="AN285" s="154">
        <f t="shared" si="49"/>
        <v>8584.4416143061426</v>
      </c>
      <c r="AO285" s="154">
        <f t="shared" si="49"/>
        <v>8580.7698510962255</v>
      </c>
      <c r="AP285" s="154">
        <f t="shared" si="49"/>
        <v>8577.5673228013165</v>
      </c>
      <c r="AQ285" s="8"/>
      <c r="AS285" s="130"/>
      <c r="AT285" s="130"/>
      <c r="AU285" s="130"/>
      <c r="AV285" s="130"/>
      <c r="AW285" s="130"/>
      <c r="AX285" s="130"/>
      <c r="AY285" s="130"/>
    </row>
    <row r="286" spans="2:51">
      <c r="B286" s="5"/>
      <c r="G286" s="171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8"/>
      <c r="AS286" s="131"/>
      <c r="AT286" s="131"/>
      <c r="AU286" s="131"/>
      <c r="AV286" s="131"/>
      <c r="AW286" s="131"/>
      <c r="AX286" s="131"/>
      <c r="AY286" s="131"/>
    </row>
    <row r="287" spans="2:51">
      <c r="B287" s="5"/>
      <c r="E287" s="34">
        <f>E277+1</f>
        <v>13</v>
      </c>
      <c r="F287" s="35" t="str">
        <f>LOOKUP(E287,CAPEX!$E$11:$E$29,CAPEX!$F$11:$F$29)</f>
        <v>Miracema</v>
      </c>
      <c r="G287" s="85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8"/>
      <c r="AS287" s="131"/>
      <c r="AT287" s="131"/>
      <c r="AU287" s="131"/>
      <c r="AV287" s="131"/>
      <c r="AW287" s="131"/>
      <c r="AX287" s="131"/>
      <c r="AY287" s="131"/>
    </row>
    <row r="288" spans="2:51">
      <c r="B288" s="5"/>
      <c r="F288" s="86" t="s">
        <v>46</v>
      </c>
      <c r="G288" s="85">
        <f t="shared" ref="G288:G295" si="50">SUM(H288:AP288)</f>
        <v>483257.79573977843</v>
      </c>
      <c r="H288" s="154">
        <f t="shared" ref="H288:AP288" si="51">SUM(H289:H293)</f>
        <v>11282.626570653356</v>
      </c>
      <c r="I288" s="154">
        <f t="shared" si="51"/>
        <v>11293.624817569987</v>
      </c>
      <c r="J288" s="154">
        <f t="shared" si="51"/>
        <v>11802.665194858604</v>
      </c>
      <c r="K288" s="154">
        <f t="shared" si="51"/>
        <v>12265.28354608968</v>
      </c>
      <c r="L288" s="154">
        <f t="shared" si="51"/>
        <v>12671.387412450178</v>
      </c>
      <c r="M288" s="154">
        <f t="shared" si="51"/>
        <v>13050.012463396781</v>
      </c>
      <c r="N288" s="154">
        <f t="shared" si="51"/>
        <v>13308.875049278598</v>
      </c>
      <c r="O288" s="154">
        <f t="shared" si="51"/>
        <v>13454.475463194718</v>
      </c>
      <c r="P288" s="154">
        <f t="shared" si="51"/>
        <v>13514.523177876763</v>
      </c>
      <c r="Q288" s="154">
        <f t="shared" si="51"/>
        <v>13643.984775976438</v>
      </c>
      <c r="R288" s="154">
        <f t="shared" si="51"/>
        <v>13656.589682694315</v>
      </c>
      <c r="S288" s="154">
        <f t="shared" si="51"/>
        <v>14023.921962802713</v>
      </c>
      <c r="T288" s="154">
        <f t="shared" si="51"/>
        <v>14390.916084481016</v>
      </c>
      <c r="U288" s="154">
        <f t="shared" si="51"/>
        <v>14388.887133900455</v>
      </c>
      <c r="V288" s="154">
        <f t="shared" si="51"/>
        <v>14386.858183319891</v>
      </c>
      <c r="W288" s="154">
        <f t="shared" si="51"/>
        <v>14380.125756393474</v>
      </c>
      <c r="X288" s="154">
        <f t="shared" si="51"/>
        <v>14373.70074622169</v>
      </c>
      <c r="Y288" s="154">
        <f t="shared" si="51"/>
        <v>14366.968319295274</v>
      </c>
      <c r="Z288" s="154">
        <f t="shared" si="51"/>
        <v>14360.54330912349</v>
      </c>
      <c r="AA288" s="154">
        <f t="shared" si="51"/>
        <v>14353.503465442443</v>
      </c>
      <c r="AB288" s="154">
        <f t="shared" si="51"/>
        <v>14345.018763014634</v>
      </c>
      <c r="AC288" s="154">
        <f t="shared" si="51"/>
        <v>14337.425569175251</v>
      </c>
      <c r="AD288" s="154">
        <f t="shared" si="51"/>
        <v>14329.217541826605</v>
      </c>
      <c r="AE288" s="154">
        <f t="shared" si="51"/>
        <v>14320.732839398795</v>
      </c>
      <c r="AF288" s="154">
        <f t="shared" si="51"/>
        <v>14312.524812050153</v>
      </c>
      <c r="AG288" s="154">
        <f t="shared" si="51"/>
        <v>14303.45601778854</v>
      </c>
      <c r="AH288" s="154">
        <f t="shared" si="51"/>
        <v>14294.663898606097</v>
      </c>
      <c r="AI288" s="154">
        <f t="shared" si="51"/>
        <v>14286.179196178287</v>
      </c>
      <c r="AJ288" s="154">
        <f t="shared" si="51"/>
        <v>14277.387076995845</v>
      </c>
      <c r="AK288" s="154">
        <f t="shared" si="51"/>
        <v>14268.625699488868</v>
      </c>
      <c r="AL288" s="154">
        <f t="shared" si="51"/>
        <v>14259.833580306426</v>
      </c>
      <c r="AM288" s="154">
        <f t="shared" si="51"/>
        <v>14251.348877878614</v>
      </c>
      <c r="AN288" s="154">
        <f t="shared" si="51"/>
        <v>14242.556758696172</v>
      </c>
      <c r="AO288" s="154">
        <f t="shared" si="51"/>
        <v>14234.072056268362</v>
      </c>
      <c r="AP288" s="154">
        <f t="shared" si="51"/>
        <v>14225.279937085919</v>
      </c>
      <c r="AQ288" s="8"/>
      <c r="AS288" s="130"/>
      <c r="AT288" s="130"/>
      <c r="AU288" s="130"/>
      <c r="AV288" s="130"/>
      <c r="AW288" s="130"/>
      <c r="AX288" s="130"/>
      <c r="AY288" s="130"/>
    </row>
    <row r="289" spans="2:51">
      <c r="B289" s="5"/>
      <c r="F289" s="62" t="s">
        <v>2</v>
      </c>
      <c r="G289" s="85">
        <f t="shared" si="50"/>
        <v>14283.103237988027</v>
      </c>
      <c r="H289" s="155">
        <v>93.84980548482929</v>
      </c>
      <c r="I289" s="155">
        <v>131.67542783030575</v>
      </c>
      <c r="J289" s="155">
        <v>177.13976942075513</v>
      </c>
      <c r="K289" s="155">
        <v>225.26006727265025</v>
      </c>
      <c r="L289" s="155">
        <v>275.36095976182065</v>
      </c>
      <c r="M289" s="155">
        <v>327.6109965595025</v>
      </c>
      <c r="N289" s="155">
        <v>379.11289548060648</v>
      </c>
      <c r="O289" s="155">
        <v>428.86563443181819</v>
      </c>
      <c r="P289" s="155">
        <v>430.77967421164772</v>
      </c>
      <c r="Q289" s="155">
        <v>434.90630334374998</v>
      </c>
      <c r="R289" s="155">
        <v>435.30808870738645</v>
      </c>
      <c r="S289" s="155">
        <v>447.01692059659092</v>
      </c>
      <c r="T289" s="155">
        <v>458.71497357954547</v>
      </c>
      <c r="U289" s="155">
        <v>458.65030014204547</v>
      </c>
      <c r="V289" s="155">
        <v>458.58562670454552</v>
      </c>
      <c r="W289" s="155">
        <v>458.37102848011364</v>
      </c>
      <c r="X289" s="155">
        <v>458.16622926136364</v>
      </c>
      <c r="Y289" s="155">
        <v>457.95163103693176</v>
      </c>
      <c r="Z289" s="155">
        <v>457.74683181818182</v>
      </c>
      <c r="AA289" s="155">
        <v>457.52243458806822</v>
      </c>
      <c r="AB289" s="155">
        <v>457.25198203125001</v>
      </c>
      <c r="AC289" s="155">
        <v>457.00994659090907</v>
      </c>
      <c r="AD289" s="155">
        <v>456.74831313920458</v>
      </c>
      <c r="AE289" s="155">
        <v>456.47786058238637</v>
      </c>
      <c r="AF289" s="155">
        <v>456.21622713068189</v>
      </c>
      <c r="AG289" s="155">
        <v>455.92715646306817</v>
      </c>
      <c r="AH289" s="155">
        <v>455.64690490056819</v>
      </c>
      <c r="AI289" s="155">
        <v>455.37645234374997</v>
      </c>
      <c r="AJ289" s="155">
        <v>455.09620078124999</v>
      </c>
      <c r="AK289" s="155">
        <v>454.81692911931816</v>
      </c>
      <c r="AL289" s="155">
        <v>454.53667755681818</v>
      </c>
      <c r="AM289" s="155">
        <v>454.26622499999996</v>
      </c>
      <c r="AN289" s="155">
        <v>453.98597343749998</v>
      </c>
      <c r="AO289" s="155">
        <v>453.71552088068177</v>
      </c>
      <c r="AP289" s="155">
        <v>453.43526931818178</v>
      </c>
      <c r="AQ289" s="8"/>
      <c r="AS289" s="130"/>
      <c r="AT289" s="131"/>
      <c r="AU289" s="131"/>
      <c r="AV289" s="131"/>
      <c r="AW289" s="131"/>
      <c r="AX289" s="131"/>
      <c r="AY289" s="132"/>
    </row>
    <row r="290" spans="2:51">
      <c r="B290" s="5"/>
      <c r="F290" s="62" t="s">
        <v>47</v>
      </c>
      <c r="G290" s="85">
        <f t="shared" si="50"/>
        <v>348655.81782958598</v>
      </c>
      <c r="H290" s="155">
        <v>8400.867174768804</v>
      </c>
      <c r="I290" s="155">
        <v>8367.9873053632673</v>
      </c>
      <c r="J290" s="155">
        <v>8702.1368826663129</v>
      </c>
      <c r="K290" s="155">
        <v>8998.4103939390643</v>
      </c>
      <c r="L290" s="155">
        <v>9249.9368315947358</v>
      </c>
      <c r="M290" s="155">
        <v>9478.4151211389617</v>
      </c>
      <c r="N290" s="155">
        <v>9617.4501747869872</v>
      </c>
      <c r="O290" s="155">
        <v>9673.0303476545432</v>
      </c>
      <c r="P290" s="155">
        <v>9716.2013629806825</v>
      </c>
      <c r="Q290" s="155">
        <v>9809.2771555449999</v>
      </c>
      <c r="R290" s="155">
        <v>9818.3393925340915</v>
      </c>
      <c r="S290" s="155">
        <v>10082.431166522729</v>
      </c>
      <c r="T290" s="155">
        <v>10346.279823136363</v>
      </c>
      <c r="U290" s="155">
        <v>10344.821118886364</v>
      </c>
      <c r="V290" s="155">
        <v>10343.362414636365</v>
      </c>
      <c r="W290" s="155">
        <v>10338.52216871591</v>
      </c>
      <c r="X290" s="155">
        <v>10333.902938590909</v>
      </c>
      <c r="Y290" s="155">
        <v>10329.062692670454</v>
      </c>
      <c r="Z290" s="155">
        <v>10324.443462545456</v>
      </c>
      <c r="AA290" s="155">
        <v>10319.382200829546</v>
      </c>
      <c r="AB290" s="155">
        <v>10313.282164875003</v>
      </c>
      <c r="AC290" s="155">
        <v>10307.823074727274</v>
      </c>
      <c r="AD290" s="155">
        <v>10301.921952988636</v>
      </c>
      <c r="AE290" s="155">
        <v>10295.821917034091</v>
      </c>
      <c r="AF290" s="155">
        <v>10289.920795295455</v>
      </c>
      <c r="AG290" s="155">
        <v>10283.400829329545</v>
      </c>
      <c r="AH290" s="155">
        <v>10277.079777579544</v>
      </c>
      <c r="AI290" s="155">
        <v>10270.979741625</v>
      </c>
      <c r="AJ290" s="155">
        <v>10264.658689874999</v>
      </c>
      <c r="AK290" s="155">
        <v>10258.359739704545</v>
      </c>
      <c r="AL290" s="155">
        <v>10252.038687954548</v>
      </c>
      <c r="AM290" s="155">
        <v>10245.938652000003</v>
      </c>
      <c r="AN290" s="155">
        <v>10239.617600250001</v>
      </c>
      <c r="AO290" s="155">
        <v>10233.517564295456</v>
      </c>
      <c r="AP290" s="155">
        <v>10227.196512545455</v>
      </c>
      <c r="AQ290" s="8"/>
      <c r="AS290" s="130"/>
      <c r="AT290" s="131"/>
      <c r="AU290" s="131"/>
      <c r="AV290" s="131"/>
      <c r="AW290" s="131"/>
      <c r="AX290" s="131"/>
      <c r="AY290" s="132"/>
    </row>
    <row r="291" spans="2:51">
      <c r="B291" s="5"/>
      <c r="F291" s="62" t="s">
        <v>48</v>
      </c>
      <c r="G291" s="85">
        <f t="shared" si="50"/>
        <v>60335.451133823939</v>
      </c>
      <c r="H291" s="155">
        <v>1398.0332122898496</v>
      </c>
      <c r="I291" s="155">
        <v>1401.068313437225</v>
      </c>
      <c r="J291" s="155">
        <v>1465.9708798649572</v>
      </c>
      <c r="K291" s="155">
        <v>1525.2561009286912</v>
      </c>
      <c r="L291" s="155">
        <v>1577.6472071673777</v>
      </c>
      <c r="M291" s="155">
        <v>1626.738782031588</v>
      </c>
      <c r="N291" s="155">
        <v>1661.0015518684604</v>
      </c>
      <c r="O291" s="155">
        <v>1681.1942100170254</v>
      </c>
      <c r="P291" s="155">
        <v>1688.6974285946926</v>
      </c>
      <c r="Q291" s="155">
        <v>1704.8742085620806</v>
      </c>
      <c r="R291" s="155">
        <v>1706.4492455265367</v>
      </c>
      <c r="S291" s="155">
        <v>1752.3489838076721</v>
      </c>
      <c r="T291" s="155">
        <v>1798.2064677477665</v>
      </c>
      <c r="U291" s="155">
        <v>1797.9529417015237</v>
      </c>
      <c r="V291" s="155">
        <v>1797.6994156552807</v>
      </c>
      <c r="W291" s="155">
        <v>1796.8581701382027</v>
      </c>
      <c r="X291" s="155">
        <v>1796.0553376584339</v>
      </c>
      <c r="Y291" s="155">
        <v>1795.2140921413556</v>
      </c>
      <c r="Z291" s="155">
        <v>1794.4112596615869</v>
      </c>
      <c r="AA291" s="155">
        <v>1793.5316011071991</v>
      </c>
      <c r="AB291" s="155">
        <v>1792.4714012774564</v>
      </c>
      <c r="AC291" s="155">
        <v>1791.5225992559117</v>
      </c>
      <c r="AD291" s="155">
        <v>1790.4969711597473</v>
      </c>
      <c r="AE291" s="155">
        <v>1789.4367713300051</v>
      </c>
      <c r="AF291" s="155">
        <v>1788.4111432338409</v>
      </c>
      <c r="AG291" s="155">
        <v>1787.2779586332106</v>
      </c>
      <c r="AH291" s="155">
        <v>1786.1793457661583</v>
      </c>
      <c r="AI291" s="155">
        <v>1785.1191459364159</v>
      </c>
      <c r="AJ291" s="155">
        <v>1784.0205330693639</v>
      </c>
      <c r="AK291" s="155">
        <v>1782.925761506043</v>
      </c>
      <c r="AL291" s="155">
        <v>1781.8271486389908</v>
      </c>
      <c r="AM291" s="155">
        <v>1780.7669488092483</v>
      </c>
      <c r="AN291" s="155">
        <v>1779.6683359421963</v>
      </c>
      <c r="AO291" s="155">
        <v>1778.6081361124538</v>
      </c>
      <c r="AP291" s="155">
        <v>1777.5095232454019</v>
      </c>
      <c r="AQ291" s="8"/>
      <c r="AS291" s="130"/>
      <c r="AT291" s="131"/>
      <c r="AU291" s="131"/>
      <c r="AV291" s="131"/>
      <c r="AW291" s="131"/>
      <c r="AX291" s="131"/>
      <c r="AY291" s="132"/>
    </row>
    <row r="292" spans="2:51">
      <c r="B292" s="5"/>
      <c r="F292" s="62" t="s">
        <v>49</v>
      </c>
      <c r="G292" s="85">
        <f t="shared" si="50"/>
        <v>2191.6994068055224</v>
      </c>
      <c r="H292" s="155">
        <v>50.783884175722541</v>
      </c>
      <c r="I292" s="155">
        <v>50.894134936416165</v>
      </c>
      <c r="J292" s="155">
        <v>53.251735876936408</v>
      </c>
      <c r="K292" s="155">
        <v>55.405285430241719</v>
      </c>
      <c r="L292" s="155">
        <v>57.308404646347867</v>
      </c>
      <c r="M292" s="155">
        <v>59.091667611770873</v>
      </c>
      <c r="N292" s="155">
        <v>60.336270758276392</v>
      </c>
      <c r="O292" s="155">
        <v>61.069773799264297</v>
      </c>
      <c r="P292" s="155">
        <v>61.342329973068843</v>
      </c>
      <c r="Q292" s="155">
        <v>61.929955297687847</v>
      </c>
      <c r="R292" s="155">
        <v>61.987168884655787</v>
      </c>
      <c r="S292" s="155">
        <v>63.654487637940079</v>
      </c>
      <c r="T292" s="155">
        <v>65.320271492380442</v>
      </c>
      <c r="U292" s="155">
        <v>65.311062099316857</v>
      </c>
      <c r="V292" s="155">
        <v>65.301852706253271</v>
      </c>
      <c r="W292" s="155">
        <v>65.271294265633202</v>
      </c>
      <c r="X292" s="155">
        <v>65.242131187598517</v>
      </c>
      <c r="Y292" s="155">
        <v>65.211572746978447</v>
      </c>
      <c r="Z292" s="155">
        <v>65.182409668943762</v>
      </c>
      <c r="AA292" s="155">
        <v>65.150455865738309</v>
      </c>
      <c r="AB292" s="155">
        <v>65.111943858381494</v>
      </c>
      <c r="AC292" s="155">
        <v>65.077478402522317</v>
      </c>
      <c r="AD292" s="155">
        <v>65.040222221492371</v>
      </c>
      <c r="AE292" s="155">
        <v>65.001710214135556</v>
      </c>
      <c r="AF292" s="155">
        <v>64.964454033105596</v>
      </c>
      <c r="AG292" s="155">
        <v>64.923290836836557</v>
      </c>
      <c r="AH292" s="155">
        <v>64.883383466894358</v>
      </c>
      <c r="AI292" s="155">
        <v>64.844871459537558</v>
      </c>
      <c r="AJ292" s="155">
        <v>64.804964089595359</v>
      </c>
      <c r="AK292" s="155">
        <v>64.765196255911704</v>
      </c>
      <c r="AL292" s="155">
        <v>64.725288885969505</v>
      </c>
      <c r="AM292" s="155">
        <v>64.686776878612704</v>
      </c>
      <c r="AN292" s="155">
        <v>64.646869508670505</v>
      </c>
      <c r="AO292" s="155">
        <v>64.608357501313691</v>
      </c>
      <c r="AP292" s="155">
        <v>64.56845013137152</v>
      </c>
      <c r="AQ292" s="8"/>
      <c r="AS292" s="130"/>
      <c r="AT292" s="131"/>
      <c r="AU292" s="131"/>
      <c r="AV292" s="131"/>
      <c r="AW292" s="131"/>
      <c r="AX292" s="131"/>
      <c r="AY292" s="132"/>
    </row>
    <row r="293" spans="2:51">
      <c r="B293" s="5"/>
      <c r="F293" s="62" t="s">
        <v>50</v>
      </c>
      <c r="G293" s="85">
        <f t="shared" si="50"/>
        <v>57791.724131574832</v>
      </c>
      <c r="H293" s="155">
        <v>1339.0924939341503</v>
      </c>
      <c r="I293" s="155">
        <v>1341.9996360027744</v>
      </c>
      <c r="J293" s="155">
        <v>1404.1659270296427</v>
      </c>
      <c r="K293" s="155">
        <v>1460.9516985190355</v>
      </c>
      <c r="L293" s="155">
        <v>1511.1340092798948</v>
      </c>
      <c r="M293" s="155">
        <v>1558.1558960549573</v>
      </c>
      <c r="N293" s="155">
        <v>1590.974156384267</v>
      </c>
      <c r="O293" s="155">
        <v>1610.3154972920652</v>
      </c>
      <c r="P293" s="155">
        <v>1617.502382116671</v>
      </c>
      <c r="Q293" s="155">
        <v>1632.9971532279187</v>
      </c>
      <c r="R293" s="155">
        <v>1634.5057870416447</v>
      </c>
      <c r="S293" s="155">
        <v>1678.4704042377825</v>
      </c>
      <c r="T293" s="155">
        <v>1722.3945485249603</v>
      </c>
      <c r="U293" s="155">
        <v>1722.1517110712034</v>
      </c>
      <c r="V293" s="155">
        <v>1721.9088736174463</v>
      </c>
      <c r="W293" s="155">
        <v>1721.1030947936156</v>
      </c>
      <c r="X293" s="155">
        <v>1720.3341095233841</v>
      </c>
      <c r="Y293" s="155">
        <v>1719.5283306995534</v>
      </c>
      <c r="Z293" s="155">
        <v>1718.7593454293221</v>
      </c>
      <c r="AA293" s="155">
        <v>1717.9167730518916</v>
      </c>
      <c r="AB293" s="155">
        <v>1716.9012709725434</v>
      </c>
      <c r="AC293" s="155">
        <v>1715.9924701986338</v>
      </c>
      <c r="AD293" s="155">
        <v>1715.0100823175248</v>
      </c>
      <c r="AE293" s="155">
        <v>1713.9945802381762</v>
      </c>
      <c r="AF293" s="155">
        <v>1713.0121923570678</v>
      </c>
      <c r="AG293" s="155">
        <v>1711.9267825258798</v>
      </c>
      <c r="AH293" s="155">
        <v>1710.8744868929325</v>
      </c>
      <c r="AI293" s="155">
        <v>1709.8589848135839</v>
      </c>
      <c r="AJ293" s="155">
        <v>1708.8066891806361</v>
      </c>
      <c r="AK293" s="155">
        <v>1707.7580729030478</v>
      </c>
      <c r="AL293" s="155">
        <v>1706.7057772701</v>
      </c>
      <c r="AM293" s="155">
        <v>1705.6902751907514</v>
      </c>
      <c r="AN293" s="155">
        <v>1704.6379795578032</v>
      </c>
      <c r="AO293" s="155">
        <v>1703.622477478455</v>
      </c>
      <c r="AP293" s="155">
        <v>1702.5701818455068</v>
      </c>
      <c r="AQ293" s="8"/>
      <c r="AS293" s="130"/>
      <c r="AT293" s="131"/>
      <c r="AU293" s="131"/>
      <c r="AV293" s="131"/>
      <c r="AW293" s="131"/>
      <c r="AX293" s="131"/>
      <c r="AY293" s="132"/>
    </row>
    <row r="294" spans="2:51">
      <c r="B294" s="5"/>
      <c r="F294" s="86" t="s">
        <v>0</v>
      </c>
      <c r="G294" s="85">
        <f t="shared" si="50"/>
        <v>-54990.048410647272</v>
      </c>
      <c r="H294" s="154">
        <f t="shared" ref="H294:AP294" si="52">-H288*SUMIF($E$10:$E$28,$E287,H$10:H$28)</f>
        <v>-1928.5769684770135</v>
      </c>
      <c r="I294" s="154">
        <f t="shared" si="52"/>
        <v>-1873.2359030742753</v>
      </c>
      <c r="J294" s="154">
        <f t="shared" si="52"/>
        <v>-1897.8685633332634</v>
      </c>
      <c r="K294" s="154">
        <f t="shared" si="52"/>
        <v>-1910.1134909110328</v>
      </c>
      <c r="L294" s="154">
        <f t="shared" si="52"/>
        <v>-1909.1557034758268</v>
      </c>
      <c r="M294" s="154">
        <f t="shared" si="52"/>
        <v>-1900.0818146705715</v>
      </c>
      <c r="N294" s="154">
        <f t="shared" si="52"/>
        <v>-1870.3405735919525</v>
      </c>
      <c r="O294" s="154">
        <f t="shared" si="52"/>
        <v>-1822.6329427474445</v>
      </c>
      <c r="P294" s="154">
        <f t="shared" si="52"/>
        <v>-1762.2938223951301</v>
      </c>
      <c r="Q294" s="154">
        <f t="shared" si="52"/>
        <v>-1710.0460919223806</v>
      </c>
      <c r="R294" s="154">
        <f t="shared" si="52"/>
        <v>-1642.4325191720366</v>
      </c>
      <c r="S294" s="154">
        <f t="shared" si="52"/>
        <v>-1615.5558101148729</v>
      </c>
      <c r="T294" s="154">
        <f t="shared" si="52"/>
        <v>-1584.9195581041763</v>
      </c>
      <c r="U294" s="154">
        <f t="shared" si="52"/>
        <v>-1511.7924082018083</v>
      </c>
      <c r="V294" s="154">
        <f t="shared" si="52"/>
        <v>-1438.6858183319891</v>
      </c>
      <c r="W294" s="154">
        <f t="shared" si="52"/>
        <v>-1438.0125756393475</v>
      </c>
      <c r="X294" s="154">
        <f t="shared" si="52"/>
        <v>-1437.3700746221691</v>
      </c>
      <c r="Y294" s="154">
        <f t="shared" si="52"/>
        <v>-1436.6968319295274</v>
      </c>
      <c r="Z294" s="154">
        <f t="shared" si="52"/>
        <v>-1436.0543309123491</v>
      </c>
      <c r="AA294" s="154">
        <f t="shared" si="52"/>
        <v>-1435.3503465442445</v>
      </c>
      <c r="AB294" s="154">
        <f t="shared" si="52"/>
        <v>-1434.5018763014634</v>
      </c>
      <c r="AC294" s="154">
        <f t="shared" si="52"/>
        <v>-1433.7425569175252</v>
      </c>
      <c r="AD294" s="154">
        <f t="shared" si="52"/>
        <v>-1432.9217541826606</v>
      </c>
      <c r="AE294" s="154">
        <f t="shared" si="52"/>
        <v>-1432.0732839398797</v>
      </c>
      <c r="AF294" s="154">
        <f t="shared" si="52"/>
        <v>-1431.2524812050153</v>
      </c>
      <c r="AG294" s="154">
        <f t="shared" si="52"/>
        <v>-1430.345601778854</v>
      </c>
      <c r="AH294" s="154">
        <f t="shared" si="52"/>
        <v>-1429.4663898606098</v>
      </c>
      <c r="AI294" s="154">
        <f t="shared" si="52"/>
        <v>-1428.6179196178289</v>
      </c>
      <c r="AJ294" s="154">
        <f t="shared" si="52"/>
        <v>-1427.7387076995847</v>
      </c>
      <c r="AK294" s="154">
        <f t="shared" si="52"/>
        <v>-1426.8625699488869</v>
      </c>
      <c r="AL294" s="154">
        <f t="shared" si="52"/>
        <v>-1425.9833580306426</v>
      </c>
      <c r="AM294" s="154">
        <f t="shared" si="52"/>
        <v>-1425.1348877878615</v>
      </c>
      <c r="AN294" s="154">
        <f t="shared" si="52"/>
        <v>-1424.2556758696173</v>
      </c>
      <c r="AO294" s="154">
        <f t="shared" si="52"/>
        <v>-1423.4072056268362</v>
      </c>
      <c r="AP294" s="154">
        <f t="shared" si="52"/>
        <v>-1422.527993708592</v>
      </c>
      <c r="AQ294" s="8"/>
      <c r="AS294" s="130"/>
      <c r="AT294" s="131"/>
      <c r="AU294" s="130"/>
      <c r="AV294" s="130"/>
      <c r="AW294" s="130"/>
      <c r="AX294" s="130"/>
      <c r="AY294" s="130"/>
    </row>
    <row r="295" spans="2:51">
      <c r="B295" s="5"/>
      <c r="F295" s="86" t="s">
        <v>5</v>
      </c>
      <c r="G295" s="85">
        <f t="shared" si="50"/>
        <v>428267.74732913106</v>
      </c>
      <c r="H295" s="154">
        <f t="shared" ref="H295:AP295" si="53">SUM(H288,H294)</f>
        <v>9354.0496021763429</v>
      </c>
      <c r="I295" s="154">
        <f t="shared" si="53"/>
        <v>9420.388914495712</v>
      </c>
      <c r="J295" s="154">
        <f t="shared" si="53"/>
        <v>9904.7966315253398</v>
      </c>
      <c r="K295" s="154">
        <f t="shared" si="53"/>
        <v>10355.170055178647</v>
      </c>
      <c r="L295" s="154">
        <f t="shared" si="53"/>
        <v>10762.231708974352</v>
      </c>
      <c r="M295" s="154">
        <f t="shared" si="53"/>
        <v>11149.930648726209</v>
      </c>
      <c r="N295" s="154">
        <f t="shared" si="53"/>
        <v>11438.534475686645</v>
      </c>
      <c r="O295" s="154">
        <f t="shared" si="53"/>
        <v>11631.842520447273</v>
      </c>
      <c r="P295" s="154">
        <f t="shared" si="53"/>
        <v>11752.229355481633</v>
      </c>
      <c r="Q295" s="154">
        <f t="shared" si="53"/>
        <v>11933.938684054057</v>
      </c>
      <c r="R295" s="154">
        <f t="shared" si="53"/>
        <v>12014.157163522279</v>
      </c>
      <c r="S295" s="154">
        <f t="shared" si="53"/>
        <v>12408.36615268784</v>
      </c>
      <c r="T295" s="154">
        <f t="shared" si="53"/>
        <v>12805.996526376839</v>
      </c>
      <c r="U295" s="154">
        <f t="shared" si="53"/>
        <v>12877.094725698646</v>
      </c>
      <c r="V295" s="154">
        <f t="shared" si="53"/>
        <v>12948.172364987902</v>
      </c>
      <c r="W295" s="154">
        <f t="shared" si="53"/>
        <v>12942.113180754126</v>
      </c>
      <c r="X295" s="154">
        <f t="shared" si="53"/>
        <v>12936.33067159952</v>
      </c>
      <c r="Y295" s="154">
        <f t="shared" si="53"/>
        <v>12930.271487365746</v>
      </c>
      <c r="Z295" s="154">
        <f t="shared" si="53"/>
        <v>12924.48897821114</v>
      </c>
      <c r="AA295" s="154">
        <f t="shared" si="53"/>
        <v>12918.153118898199</v>
      </c>
      <c r="AB295" s="154">
        <f t="shared" si="53"/>
        <v>12910.516886713171</v>
      </c>
      <c r="AC295" s="154">
        <f t="shared" si="53"/>
        <v>12903.683012257727</v>
      </c>
      <c r="AD295" s="154">
        <f t="shared" si="53"/>
        <v>12896.295787643945</v>
      </c>
      <c r="AE295" s="154">
        <f t="shared" si="53"/>
        <v>12888.659555458915</v>
      </c>
      <c r="AF295" s="154">
        <f t="shared" si="53"/>
        <v>12881.272330845137</v>
      </c>
      <c r="AG295" s="154">
        <f t="shared" si="53"/>
        <v>12873.110416009686</v>
      </c>
      <c r="AH295" s="154">
        <f t="shared" si="53"/>
        <v>12865.197508745487</v>
      </c>
      <c r="AI295" s="154">
        <f t="shared" si="53"/>
        <v>12857.561276560458</v>
      </c>
      <c r="AJ295" s="154">
        <f t="shared" si="53"/>
        <v>12849.648369296261</v>
      </c>
      <c r="AK295" s="154">
        <f t="shared" si="53"/>
        <v>12841.763129539981</v>
      </c>
      <c r="AL295" s="154">
        <f t="shared" si="53"/>
        <v>12833.850222275783</v>
      </c>
      <c r="AM295" s="154">
        <f t="shared" si="53"/>
        <v>12826.213990090753</v>
      </c>
      <c r="AN295" s="154">
        <f t="shared" si="53"/>
        <v>12818.301082826554</v>
      </c>
      <c r="AO295" s="154">
        <f t="shared" si="53"/>
        <v>12810.664850641526</v>
      </c>
      <c r="AP295" s="154">
        <f t="shared" si="53"/>
        <v>12802.751943377327</v>
      </c>
      <c r="AQ295" s="8"/>
      <c r="AS295" s="130"/>
      <c r="AT295" s="130"/>
      <c r="AU295" s="130"/>
      <c r="AV295" s="130"/>
      <c r="AW295" s="130"/>
      <c r="AX295" s="130"/>
      <c r="AY295" s="130"/>
    </row>
    <row r="296" spans="2:51">
      <c r="B296" s="5"/>
      <c r="G296" s="171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8"/>
      <c r="AS296" s="131"/>
      <c r="AT296" s="131"/>
      <c r="AU296" s="131"/>
      <c r="AV296" s="131"/>
      <c r="AW296" s="131"/>
      <c r="AX296" s="131"/>
      <c r="AY296" s="131"/>
    </row>
    <row r="297" spans="2:51">
      <c r="B297" s="5"/>
      <c r="E297" s="34">
        <f>E287+1</f>
        <v>14</v>
      </c>
      <c r="F297" s="35" t="str">
        <f>LOOKUP(E297,CAPEX!$E$11:$E$29,CAPEX!$F$11:$F$29)</f>
        <v>Sao Francisco de Itabapoana</v>
      </c>
      <c r="G297" s="85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8"/>
      <c r="AS297" s="131"/>
      <c r="AT297" s="131"/>
      <c r="AU297" s="131"/>
      <c r="AV297" s="131"/>
      <c r="AW297" s="131"/>
      <c r="AX297" s="131"/>
      <c r="AY297" s="131"/>
    </row>
    <row r="298" spans="2:51">
      <c r="B298" s="5"/>
      <c r="F298" s="86" t="s">
        <v>46</v>
      </c>
      <c r="G298" s="85">
        <f t="shared" ref="G298:G305" si="54">SUM(H298:AP298)</f>
        <v>419970.42828106484</v>
      </c>
      <c r="H298" s="154">
        <f t="shared" ref="H298:AP298" si="55">SUM(H299:H303)</f>
        <v>4148.0307663874373</v>
      </c>
      <c r="I298" s="154">
        <f t="shared" si="55"/>
        <v>4186.0776442840124</v>
      </c>
      <c r="J298" s="154">
        <f t="shared" si="55"/>
        <v>5192.4546118326562</v>
      </c>
      <c r="K298" s="154">
        <f t="shared" si="55"/>
        <v>6325.1526648306763</v>
      </c>
      <c r="L298" s="154">
        <f t="shared" si="55"/>
        <v>7509.5898720695695</v>
      </c>
      <c r="M298" s="154">
        <f t="shared" si="55"/>
        <v>8632.6565481574762</v>
      </c>
      <c r="N298" s="154">
        <f t="shared" si="55"/>
        <v>9736.973005811562</v>
      </c>
      <c r="O298" s="154">
        <f t="shared" si="55"/>
        <v>10212.882523517175</v>
      </c>
      <c r="P298" s="154">
        <f t="shared" si="55"/>
        <v>10736.536784742801</v>
      </c>
      <c r="Q298" s="154">
        <f t="shared" si="55"/>
        <v>11310.147306000792</v>
      </c>
      <c r="R298" s="154">
        <f t="shared" si="55"/>
        <v>11752.818718471292</v>
      </c>
      <c r="S298" s="154">
        <f t="shared" si="55"/>
        <v>12500.843862491627</v>
      </c>
      <c r="T298" s="154">
        <f t="shared" si="55"/>
        <v>13261.521940164472</v>
      </c>
      <c r="U298" s="154">
        <f t="shared" si="55"/>
        <v>13386.396466453349</v>
      </c>
      <c r="V298" s="154">
        <f t="shared" si="55"/>
        <v>13511.016406552031</v>
      </c>
      <c r="W298" s="154">
        <f t="shared" si="55"/>
        <v>13585.941122325359</v>
      </c>
      <c r="X298" s="154">
        <f t="shared" si="55"/>
        <v>13659.872951956937</v>
      </c>
      <c r="Y298" s="154">
        <f t="shared" si="55"/>
        <v>13734.797667730267</v>
      </c>
      <c r="Z298" s="154">
        <f t="shared" si="55"/>
        <v>13809.009542171052</v>
      </c>
      <c r="AA298" s="154">
        <f t="shared" si="55"/>
        <v>13883.679671754187</v>
      </c>
      <c r="AB298" s="154">
        <f t="shared" si="55"/>
        <v>13910.818559628591</v>
      </c>
      <c r="AC298" s="154">
        <f t="shared" si="55"/>
        <v>13938.237492312201</v>
      </c>
      <c r="AD298" s="154">
        <f t="shared" si="55"/>
        <v>13965.630966376793</v>
      </c>
      <c r="AE298" s="154">
        <f t="shared" si="55"/>
        <v>13993.508154202751</v>
      </c>
      <c r="AF298" s="154">
        <f t="shared" si="55"/>
        <v>14020.417914505982</v>
      </c>
      <c r="AG298" s="154">
        <f t="shared" si="55"/>
        <v>14008.554198043063</v>
      </c>
      <c r="AH298" s="154">
        <f t="shared" si="55"/>
        <v>13995.926723009568</v>
      </c>
      <c r="AI298" s="154">
        <f t="shared" si="55"/>
        <v>13984.06300654665</v>
      </c>
      <c r="AJ298" s="154">
        <f t="shared" si="55"/>
        <v>13971.690117703351</v>
      </c>
      <c r="AK298" s="154">
        <f t="shared" si="55"/>
        <v>13959.826401240429</v>
      </c>
      <c r="AL298" s="154">
        <f t="shared" si="55"/>
        <v>13916.393997193782</v>
      </c>
      <c r="AM298" s="154">
        <f t="shared" si="55"/>
        <v>13872.528796623805</v>
      </c>
      <c r="AN298" s="154">
        <f t="shared" si="55"/>
        <v>13828.892723624998</v>
      </c>
      <c r="AO298" s="154">
        <f t="shared" si="55"/>
        <v>13785.460319578347</v>
      </c>
      <c r="AP298" s="154">
        <f t="shared" si="55"/>
        <v>13742.078832769737</v>
      </c>
      <c r="AQ298" s="8"/>
      <c r="AS298" s="130"/>
      <c r="AT298" s="130"/>
      <c r="AU298" s="130"/>
      <c r="AV298" s="130"/>
      <c r="AW298" s="130"/>
      <c r="AX298" s="130"/>
      <c r="AY298" s="130"/>
    </row>
    <row r="299" spans="2:51">
      <c r="B299" s="5"/>
      <c r="F299" s="62" t="s">
        <v>2</v>
      </c>
      <c r="G299" s="85">
        <f t="shared" si="54"/>
        <v>0</v>
      </c>
      <c r="H299" s="155">
        <v>0</v>
      </c>
      <c r="I299" s="155">
        <v>0</v>
      </c>
      <c r="J299" s="155">
        <v>0</v>
      </c>
      <c r="K299" s="155">
        <v>0</v>
      </c>
      <c r="L299" s="155">
        <v>0</v>
      </c>
      <c r="M299" s="155">
        <v>0</v>
      </c>
      <c r="N299" s="155">
        <v>0</v>
      </c>
      <c r="O299" s="155">
        <v>0</v>
      </c>
      <c r="P299" s="155">
        <v>0</v>
      </c>
      <c r="Q299" s="155">
        <v>0</v>
      </c>
      <c r="R299" s="155">
        <v>0</v>
      </c>
      <c r="S299" s="155">
        <v>0</v>
      </c>
      <c r="T299" s="155">
        <v>0</v>
      </c>
      <c r="U299" s="155">
        <v>0</v>
      </c>
      <c r="V299" s="155">
        <v>0</v>
      </c>
      <c r="W299" s="155">
        <v>0</v>
      </c>
      <c r="X299" s="155">
        <v>0</v>
      </c>
      <c r="Y299" s="155">
        <v>0</v>
      </c>
      <c r="Z299" s="155">
        <v>0</v>
      </c>
      <c r="AA299" s="155">
        <v>0</v>
      </c>
      <c r="AB299" s="155">
        <v>0</v>
      </c>
      <c r="AC299" s="155">
        <v>0</v>
      </c>
      <c r="AD299" s="155">
        <v>0</v>
      </c>
      <c r="AE299" s="155">
        <v>0</v>
      </c>
      <c r="AF299" s="155">
        <v>0</v>
      </c>
      <c r="AG299" s="155">
        <v>0</v>
      </c>
      <c r="AH299" s="155">
        <v>0</v>
      </c>
      <c r="AI299" s="155">
        <v>0</v>
      </c>
      <c r="AJ299" s="155">
        <v>0</v>
      </c>
      <c r="AK299" s="155">
        <v>0</v>
      </c>
      <c r="AL299" s="155">
        <v>0</v>
      </c>
      <c r="AM299" s="155">
        <v>0</v>
      </c>
      <c r="AN299" s="155">
        <v>0</v>
      </c>
      <c r="AO299" s="155">
        <v>0</v>
      </c>
      <c r="AP299" s="155">
        <v>0</v>
      </c>
      <c r="AQ299" s="8"/>
      <c r="AS299" s="130"/>
      <c r="AT299" s="131"/>
      <c r="AU299" s="131"/>
      <c r="AV299" s="131"/>
      <c r="AW299" s="131"/>
      <c r="AX299" s="131"/>
      <c r="AY299" s="132"/>
    </row>
    <row r="300" spans="2:51">
      <c r="B300" s="5"/>
      <c r="F300" s="62" t="s">
        <v>47</v>
      </c>
      <c r="G300" s="85">
        <f t="shared" si="54"/>
        <v>380003.33494750626</v>
      </c>
      <c r="H300" s="155">
        <v>3771.1993709879998</v>
      </c>
      <c r="I300" s="155">
        <v>3803.1724050366324</v>
      </c>
      <c r="J300" s="155">
        <v>4714.2032313492555</v>
      </c>
      <c r="K300" s="155">
        <v>5738.5083180559395</v>
      </c>
      <c r="L300" s="155">
        <v>6808.1965866854262</v>
      </c>
      <c r="M300" s="155">
        <v>7820.6625753195804</v>
      </c>
      <c r="N300" s="155">
        <v>8814.5778305977456</v>
      </c>
      <c r="O300" s="155">
        <v>9238.4580710652626</v>
      </c>
      <c r="P300" s="155">
        <v>9712.1497957010542</v>
      </c>
      <c r="Q300" s="155">
        <v>10231.031388391581</v>
      </c>
      <c r="R300" s="155">
        <v>10631.466943578947</v>
      </c>
      <c r="S300" s="155">
        <v>11308.122032210526</v>
      </c>
      <c r="T300" s="155">
        <v>11996.222821578947</v>
      </c>
      <c r="U300" s="155">
        <v>12109.182906315789</v>
      </c>
      <c r="V300" s="155">
        <v>12221.912695263156</v>
      </c>
      <c r="W300" s="155">
        <v>12289.688746105263</v>
      </c>
      <c r="X300" s="155">
        <v>12356.56664336842</v>
      </c>
      <c r="Y300" s="155">
        <v>12424.342694210529</v>
      </c>
      <c r="Z300" s="155">
        <v>12491.473916842104</v>
      </c>
      <c r="AA300" s="155">
        <v>12559.019671894737</v>
      </c>
      <c r="AB300" s="155">
        <v>12583.569203052633</v>
      </c>
      <c r="AC300" s="155">
        <v>12608.372059578947</v>
      </c>
      <c r="AD300" s="155">
        <v>12633.151886526315</v>
      </c>
      <c r="AE300" s="155">
        <v>12658.369275473684</v>
      </c>
      <c r="AF300" s="155">
        <v>12682.711540421053</v>
      </c>
      <c r="AG300" s="155">
        <v>12671.979756631579</v>
      </c>
      <c r="AH300" s="155">
        <v>12660.557085473683</v>
      </c>
      <c r="AI300" s="155">
        <v>12649.825301684212</v>
      </c>
      <c r="AJ300" s="155">
        <v>12638.632926315791</v>
      </c>
      <c r="AK300" s="155">
        <v>12627.901142526316</v>
      </c>
      <c r="AL300" s="155">
        <v>12588.612680842107</v>
      </c>
      <c r="AM300" s="155">
        <v>12548.93271631579</v>
      </c>
      <c r="AN300" s="155">
        <v>12509.460018</v>
      </c>
      <c r="AO300" s="155">
        <v>12470.171556315789</v>
      </c>
      <c r="AP300" s="155">
        <v>12430.929153789475</v>
      </c>
      <c r="AQ300" s="8"/>
      <c r="AS300" s="130"/>
      <c r="AT300" s="131"/>
      <c r="AU300" s="131"/>
      <c r="AV300" s="131"/>
      <c r="AW300" s="131"/>
      <c r="AX300" s="131"/>
      <c r="AY300" s="132"/>
    </row>
    <row r="301" spans="2:51">
      <c r="B301" s="5"/>
      <c r="F301" s="62" t="s">
        <v>48</v>
      </c>
      <c r="G301" s="85">
        <f t="shared" si="54"/>
        <v>23974.269496834793</v>
      </c>
      <c r="H301" s="155">
        <v>226.04239324526472</v>
      </c>
      <c r="I301" s="155">
        <v>229.68578977843222</v>
      </c>
      <c r="J301" s="155">
        <v>286.87919302140199</v>
      </c>
      <c r="K301" s="155">
        <v>351.89873706835078</v>
      </c>
      <c r="L301" s="155">
        <v>420.73091247170345</v>
      </c>
      <c r="M301" s="155">
        <v>487.07475853080689</v>
      </c>
      <c r="N301" s="155">
        <v>553.29894342324542</v>
      </c>
      <c r="O301" s="155">
        <v>584.50871651886212</v>
      </c>
      <c r="P301" s="155">
        <v>614.47875479393394</v>
      </c>
      <c r="Q301" s="155">
        <v>647.30791431771922</v>
      </c>
      <c r="R301" s="155">
        <v>672.64310235566177</v>
      </c>
      <c r="S301" s="155">
        <v>715.45444536762352</v>
      </c>
      <c r="T301" s="155">
        <v>758.98994730263144</v>
      </c>
      <c r="U301" s="155">
        <v>766.13682761961718</v>
      </c>
      <c r="V301" s="155">
        <v>773.26913733452943</v>
      </c>
      <c r="W301" s="155">
        <v>777.55726552472072</v>
      </c>
      <c r="X301" s="155">
        <v>781.7885683668261</v>
      </c>
      <c r="Y301" s="155">
        <v>786.07669655701739</v>
      </c>
      <c r="Z301" s="155">
        <v>790.32402706140329</v>
      </c>
      <c r="AA301" s="155">
        <v>794.59758464952142</v>
      </c>
      <c r="AB301" s="155">
        <v>796.15081083054201</v>
      </c>
      <c r="AC301" s="155">
        <v>797.72006467384369</v>
      </c>
      <c r="AD301" s="155">
        <v>799.28786145693755</v>
      </c>
      <c r="AE301" s="155">
        <v>800.88334238397124</v>
      </c>
      <c r="AF301" s="155">
        <v>802.42345502312583</v>
      </c>
      <c r="AG301" s="155">
        <v>801.74446496650705</v>
      </c>
      <c r="AH301" s="155">
        <v>801.02176310366804</v>
      </c>
      <c r="AI301" s="155">
        <v>800.34277304704938</v>
      </c>
      <c r="AJ301" s="155">
        <v>799.63464178628374</v>
      </c>
      <c r="AK301" s="155">
        <v>798.95565172966485</v>
      </c>
      <c r="AL301" s="155">
        <v>796.46990701594882</v>
      </c>
      <c r="AM301" s="155">
        <v>793.95939227870781</v>
      </c>
      <c r="AN301" s="155">
        <v>791.46199108333326</v>
      </c>
      <c r="AO301" s="155">
        <v>788.976246369617</v>
      </c>
      <c r="AP301" s="155">
        <v>786.4934157763156</v>
      </c>
      <c r="AQ301" s="8"/>
      <c r="AS301" s="130"/>
      <c r="AT301" s="131"/>
      <c r="AU301" s="131"/>
      <c r="AV301" s="131"/>
      <c r="AW301" s="131"/>
      <c r="AX301" s="131"/>
      <c r="AY301" s="132"/>
    </row>
    <row r="302" spans="2:51">
      <c r="B302" s="5"/>
      <c r="F302" s="62" t="s">
        <v>49</v>
      </c>
      <c r="G302" s="85">
        <f t="shared" si="54"/>
        <v>1073.2603116803527</v>
      </c>
      <c r="H302" s="155">
        <v>10.119279315660288</v>
      </c>
      <c r="I302" s="155">
        <v>10.282383884885171</v>
      </c>
      <c r="J302" s="155">
        <v>12.842770961484689</v>
      </c>
      <c r="K302" s="155">
        <v>15.753512250947372</v>
      </c>
      <c r="L302" s="155">
        <v>18.834934274537801</v>
      </c>
      <c r="M302" s="155">
        <v>21.804960823578952</v>
      </c>
      <c r="N302" s="155">
        <v>24.76963048026316</v>
      </c>
      <c r="O302" s="155">
        <v>26.166803845837325</v>
      </c>
      <c r="P302" s="155">
        <v>27.508477786076561</v>
      </c>
      <c r="Q302" s="155">
        <v>28.978146506842108</v>
      </c>
      <c r="R302" s="155">
        <v>30.112331296650723</v>
      </c>
      <c r="S302" s="155">
        <v>32.028874169856458</v>
      </c>
      <c r="T302" s="155">
        <v>33.977835592105272</v>
      </c>
      <c r="U302" s="155">
        <v>34.297781232057417</v>
      </c>
      <c r="V302" s="155">
        <v>34.617074587320573</v>
      </c>
      <c r="W302" s="155">
        <v>34.809041971291869</v>
      </c>
      <c r="X302" s="155">
        <v>34.998465444976077</v>
      </c>
      <c r="Y302" s="155">
        <v>35.190432828947372</v>
      </c>
      <c r="Z302" s="155">
        <v>35.380573815789475</v>
      </c>
      <c r="AA302" s="155">
        <v>35.571888915071767</v>
      </c>
      <c r="AB302" s="155">
        <v>35.641422462918662</v>
      </c>
      <c r="AC302" s="155">
        <v>35.711673523923452</v>
      </c>
      <c r="AD302" s="155">
        <v>35.781859356459329</v>
      </c>
      <c r="AE302" s="155">
        <v>35.853284529904315</v>
      </c>
      <c r="AF302" s="155">
        <v>35.922231021531104</v>
      </c>
      <c r="AG302" s="155">
        <v>35.891834555023927</v>
      </c>
      <c r="AH302" s="155">
        <v>35.85948123444976</v>
      </c>
      <c r="AI302" s="155">
        <v>35.829084767942589</v>
      </c>
      <c r="AJ302" s="155">
        <v>35.797383732057426</v>
      </c>
      <c r="AK302" s="155">
        <v>35.766987265550242</v>
      </c>
      <c r="AL302" s="155">
        <v>35.655707497607658</v>
      </c>
      <c r="AM302" s="155">
        <v>35.543318845693783</v>
      </c>
      <c r="AN302" s="155">
        <v>35.431517249999999</v>
      </c>
      <c r="AO302" s="155">
        <v>35.320237482057422</v>
      </c>
      <c r="AP302" s="155">
        <v>35.209088171052635</v>
      </c>
      <c r="AQ302" s="8"/>
      <c r="AS302" s="130"/>
      <c r="AT302" s="131"/>
      <c r="AU302" s="131"/>
      <c r="AV302" s="131"/>
      <c r="AW302" s="131"/>
      <c r="AX302" s="131"/>
      <c r="AY302" s="132"/>
    </row>
    <row r="303" spans="2:51">
      <c r="B303" s="5"/>
      <c r="F303" s="62" t="s">
        <v>50</v>
      </c>
      <c r="G303" s="85">
        <f t="shared" si="54"/>
        <v>14919.563525043366</v>
      </c>
      <c r="H303" s="155">
        <v>140.66972283851274</v>
      </c>
      <c r="I303" s="155">
        <v>142.93706558406299</v>
      </c>
      <c r="J303" s="155">
        <v>178.52941650051392</v>
      </c>
      <c r="K303" s="155">
        <v>218.99209745543857</v>
      </c>
      <c r="L303" s="155">
        <v>261.82743863790216</v>
      </c>
      <c r="M303" s="155">
        <v>303.11425348350883</v>
      </c>
      <c r="N303" s="155">
        <v>344.32660131030707</v>
      </c>
      <c r="O303" s="155">
        <v>363.74893208721426</v>
      </c>
      <c r="P303" s="155">
        <v>382.39975646173582</v>
      </c>
      <c r="Q303" s="155">
        <v>402.82985678464911</v>
      </c>
      <c r="R303" s="155">
        <v>418.5963412400319</v>
      </c>
      <c r="S303" s="155">
        <v>445.2385107436204</v>
      </c>
      <c r="T303" s="155">
        <v>472.3313356907895</v>
      </c>
      <c r="U303" s="155">
        <v>476.77895128588523</v>
      </c>
      <c r="V303" s="155">
        <v>481.21749936702554</v>
      </c>
      <c r="W303" s="155">
        <v>483.88606872408286</v>
      </c>
      <c r="X303" s="155">
        <v>486.5192747767145</v>
      </c>
      <c r="Y303" s="155">
        <v>489.18784413377205</v>
      </c>
      <c r="Z303" s="155">
        <v>491.83102445175439</v>
      </c>
      <c r="AA303" s="155">
        <v>494.49052629485641</v>
      </c>
      <c r="AB303" s="155">
        <v>495.45712328249607</v>
      </c>
      <c r="AC303" s="155">
        <v>496.43369453548644</v>
      </c>
      <c r="AD303" s="155">
        <v>497.40935903708129</v>
      </c>
      <c r="AE303" s="155">
        <v>498.40225181519145</v>
      </c>
      <c r="AF303" s="155">
        <v>499.36068804027116</v>
      </c>
      <c r="AG303" s="155">
        <v>498.93814188995213</v>
      </c>
      <c r="AH303" s="155">
        <v>498.48839319776715</v>
      </c>
      <c r="AI303" s="155">
        <v>498.06584704744819</v>
      </c>
      <c r="AJ303" s="155">
        <v>497.62516586921851</v>
      </c>
      <c r="AK303" s="155">
        <v>497.20261971889948</v>
      </c>
      <c r="AL303" s="155">
        <v>495.65570183811803</v>
      </c>
      <c r="AM303" s="155">
        <v>494.09336918361242</v>
      </c>
      <c r="AN303" s="155">
        <v>492.53919729166671</v>
      </c>
      <c r="AO303" s="155">
        <v>490.99227941088515</v>
      </c>
      <c r="AP303" s="155">
        <v>489.44717503289485</v>
      </c>
      <c r="AQ303" s="8"/>
      <c r="AS303" s="130"/>
      <c r="AT303" s="131"/>
      <c r="AU303" s="131"/>
      <c r="AV303" s="131"/>
      <c r="AW303" s="131"/>
      <c r="AX303" s="131"/>
      <c r="AY303" s="132"/>
    </row>
    <row r="304" spans="2:51">
      <c r="B304" s="5"/>
      <c r="F304" s="86" t="s">
        <v>0</v>
      </c>
      <c r="G304" s="85">
        <f t="shared" si="54"/>
        <v>-57888.770228092755</v>
      </c>
      <c r="H304" s="154">
        <f t="shared" ref="H304:AP304" si="56">-H298*SUMIF($E$10:$E$28,$E297,H$10:H$28)</f>
        <v>-1580.1231866091878</v>
      </c>
      <c r="I304" s="154">
        <f t="shared" si="56"/>
        <v>-1510.6158859006239</v>
      </c>
      <c r="J304" s="154">
        <f t="shared" si="56"/>
        <v>-1769.5885317125692</v>
      </c>
      <c r="K304" s="154">
        <f t="shared" si="56"/>
        <v>-2028.6872980333587</v>
      </c>
      <c r="L304" s="154">
        <f t="shared" si="56"/>
        <v>-2257.8833548689172</v>
      </c>
      <c r="M304" s="154">
        <f t="shared" si="56"/>
        <v>-2422.3234274129873</v>
      </c>
      <c r="N304" s="154">
        <f t="shared" si="56"/>
        <v>-2536.8060337807719</v>
      </c>
      <c r="O304" s="154">
        <f t="shared" si="56"/>
        <v>-2455.8578174884296</v>
      </c>
      <c r="P304" s="154">
        <f t="shared" si="56"/>
        <v>-2366.3327073573123</v>
      </c>
      <c r="Q304" s="154">
        <f t="shared" si="56"/>
        <v>-2265.7995103021576</v>
      </c>
      <c r="R304" s="154">
        <f t="shared" si="56"/>
        <v>-2118.6414543164237</v>
      </c>
      <c r="S304" s="154">
        <f t="shared" si="56"/>
        <v>-2002.6351867711574</v>
      </c>
      <c r="T304" s="154">
        <f t="shared" si="56"/>
        <v>-1858.3812745483799</v>
      </c>
      <c r="U304" s="154">
        <f t="shared" si="56"/>
        <v>-1607.2600024054971</v>
      </c>
      <c r="V304" s="154">
        <f t="shared" si="56"/>
        <v>-1351.1016406552033</v>
      </c>
      <c r="W304" s="154">
        <f t="shared" si="56"/>
        <v>-1358.594112232536</v>
      </c>
      <c r="X304" s="154">
        <f t="shared" si="56"/>
        <v>-1365.9872951956938</v>
      </c>
      <c r="Y304" s="154">
        <f t="shared" si="56"/>
        <v>-1373.4797667730268</v>
      </c>
      <c r="Z304" s="154">
        <f t="shared" si="56"/>
        <v>-1380.9009542171052</v>
      </c>
      <c r="AA304" s="154">
        <f t="shared" si="56"/>
        <v>-1388.3679671754189</v>
      </c>
      <c r="AB304" s="154">
        <f t="shared" si="56"/>
        <v>-1391.0818559628592</v>
      </c>
      <c r="AC304" s="154">
        <f t="shared" si="56"/>
        <v>-1393.8237492312201</v>
      </c>
      <c r="AD304" s="154">
        <f t="shared" si="56"/>
        <v>-1396.5630966376793</v>
      </c>
      <c r="AE304" s="154">
        <f t="shared" si="56"/>
        <v>-1399.3508154202752</v>
      </c>
      <c r="AF304" s="154">
        <f t="shared" si="56"/>
        <v>-1402.0417914505983</v>
      </c>
      <c r="AG304" s="154">
        <f t="shared" si="56"/>
        <v>-1400.8554198043064</v>
      </c>
      <c r="AH304" s="154">
        <f t="shared" si="56"/>
        <v>-1399.592672300957</v>
      </c>
      <c r="AI304" s="154">
        <f t="shared" si="56"/>
        <v>-1398.4063006546651</v>
      </c>
      <c r="AJ304" s="154">
        <f t="shared" si="56"/>
        <v>-1397.1690117703351</v>
      </c>
      <c r="AK304" s="154">
        <f t="shared" si="56"/>
        <v>-1395.982640124043</v>
      </c>
      <c r="AL304" s="154">
        <f t="shared" si="56"/>
        <v>-1391.6393997193782</v>
      </c>
      <c r="AM304" s="154">
        <f t="shared" si="56"/>
        <v>-1387.2528796623806</v>
      </c>
      <c r="AN304" s="154">
        <f t="shared" si="56"/>
        <v>-1382.8892723624999</v>
      </c>
      <c r="AO304" s="154">
        <f t="shared" si="56"/>
        <v>-1378.5460319578349</v>
      </c>
      <c r="AP304" s="154">
        <f t="shared" si="56"/>
        <v>-1374.2078832769739</v>
      </c>
      <c r="AQ304" s="8"/>
      <c r="AS304" s="130"/>
      <c r="AT304" s="131"/>
      <c r="AU304" s="130"/>
      <c r="AV304" s="130"/>
      <c r="AW304" s="130"/>
      <c r="AX304" s="130"/>
      <c r="AY304" s="130"/>
    </row>
    <row r="305" spans="2:51">
      <c r="B305" s="5"/>
      <c r="F305" s="86" t="s">
        <v>5</v>
      </c>
      <c r="G305" s="85">
        <f t="shared" si="54"/>
        <v>362081.65805297205</v>
      </c>
      <c r="H305" s="154">
        <f t="shared" ref="H305:AP305" si="57">SUM(H298,H304)</f>
        <v>2567.9075797782498</v>
      </c>
      <c r="I305" s="154">
        <f t="shared" si="57"/>
        <v>2675.4617583833888</v>
      </c>
      <c r="J305" s="154">
        <f t="shared" si="57"/>
        <v>3422.8660801200867</v>
      </c>
      <c r="K305" s="154">
        <f t="shared" si="57"/>
        <v>4296.465366797318</v>
      </c>
      <c r="L305" s="154">
        <f t="shared" si="57"/>
        <v>5251.7065172006523</v>
      </c>
      <c r="M305" s="154">
        <f t="shared" si="57"/>
        <v>6210.333120744489</v>
      </c>
      <c r="N305" s="154">
        <f t="shared" si="57"/>
        <v>7200.16697203079</v>
      </c>
      <c r="O305" s="154">
        <f t="shared" si="57"/>
        <v>7757.0247060287456</v>
      </c>
      <c r="P305" s="154">
        <f t="shared" si="57"/>
        <v>8370.2040773854878</v>
      </c>
      <c r="Q305" s="154">
        <f t="shared" si="57"/>
        <v>9044.3477956986353</v>
      </c>
      <c r="R305" s="154">
        <f t="shared" si="57"/>
        <v>9634.1772641548669</v>
      </c>
      <c r="S305" s="154">
        <f t="shared" si="57"/>
        <v>10498.208675720471</v>
      </c>
      <c r="T305" s="154">
        <f t="shared" si="57"/>
        <v>11403.140665616093</v>
      </c>
      <c r="U305" s="154">
        <f t="shared" si="57"/>
        <v>11779.136464047851</v>
      </c>
      <c r="V305" s="154">
        <f t="shared" si="57"/>
        <v>12159.914765896829</v>
      </c>
      <c r="W305" s="154">
        <f t="shared" si="57"/>
        <v>12227.347010092823</v>
      </c>
      <c r="X305" s="154">
        <f t="shared" si="57"/>
        <v>12293.885656761244</v>
      </c>
      <c r="Y305" s="154">
        <f t="shared" si="57"/>
        <v>12361.31790095724</v>
      </c>
      <c r="Z305" s="154">
        <f t="shared" si="57"/>
        <v>12428.108587953946</v>
      </c>
      <c r="AA305" s="154">
        <f t="shared" si="57"/>
        <v>12495.311704578769</v>
      </c>
      <c r="AB305" s="154">
        <f t="shared" si="57"/>
        <v>12519.736703665732</v>
      </c>
      <c r="AC305" s="154">
        <f t="shared" si="57"/>
        <v>12544.413743080981</v>
      </c>
      <c r="AD305" s="154">
        <f t="shared" si="57"/>
        <v>12569.067869739114</v>
      </c>
      <c r="AE305" s="154">
        <f t="shared" si="57"/>
        <v>12594.157338782476</v>
      </c>
      <c r="AF305" s="154">
        <f t="shared" si="57"/>
        <v>12618.376123055385</v>
      </c>
      <c r="AG305" s="154">
        <f t="shared" si="57"/>
        <v>12607.698778238757</v>
      </c>
      <c r="AH305" s="154">
        <f t="shared" si="57"/>
        <v>12596.33405070861</v>
      </c>
      <c r="AI305" s="154">
        <f t="shared" si="57"/>
        <v>12585.656705891985</v>
      </c>
      <c r="AJ305" s="154">
        <f t="shared" si="57"/>
        <v>12574.521105933016</v>
      </c>
      <c r="AK305" s="154">
        <f t="shared" si="57"/>
        <v>12563.843761116386</v>
      </c>
      <c r="AL305" s="154">
        <f t="shared" si="57"/>
        <v>12524.754597474403</v>
      </c>
      <c r="AM305" s="154">
        <f t="shared" si="57"/>
        <v>12485.275916961424</v>
      </c>
      <c r="AN305" s="154">
        <f t="shared" si="57"/>
        <v>12446.003451262499</v>
      </c>
      <c r="AO305" s="154">
        <f t="shared" si="57"/>
        <v>12406.914287620513</v>
      </c>
      <c r="AP305" s="154">
        <f t="shared" si="57"/>
        <v>12367.870949492764</v>
      </c>
      <c r="AQ305" s="8"/>
      <c r="AS305" s="130"/>
      <c r="AT305" s="130"/>
      <c r="AU305" s="130"/>
      <c r="AV305" s="130"/>
      <c r="AW305" s="130"/>
      <c r="AX305" s="130"/>
      <c r="AY305" s="130"/>
    </row>
    <row r="306" spans="2:51">
      <c r="B306" s="5"/>
      <c r="G306" s="171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8"/>
      <c r="AS306" s="131"/>
      <c r="AT306" s="131"/>
      <c r="AU306" s="131"/>
      <c r="AV306" s="131"/>
      <c r="AW306" s="131"/>
      <c r="AX306" s="131"/>
      <c r="AY306" s="131"/>
    </row>
    <row r="307" spans="2:51">
      <c r="B307" s="5"/>
      <c r="E307" s="34">
        <f>E297+1</f>
        <v>15</v>
      </c>
      <c r="F307" s="35" t="str">
        <f>LOOKUP(E307,CAPEX!$E$11:$E$29,CAPEX!$F$11:$F$29)</f>
        <v>Cantagalo</v>
      </c>
      <c r="G307" s="85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8"/>
      <c r="AS307" s="131"/>
      <c r="AT307" s="131"/>
      <c r="AU307" s="131"/>
      <c r="AV307" s="131"/>
      <c r="AW307" s="131"/>
      <c r="AX307" s="131"/>
      <c r="AY307" s="131"/>
    </row>
    <row r="308" spans="2:51">
      <c r="B308" s="5"/>
      <c r="F308" s="86" t="s">
        <v>46</v>
      </c>
      <c r="G308" s="85">
        <f t="shared" ref="G308:G315" si="58">SUM(H308:AP308)</f>
        <v>337536.98650173628</v>
      </c>
      <c r="H308" s="154">
        <f t="shared" ref="H308:AP308" si="59">SUM(H309:H313)</f>
        <v>10548.429351111989</v>
      </c>
      <c r="I308" s="154">
        <f t="shared" si="59"/>
        <v>10682.399833552703</v>
      </c>
      <c r="J308" s="154">
        <f t="shared" si="59"/>
        <v>10585.600325869096</v>
      </c>
      <c r="K308" s="154">
        <f t="shared" si="59"/>
        <v>10529.349921203715</v>
      </c>
      <c r="L308" s="154">
        <f t="shared" si="59"/>
        <v>10399.752653739006</v>
      </c>
      <c r="M308" s="154">
        <f t="shared" si="59"/>
        <v>10260.429308417219</v>
      </c>
      <c r="N308" s="154">
        <f t="shared" si="59"/>
        <v>10163.350505208929</v>
      </c>
      <c r="O308" s="154">
        <f t="shared" si="59"/>
        <v>9942.1309353440283</v>
      </c>
      <c r="P308" s="154">
        <f t="shared" si="59"/>
        <v>9511.7998105772167</v>
      </c>
      <c r="Q308" s="154">
        <f t="shared" si="59"/>
        <v>9233.2824686375097</v>
      </c>
      <c r="R308" s="154">
        <f t="shared" si="59"/>
        <v>8975.1521302238762</v>
      </c>
      <c r="S308" s="154">
        <f t="shared" si="59"/>
        <v>9072.68447270043</v>
      </c>
      <c r="T308" s="154">
        <f t="shared" si="59"/>
        <v>9170.2168151769874</v>
      </c>
      <c r="U308" s="154">
        <f t="shared" si="59"/>
        <v>9254.56303884318</v>
      </c>
      <c r="V308" s="154">
        <f t="shared" si="59"/>
        <v>9339.8023798217673</v>
      </c>
      <c r="W308" s="154">
        <f t="shared" si="59"/>
        <v>9384.4526283515061</v>
      </c>
      <c r="X308" s="154">
        <f t="shared" si="59"/>
        <v>9429.3331775718634</v>
      </c>
      <c r="Y308" s="154">
        <f t="shared" si="59"/>
        <v>9474.469304387907</v>
      </c>
      <c r="Z308" s="154">
        <f t="shared" si="59"/>
        <v>9518.8386984168919</v>
      </c>
      <c r="AA308" s="154">
        <f t="shared" si="59"/>
        <v>9564.0001021380031</v>
      </c>
      <c r="AB308" s="154">
        <f t="shared" si="59"/>
        <v>9572.0718604896501</v>
      </c>
      <c r="AC308" s="154">
        <f t="shared" si="59"/>
        <v>9579.8627643405434</v>
      </c>
      <c r="AD308" s="154">
        <f t="shared" si="59"/>
        <v>9587.3980905957487</v>
      </c>
      <c r="AE308" s="154">
        <f t="shared" si="59"/>
        <v>9595.1889944466438</v>
      </c>
      <c r="AF308" s="154">
        <f t="shared" si="59"/>
        <v>9603.2354758932215</v>
      </c>
      <c r="AG308" s="154">
        <f t="shared" si="59"/>
        <v>9582.5702017278018</v>
      </c>
      <c r="AH308" s="154">
        <f t="shared" si="59"/>
        <v>9561.5987961565625</v>
      </c>
      <c r="AI308" s="154">
        <f t="shared" si="59"/>
        <v>9540.0656815838174</v>
      </c>
      <c r="AJ308" s="154">
        <f t="shared" si="59"/>
        <v>9518.302266320452</v>
      </c>
      <c r="AK308" s="154">
        <f t="shared" si="59"/>
        <v>9497.3308607492145</v>
      </c>
      <c r="AL308" s="154">
        <f t="shared" si="59"/>
        <v>9455.4133265118053</v>
      </c>
      <c r="AM308" s="154">
        <f t="shared" si="59"/>
        <v>9413.7513698700786</v>
      </c>
      <c r="AN308" s="154">
        <f t="shared" si="59"/>
        <v>9371.8085587275982</v>
      </c>
      <c r="AO308" s="154">
        <f t="shared" si="59"/>
        <v>9329.8657475851196</v>
      </c>
      <c r="AP308" s="154">
        <f t="shared" si="59"/>
        <v>9288.4846454441449</v>
      </c>
      <c r="AQ308" s="8"/>
      <c r="AS308" s="130"/>
      <c r="AT308" s="130"/>
      <c r="AU308" s="130"/>
      <c r="AV308" s="130"/>
      <c r="AW308" s="130"/>
      <c r="AX308" s="130"/>
      <c r="AY308" s="130"/>
    </row>
    <row r="309" spans="2:51">
      <c r="B309" s="5"/>
      <c r="F309" s="62" t="s">
        <v>2</v>
      </c>
      <c r="G309" s="85">
        <f t="shared" si="58"/>
        <v>9805.1780422262946</v>
      </c>
      <c r="H309" s="155">
        <v>0.72212604865601704</v>
      </c>
      <c r="I309" s="155">
        <v>50.30910664105771</v>
      </c>
      <c r="J309" s="155">
        <v>99.142463700631538</v>
      </c>
      <c r="K309" s="155">
        <v>147.80356927952889</v>
      </c>
      <c r="L309" s="155">
        <v>194.72631214946563</v>
      </c>
      <c r="M309" s="155">
        <v>240.36461298973074</v>
      </c>
      <c r="N309" s="155">
        <v>286.03826515120608</v>
      </c>
      <c r="O309" s="155">
        <v>326.87111675151687</v>
      </c>
      <c r="P309" s="155">
        <v>316.25056298899995</v>
      </c>
      <c r="Q309" s="155">
        <v>306.99035272966671</v>
      </c>
      <c r="R309" s="155">
        <v>298.40797437083336</v>
      </c>
      <c r="S309" s="155">
        <v>301.65075269166664</v>
      </c>
      <c r="T309" s="155">
        <v>304.89353101249998</v>
      </c>
      <c r="U309" s="155">
        <v>307.69789414583329</v>
      </c>
      <c r="V309" s="155">
        <v>310.53195185416661</v>
      </c>
      <c r="W309" s="155">
        <v>312.01649384583328</v>
      </c>
      <c r="X309" s="155">
        <v>313.50869292916661</v>
      </c>
      <c r="Y309" s="155">
        <v>315.0093895166666</v>
      </c>
      <c r="Z309" s="155">
        <v>316.48459359166662</v>
      </c>
      <c r="AA309" s="155">
        <v>317.98613059166667</v>
      </c>
      <c r="AB309" s="155">
        <v>318.25450231666667</v>
      </c>
      <c r="AC309" s="155">
        <v>318.51353612499997</v>
      </c>
      <c r="AD309" s="155">
        <v>318.76407242916662</v>
      </c>
      <c r="AE309" s="155">
        <v>319.02310623749997</v>
      </c>
      <c r="AF309" s="155">
        <v>319.29063755000004</v>
      </c>
      <c r="AG309" s="155">
        <v>318.60355364166668</v>
      </c>
      <c r="AH309" s="155">
        <v>317.90629140416661</v>
      </c>
      <c r="AI309" s="155">
        <v>317.19035333333329</v>
      </c>
      <c r="AJ309" s="155">
        <v>316.46675817083337</v>
      </c>
      <c r="AK309" s="155">
        <v>315.76949593333336</v>
      </c>
      <c r="AL309" s="155">
        <v>314.37581187083333</v>
      </c>
      <c r="AM309" s="155">
        <v>312.99062531250001</v>
      </c>
      <c r="AN309" s="155">
        <v>311.59610083749999</v>
      </c>
      <c r="AO309" s="155">
        <v>310.20157636249996</v>
      </c>
      <c r="AP309" s="155">
        <v>308.82572772083336</v>
      </c>
      <c r="AQ309" s="8"/>
      <c r="AS309" s="130"/>
      <c r="AT309" s="131"/>
      <c r="AU309" s="131"/>
      <c r="AV309" s="131"/>
      <c r="AW309" s="131"/>
      <c r="AX309" s="131"/>
      <c r="AY309" s="132"/>
    </row>
    <row r="310" spans="2:51">
      <c r="B310" s="5"/>
      <c r="F310" s="62" t="s">
        <v>47</v>
      </c>
      <c r="G310" s="85">
        <f t="shared" si="58"/>
        <v>257944.11805828431</v>
      </c>
      <c r="H310" s="155">
        <v>8248.5847593631534</v>
      </c>
      <c r="I310" s="155">
        <v>8299.9668838157304</v>
      </c>
      <c r="J310" s="155">
        <v>8171.6875522125001</v>
      </c>
      <c r="K310" s="155">
        <v>8075.3049634245453</v>
      </c>
      <c r="L310" s="155">
        <v>7923.4333675742746</v>
      </c>
      <c r="M310" s="155">
        <v>7765.3384521667003</v>
      </c>
      <c r="N310" s="155">
        <v>7640.2426712050074</v>
      </c>
      <c r="O310" s="155">
        <v>7423.2750032298873</v>
      </c>
      <c r="P310" s="155">
        <v>7267.582155985001</v>
      </c>
      <c r="Q310" s="155">
        <v>7054.7783013283333</v>
      </c>
      <c r="R310" s="155">
        <v>6857.5513328541674</v>
      </c>
      <c r="S310" s="155">
        <v>6932.0718574583334</v>
      </c>
      <c r="T310" s="155">
        <v>7006.5923820625012</v>
      </c>
      <c r="U310" s="155">
        <v>7071.037925729167</v>
      </c>
      <c r="V310" s="155">
        <v>7136.1658642708335</v>
      </c>
      <c r="W310" s="155">
        <v>7170.2813162291668</v>
      </c>
      <c r="X310" s="155">
        <v>7204.5727316458342</v>
      </c>
      <c r="Y310" s="155">
        <v>7239.0594235833341</v>
      </c>
      <c r="Z310" s="155">
        <v>7272.9602859583338</v>
      </c>
      <c r="AA310" s="155">
        <v>7307.466290958334</v>
      </c>
      <c r="AB310" s="155">
        <v>7313.6335955833338</v>
      </c>
      <c r="AC310" s="155">
        <v>7319.5863106250008</v>
      </c>
      <c r="AD310" s="155">
        <v>7325.3437491458335</v>
      </c>
      <c r="AE310" s="155">
        <v>7331.2964641875005</v>
      </c>
      <c r="AF310" s="155">
        <v>7337.444455750001</v>
      </c>
      <c r="AG310" s="155">
        <v>7321.6549542083339</v>
      </c>
      <c r="AH310" s="155">
        <v>7305.6315500208339</v>
      </c>
      <c r="AI310" s="155">
        <v>7289.1789666666664</v>
      </c>
      <c r="AJ310" s="155">
        <v>7272.5504198541657</v>
      </c>
      <c r="AK310" s="155">
        <v>7256.5270156666675</v>
      </c>
      <c r="AL310" s="155">
        <v>7224.4995203541675</v>
      </c>
      <c r="AM310" s="155">
        <v>7192.6673015625011</v>
      </c>
      <c r="AN310" s="155">
        <v>7160.6204931875</v>
      </c>
      <c r="AO310" s="155">
        <v>7128.5736848125007</v>
      </c>
      <c r="AP310" s="155">
        <v>7096.9560556041661</v>
      </c>
      <c r="AQ310" s="8"/>
      <c r="AS310" s="130"/>
      <c r="AT310" s="131"/>
      <c r="AU310" s="131"/>
      <c r="AV310" s="131"/>
      <c r="AW310" s="131"/>
      <c r="AX310" s="131"/>
      <c r="AY310" s="132"/>
    </row>
    <row r="311" spans="2:51">
      <c r="B311" s="5"/>
      <c r="F311" s="62" t="s">
        <v>48</v>
      </c>
      <c r="G311" s="85">
        <f t="shared" si="58"/>
        <v>46205.861737970692</v>
      </c>
      <c r="H311" s="155">
        <v>1522.2302695224173</v>
      </c>
      <c r="I311" s="155">
        <v>1544.0802128626151</v>
      </c>
      <c r="J311" s="155">
        <v>1532.5905798296253</v>
      </c>
      <c r="K311" s="155">
        <v>1526.9436503594125</v>
      </c>
      <c r="L311" s="155">
        <v>1510.6241357691245</v>
      </c>
      <c r="M311" s="155">
        <v>1492.8358920336527</v>
      </c>
      <c r="N311" s="155">
        <v>1481.1455516346327</v>
      </c>
      <c r="O311" s="155">
        <v>1451.2953033418889</v>
      </c>
      <c r="P311" s="155">
        <v>1276.4913175635222</v>
      </c>
      <c r="Q311" s="155">
        <v>1239.1140623797494</v>
      </c>
      <c r="R311" s="155">
        <v>1204.4727597507422</v>
      </c>
      <c r="S311" s="155">
        <v>1217.5616799164623</v>
      </c>
      <c r="T311" s="155">
        <v>1230.6506000821819</v>
      </c>
      <c r="U311" s="155">
        <v>1241.9699323140735</v>
      </c>
      <c r="V311" s="155">
        <v>1253.4091216200773</v>
      </c>
      <c r="W311" s="155">
        <v>1259.4012215076177</v>
      </c>
      <c r="X311" s="155">
        <v>1265.4242279362811</v>
      </c>
      <c r="Y311" s="155">
        <v>1271.4815330874112</v>
      </c>
      <c r="Z311" s="155">
        <v>1277.4359420711426</v>
      </c>
      <c r="AA311" s="155">
        <v>1283.4966394036153</v>
      </c>
      <c r="AB311" s="155">
        <v>1284.5798759790832</v>
      </c>
      <c r="AC311" s="155">
        <v>1285.6254216507423</v>
      </c>
      <c r="AD311" s="155">
        <v>1286.6366685999351</v>
      </c>
      <c r="AE311" s="155">
        <v>1287.6822142715944</v>
      </c>
      <c r="AF311" s="155">
        <v>1288.7620586657195</v>
      </c>
      <c r="AG311" s="155">
        <v>1285.9887619634601</v>
      </c>
      <c r="AH311" s="155">
        <v>1283.1743821760488</v>
      </c>
      <c r="AI311" s="155">
        <v>1280.2846205810199</v>
      </c>
      <c r="AJ311" s="155">
        <v>1277.3639524448672</v>
      </c>
      <c r="AK311" s="155">
        <v>1274.5495726574561</v>
      </c>
      <c r="AL311" s="155">
        <v>1268.9242052639768</v>
      </c>
      <c r="AM311" s="155">
        <v>1263.333136592963</v>
      </c>
      <c r="AN311" s="155">
        <v>1257.7043770181403</v>
      </c>
      <c r="AO311" s="155">
        <v>1252.0756174433182</v>
      </c>
      <c r="AP311" s="155">
        <v>1246.5222396761133</v>
      </c>
      <c r="AQ311" s="8"/>
      <c r="AS311" s="130"/>
      <c r="AT311" s="131"/>
      <c r="AU311" s="131"/>
      <c r="AV311" s="131"/>
      <c r="AW311" s="131"/>
      <c r="AX311" s="131"/>
      <c r="AY311" s="132"/>
    </row>
    <row r="312" spans="2:51">
      <c r="B312" s="5"/>
      <c r="F312" s="62" t="s">
        <v>49</v>
      </c>
      <c r="G312" s="85">
        <f t="shared" si="58"/>
        <v>922.93864644095402</v>
      </c>
      <c r="H312" s="155">
        <v>30.40577735551549</v>
      </c>
      <c r="I312" s="155">
        <v>30.842218888530809</v>
      </c>
      <c r="J312" s="155">
        <v>30.612719297770951</v>
      </c>
      <c r="K312" s="155">
        <v>30.499924746479131</v>
      </c>
      <c r="L312" s="155">
        <v>30.173950721972279</v>
      </c>
      <c r="M312" s="155">
        <v>29.818639577925669</v>
      </c>
      <c r="N312" s="155">
        <v>29.585130959354892</v>
      </c>
      <c r="O312" s="155">
        <v>28.988887393734053</v>
      </c>
      <c r="P312" s="155">
        <v>25.497266461704331</v>
      </c>
      <c r="Q312" s="155">
        <v>24.750674752136867</v>
      </c>
      <c r="R312" s="155">
        <v>24.058732306810853</v>
      </c>
      <c r="S312" s="155">
        <v>24.320176846675281</v>
      </c>
      <c r="T312" s="155">
        <v>24.581621386539705</v>
      </c>
      <c r="U312" s="155">
        <v>24.807719305196908</v>
      </c>
      <c r="V312" s="155">
        <v>25.036211308102004</v>
      </c>
      <c r="W312" s="155">
        <v>25.155900463363469</v>
      </c>
      <c r="X312" s="155">
        <v>25.276206961103945</v>
      </c>
      <c r="Y312" s="155">
        <v>25.397198558424797</v>
      </c>
      <c r="Z312" s="155">
        <v>25.516134857004523</v>
      </c>
      <c r="AA312" s="155">
        <v>25.637194211426731</v>
      </c>
      <c r="AB312" s="155">
        <v>25.658831312459657</v>
      </c>
      <c r="AC312" s="155">
        <v>25.679715556810848</v>
      </c>
      <c r="AD312" s="155">
        <v>25.699914701581669</v>
      </c>
      <c r="AE312" s="155">
        <v>25.720798945932863</v>
      </c>
      <c r="AF312" s="155">
        <v>25.742368289864437</v>
      </c>
      <c r="AG312" s="155">
        <v>25.686973095222726</v>
      </c>
      <c r="AH312" s="155">
        <v>25.630757286797937</v>
      </c>
      <c r="AI312" s="155">
        <v>25.573035765009685</v>
      </c>
      <c r="AJ312" s="155">
        <v>25.514696900742418</v>
      </c>
      <c r="AK312" s="155">
        <v>25.45848109231763</v>
      </c>
      <c r="AL312" s="155">
        <v>25.346117232569405</v>
      </c>
      <c r="AM312" s="155">
        <v>25.234438472401557</v>
      </c>
      <c r="AN312" s="155">
        <v>25.122006855551973</v>
      </c>
      <c r="AO312" s="155">
        <v>25.009575238702396</v>
      </c>
      <c r="AP312" s="155">
        <v>24.898649335216277</v>
      </c>
      <c r="AQ312" s="8"/>
      <c r="AS312" s="130"/>
      <c r="AT312" s="131"/>
      <c r="AU312" s="131"/>
      <c r="AV312" s="131"/>
      <c r="AW312" s="131"/>
      <c r="AX312" s="131"/>
      <c r="AY312" s="132"/>
    </row>
    <row r="313" spans="2:51">
      <c r="B313" s="5"/>
      <c r="F313" s="62" t="s">
        <v>50</v>
      </c>
      <c r="G313" s="85">
        <f t="shared" si="58"/>
        <v>22658.890016813984</v>
      </c>
      <c r="H313" s="155">
        <v>746.4864188222457</v>
      </c>
      <c r="I313" s="155">
        <v>757.20141134477035</v>
      </c>
      <c r="J313" s="155">
        <v>751.56701082856648</v>
      </c>
      <c r="K313" s="155">
        <v>748.79781339375029</v>
      </c>
      <c r="L313" s="155">
        <v>740.79488752416853</v>
      </c>
      <c r="M313" s="155">
        <v>732.0717116492101</v>
      </c>
      <c r="N313" s="155">
        <v>726.33888625872851</v>
      </c>
      <c r="O313" s="155">
        <v>711.70062462700048</v>
      </c>
      <c r="P313" s="155">
        <v>625.9785075779896</v>
      </c>
      <c r="Q313" s="155">
        <v>607.64907744762354</v>
      </c>
      <c r="R313" s="155">
        <v>590.66133094132238</v>
      </c>
      <c r="S313" s="155">
        <v>597.08000578729286</v>
      </c>
      <c r="T313" s="155">
        <v>603.49868063326335</v>
      </c>
      <c r="U313" s="155">
        <v>609.04956734890789</v>
      </c>
      <c r="V313" s="155">
        <v>614.65923076858724</v>
      </c>
      <c r="W313" s="155">
        <v>617.59769630552501</v>
      </c>
      <c r="X313" s="155">
        <v>620.55131809947829</v>
      </c>
      <c r="Y313" s="155">
        <v>623.52175964207004</v>
      </c>
      <c r="Z313" s="155">
        <v>626.44174193874539</v>
      </c>
      <c r="AA313" s="155">
        <v>629.41384697296098</v>
      </c>
      <c r="AB313" s="155">
        <v>629.94505529810624</v>
      </c>
      <c r="AC313" s="155">
        <v>630.45778038298909</v>
      </c>
      <c r="AD313" s="155">
        <v>630.95368571923279</v>
      </c>
      <c r="AE313" s="155">
        <v>631.46641080411541</v>
      </c>
      <c r="AF313" s="155">
        <v>631.99595563763717</v>
      </c>
      <c r="AG313" s="155">
        <v>630.63595881911988</v>
      </c>
      <c r="AH313" s="155">
        <v>629.25581526871633</v>
      </c>
      <c r="AI313" s="155">
        <v>627.83870523778774</v>
      </c>
      <c r="AJ313" s="155">
        <v>626.40643894984385</v>
      </c>
      <c r="AK313" s="155">
        <v>625.02629539944041</v>
      </c>
      <c r="AL313" s="155">
        <v>622.26767179025717</v>
      </c>
      <c r="AM313" s="155">
        <v>619.5258679297126</v>
      </c>
      <c r="AN313" s="155">
        <v>616.76558082890574</v>
      </c>
      <c r="AO313" s="155">
        <v>614.00529372809865</v>
      </c>
      <c r="AP313" s="155">
        <v>611.28197310781673</v>
      </c>
      <c r="AQ313" s="8"/>
      <c r="AS313" s="130"/>
      <c r="AT313" s="131"/>
      <c r="AU313" s="131"/>
      <c r="AV313" s="131"/>
      <c r="AW313" s="131"/>
      <c r="AX313" s="131"/>
      <c r="AY313" s="132"/>
    </row>
    <row r="314" spans="2:51">
      <c r="B314" s="5"/>
      <c r="F314" s="86" t="s">
        <v>0</v>
      </c>
      <c r="G314" s="85">
        <f t="shared" si="58"/>
        <v>-38178.817385891925</v>
      </c>
      <c r="H314" s="154">
        <f t="shared" ref="H314:AP314" si="60">-H308*SUMIF($E$10:$E$28,$E307,H$10:H$28)</f>
        <v>-1665.2453802288794</v>
      </c>
      <c r="I314" s="154">
        <f t="shared" si="60"/>
        <v>-1642.2409344115026</v>
      </c>
      <c r="J314" s="154">
        <f t="shared" si="60"/>
        <v>-1583.6058087500171</v>
      </c>
      <c r="K314" s="154">
        <f t="shared" si="60"/>
        <v>-1531.6694352044342</v>
      </c>
      <c r="L314" s="154">
        <f t="shared" si="60"/>
        <v>-1469.8317083951135</v>
      </c>
      <c r="M314" s="154">
        <f t="shared" si="60"/>
        <v>-1407.7309011148432</v>
      </c>
      <c r="N314" s="154">
        <f t="shared" si="60"/>
        <v>-1352.4031738931358</v>
      </c>
      <c r="O314" s="154">
        <f t="shared" si="60"/>
        <v>-1281.8720819303576</v>
      </c>
      <c r="P314" s="154">
        <f t="shared" si="60"/>
        <v>-1187.0726163600375</v>
      </c>
      <c r="Q314" s="154">
        <f t="shared" si="60"/>
        <v>-1114.1494178822604</v>
      </c>
      <c r="R314" s="154">
        <f t="shared" si="60"/>
        <v>-1045.9043949087566</v>
      </c>
      <c r="S314" s="154">
        <f t="shared" si="60"/>
        <v>-1019.7697347315291</v>
      </c>
      <c r="T314" s="154">
        <f t="shared" si="60"/>
        <v>-992.82880718982926</v>
      </c>
      <c r="U314" s="154">
        <f t="shared" si="60"/>
        <v>-963.70849777820388</v>
      </c>
      <c r="V314" s="154">
        <f t="shared" si="60"/>
        <v>-933.98023798217673</v>
      </c>
      <c r="W314" s="154">
        <f t="shared" si="60"/>
        <v>-938.44526283515063</v>
      </c>
      <c r="X314" s="154">
        <f t="shared" si="60"/>
        <v>-942.93331775718639</v>
      </c>
      <c r="Y314" s="154">
        <f t="shared" si="60"/>
        <v>-947.44693043879079</v>
      </c>
      <c r="Z314" s="154">
        <f t="shared" si="60"/>
        <v>-951.88386984168926</v>
      </c>
      <c r="AA314" s="154">
        <f t="shared" si="60"/>
        <v>-956.40001021380033</v>
      </c>
      <c r="AB314" s="154">
        <f t="shared" si="60"/>
        <v>-957.20718604896501</v>
      </c>
      <c r="AC314" s="154">
        <f t="shared" si="60"/>
        <v>-957.98627643405439</v>
      </c>
      <c r="AD314" s="154">
        <f t="shared" si="60"/>
        <v>-958.7398090595749</v>
      </c>
      <c r="AE314" s="154">
        <f t="shared" si="60"/>
        <v>-959.51889944466438</v>
      </c>
      <c r="AF314" s="154">
        <f t="shared" si="60"/>
        <v>-960.32354758932217</v>
      </c>
      <c r="AG314" s="154">
        <f t="shared" si="60"/>
        <v>-958.25702017278024</v>
      </c>
      <c r="AH314" s="154">
        <f t="shared" si="60"/>
        <v>-956.15987961565634</v>
      </c>
      <c r="AI314" s="154">
        <f t="shared" si="60"/>
        <v>-954.00656815838181</v>
      </c>
      <c r="AJ314" s="154">
        <f t="shared" si="60"/>
        <v>-951.8302266320452</v>
      </c>
      <c r="AK314" s="154">
        <f t="shared" si="60"/>
        <v>-949.73308607492152</v>
      </c>
      <c r="AL314" s="154">
        <f t="shared" si="60"/>
        <v>-945.5413326511806</v>
      </c>
      <c r="AM314" s="154">
        <f t="shared" si="60"/>
        <v>-941.37513698700786</v>
      </c>
      <c r="AN314" s="154">
        <f t="shared" si="60"/>
        <v>-937.18085587275982</v>
      </c>
      <c r="AO314" s="154">
        <f t="shared" si="60"/>
        <v>-932.98657475851201</v>
      </c>
      <c r="AP314" s="154">
        <f t="shared" si="60"/>
        <v>-928.84846454441458</v>
      </c>
      <c r="AQ314" s="8"/>
      <c r="AS314" s="130"/>
      <c r="AT314" s="131"/>
      <c r="AU314" s="130"/>
      <c r="AV314" s="130"/>
      <c r="AW314" s="130"/>
      <c r="AX314" s="130"/>
      <c r="AY314" s="130"/>
    </row>
    <row r="315" spans="2:51">
      <c r="B315" s="5"/>
      <c r="F315" s="86" t="s">
        <v>5</v>
      </c>
      <c r="G315" s="85">
        <f t="shared" si="58"/>
        <v>299358.1691158443</v>
      </c>
      <c r="H315" s="154">
        <f t="shared" ref="H315:AP315" si="61">SUM(H308,H314)</f>
        <v>8883.1839708831085</v>
      </c>
      <c r="I315" s="154">
        <f t="shared" si="61"/>
        <v>9040.1588991412009</v>
      </c>
      <c r="J315" s="154">
        <f t="shared" si="61"/>
        <v>9001.9945171190793</v>
      </c>
      <c r="K315" s="154">
        <f t="shared" si="61"/>
        <v>8997.6804859992808</v>
      </c>
      <c r="L315" s="154">
        <f t="shared" si="61"/>
        <v>8929.9209453438925</v>
      </c>
      <c r="M315" s="154">
        <f t="shared" si="61"/>
        <v>8852.6984073023759</v>
      </c>
      <c r="N315" s="154">
        <f t="shared" si="61"/>
        <v>8810.9473313157941</v>
      </c>
      <c r="O315" s="154">
        <f t="shared" si="61"/>
        <v>8660.2588534136703</v>
      </c>
      <c r="P315" s="154">
        <f t="shared" si="61"/>
        <v>8324.7271942171792</v>
      </c>
      <c r="Q315" s="154">
        <f t="shared" si="61"/>
        <v>8119.1330507552493</v>
      </c>
      <c r="R315" s="154">
        <f t="shared" si="61"/>
        <v>7929.2477353151198</v>
      </c>
      <c r="S315" s="154">
        <f t="shared" si="61"/>
        <v>8052.9147379689011</v>
      </c>
      <c r="T315" s="154">
        <f t="shared" si="61"/>
        <v>8177.3880079871578</v>
      </c>
      <c r="U315" s="154">
        <f t="shared" si="61"/>
        <v>8290.8545410649767</v>
      </c>
      <c r="V315" s="154">
        <f t="shared" si="61"/>
        <v>8405.8221418395915</v>
      </c>
      <c r="W315" s="154">
        <f t="shared" si="61"/>
        <v>8446.007365516356</v>
      </c>
      <c r="X315" s="154">
        <f t="shared" si="61"/>
        <v>8486.3998598146773</v>
      </c>
      <c r="Y315" s="154">
        <f t="shared" si="61"/>
        <v>8527.0223739491157</v>
      </c>
      <c r="Z315" s="154">
        <f t="shared" si="61"/>
        <v>8566.9548285752026</v>
      </c>
      <c r="AA315" s="154">
        <f t="shared" si="61"/>
        <v>8607.6000919242033</v>
      </c>
      <c r="AB315" s="154">
        <f t="shared" si="61"/>
        <v>8614.8646744406851</v>
      </c>
      <c r="AC315" s="154">
        <f t="shared" si="61"/>
        <v>8621.8764879064893</v>
      </c>
      <c r="AD315" s="154">
        <f t="shared" si="61"/>
        <v>8628.6582815361744</v>
      </c>
      <c r="AE315" s="154">
        <f t="shared" si="61"/>
        <v>8635.6700950019804</v>
      </c>
      <c r="AF315" s="154">
        <f t="shared" si="61"/>
        <v>8642.9119283038999</v>
      </c>
      <c r="AG315" s="154">
        <f t="shared" si="61"/>
        <v>8624.3131815550223</v>
      </c>
      <c r="AH315" s="154">
        <f t="shared" si="61"/>
        <v>8605.4389165409066</v>
      </c>
      <c r="AI315" s="154">
        <f t="shared" si="61"/>
        <v>8586.0591134254355</v>
      </c>
      <c r="AJ315" s="154">
        <f t="shared" si="61"/>
        <v>8566.4720396884077</v>
      </c>
      <c r="AK315" s="154">
        <f t="shared" si="61"/>
        <v>8547.5977746742938</v>
      </c>
      <c r="AL315" s="154">
        <f t="shared" si="61"/>
        <v>8509.8719938606246</v>
      </c>
      <c r="AM315" s="154">
        <f t="shared" si="61"/>
        <v>8472.3762328830708</v>
      </c>
      <c r="AN315" s="154">
        <f t="shared" si="61"/>
        <v>8434.6277028548393</v>
      </c>
      <c r="AO315" s="154">
        <f t="shared" si="61"/>
        <v>8396.8791728266078</v>
      </c>
      <c r="AP315" s="154">
        <f t="shared" si="61"/>
        <v>8359.6361808997299</v>
      </c>
      <c r="AQ315" s="8"/>
      <c r="AS315" s="130"/>
      <c r="AT315" s="130"/>
      <c r="AU315" s="130"/>
      <c r="AV315" s="130"/>
      <c r="AW315" s="130"/>
      <c r="AX315" s="130"/>
      <c r="AY315" s="130"/>
    </row>
    <row r="316" spans="2:51">
      <c r="B316" s="5"/>
      <c r="G316" s="171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8"/>
      <c r="AS316" s="131"/>
      <c r="AT316" s="131"/>
      <c r="AU316" s="131"/>
      <c r="AV316" s="131"/>
      <c r="AW316" s="131"/>
      <c r="AX316" s="131"/>
      <c r="AY316" s="131"/>
    </row>
    <row r="317" spans="2:51">
      <c r="B317" s="5"/>
      <c r="E317" s="34">
        <f>E307+1</f>
        <v>16</v>
      </c>
      <c r="F317" s="35" t="str">
        <f>LOOKUP(E317,CAPEX!$E$11:$E$29,CAPEX!$F$11:$F$29)</f>
        <v>Cordeiro</v>
      </c>
      <c r="G317" s="85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8"/>
      <c r="AS317" s="131"/>
      <c r="AT317" s="131"/>
      <c r="AU317" s="131"/>
      <c r="AV317" s="131"/>
      <c r="AW317" s="131"/>
      <c r="AX317" s="131"/>
      <c r="AY317" s="131"/>
    </row>
    <row r="318" spans="2:51">
      <c r="B318" s="5"/>
      <c r="F318" s="86" t="s">
        <v>46</v>
      </c>
      <c r="G318" s="85">
        <f t="shared" ref="G318:G325" si="62">SUM(H318:AP318)</f>
        <v>521616.31736925634</v>
      </c>
      <c r="H318" s="154">
        <f t="shared" ref="H318:AP318" si="63">SUM(H319:H323)</f>
        <v>13244.778091919876</v>
      </c>
      <c r="I318" s="154">
        <f t="shared" si="63"/>
        <v>13345.059268897112</v>
      </c>
      <c r="J318" s="154">
        <f t="shared" si="63"/>
        <v>13462.585413108818</v>
      </c>
      <c r="K318" s="154">
        <f t="shared" si="63"/>
        <v>13623.575662804074</v>
      </c>
      <c r="L318" s="154">
        <f t="shared" si="63"/>
        <v>13686.416171433289</v>
      </c>
      <c r="M318" s="154">
        <f t="shared" si="63"/>
        <v>13782.462847888568</v>
      </c>
      <c r="N318" s="154">
        <f t="shared" si="63"/>
        <v>13774.436716845958</v>
      </c>
      <c r="O318" s="154">
        <f t="shared" si="63"/>
        <v>13818.791964912405</v>
      </c>
      <c r="P318" s="154">
        <f t="shared" si="63"/>
        <v>13842.805835028961</v>
      </c>
      <c r="Q318" s="154">
        <f t="shared" si="63"/>
        <v>13925.277572044188</v>
      </c>
      <c r="R318" s="154">
        <f t="shared" si="63"/>
        <v>13855.002066380768</v>
      </c>
      <c r="S318" s="154">
        <f t="shared" si="63"/>
        <v>14326.557964088443</v>
      </c>
      <c r="T318" s="154">
        <f t="shared" si="63"/>
        <v>14804.357666242437</v>
      </c>
      <c r="U318" s="154">
        <f t="shared" si="63"/>
        <v>14931.315023317577</v>
      </c>
      <c r="V318" s="154">
        <f t="shared" si="63"/>
        <v>15057.975056371468</v>
      </c>
      <c r="W318" s="154">
        <f t="shared" si="63"/>
        <v>15143.307050471152</v>
      </c>
      <c r="X318" s="154">
        <f t="shared" si="63"/>
        <v>15228.639044570842</v>
      </c>
      <c r="Y318" s="154">
        <f t="shared" si="63"/>
        <v>15314.268362691777</v>
      </c>
      <c r="Z318" s="154">
        <f t="shared" si="63"/>
        <v>15399.600356791465</v>
      </c>
      <c r="AA318" s="154">
        <f t="shared" si="63"/>
        <v>15485.229674912405</v>
      </c>
      <c r="AB318" s="154">
        <f t="shared" si="63"/>
        <v>15531.909546249168</v>
      </c>
      <c r="AC318" s="154">
        <f t="shared" si="63"/>
        <v>15578.886741607181</v>
      </c>
      <c r="AD318" s="154">
        <f t="shared" si="63"/>
        <v>15625.863936965199</v>
      </c>
      <c r="AE318" s="154">
        <f t="shared" si="63"/>
        <v>15672.543808301962</v>
      </c>
      <c r="AF318" s="154">
        <f t="shared" si="63"/>
        <v>15719.521003659975</v>
      </c>
      <c r="AG318" s="154">
        <f t="shared" si="63"/>
        <v>15732.008612552616</v>
      </c>
      <c r="AH318" s="154">
        <f t="shared" si="63"/>
        <v>15744.496221445252</v>
      </c>
      <c r="AI318" s="154">
        <f t="shared" si="63"/>
        <v>15756.983830337886</v>
      </c>
      <c r="AJ318" s="154">
        <f t="shared" si="63"/>
        <v>15769.471439230525</v>
      </c>
      <c r="AK318" s="154">
        <f t="shared" si="63"/>
        <v>15781.959048123164</v>
      </c>
      <c r="AL318" s="154">
        <f t="shared" si="63"/>
        <v>15764.416930869222</v>
      </c>
      <c r="AM318" s="154">
        <f t="shared" si="63"/>
        <v>15747.469461657782</v>
      </c>
      <c r="AN318" s="154">
        <f t="shared" si="63"/>
        <v>15729.927344403841</v>
      </c>
      <c r="AO318" s="154">
        <f t="shared" si="63"/>
        <v>15712.682551171152</v>
      </c>
      <c r="AP318" s="154">
        <f t="shared" si="63"/>
        <v>15695.735081959714</v>
      </c>
      <c r="AQ318" s="8"/>
      <c r="AS318" s="130"/>
      <c r="AT318" s="130"/>
      <c r="AU318" s="130"/>
      <c r="AV318" s="130"/>
      <c r="AW318" s="130"/>
      <c r="AX318" s="130"/>
      <c r="AY318" s="130"/>
    </row>
    <row r="319" spans="2:51">
      <c r="B319" s="5"/>
      <c r="F319" s="62" t="s">
        <v>2</v>
      </c>
      <c r="G319" s="85">
        <f t="shared" si="62"/>
        <v>0</v>
      </c>
      <c r="H319" s="155">
        <v>0</v>
      </c>
      <c r="I319" s="155">
        <v>0</v>
      </c>
      <c r="J319" s="155">
        <v>0</v>
      </c>
      <c r="K319" s="155">
        <v>0</v>
      </c>
      <c r="L319" s="155">
        <v>0</v>
      </c>
      <c r="M319" s="155">
        <v>0</v>
      </c>
      <c r="N319" s="155">
        <v>0</v>
      </c>
      <c r="O319" s="155">
        <v>0</v>
      </c>
      <c r="P319" s="155">
        <v>0</v>
      </c>
      <c r="Q319" s="155">
        <v>0</v>
      </c>
      <c r="R319" s="155">
        <v>0</v>
      </c>
      <c r="S319" s="155">
        <v>0</v>
      </c>
      <c r="T319" s="155">
        <v>0</v>
      </c>
      <c r="U319" s="155">
        <v>0</v>
      </c>
      <c r="V319" s="155">
        <v>0</v>
      </c>
      <c r="W319" s="155">
        <v>0</v>
      </c>
      <c r="X319" s="155">
        <v>0</v>
      </c>
      <c r="Y319" s="155">
        <v>0</v>
      </c>
      <c r="Z319" s="155">
        <v>0</v>
      </c>
      <c r="AA319" s="155">
        <v>0</v>
      </c>
      <c r="AB319" s="155">
        <v>0</v>
      </c>
      <c r="AC319" s="155">
        <v>0</v>
      </c>
      <c r="AD319" s="155">
        <v>0</v>
      </c>
      <c r="AE319" s="155">
        <v>0</v>
      </c>
      <c r="AF319" s="155">
        <v>0</v>
      </c>
      <c r="AG319" s="155">
        <v>0</v>
      </c>
      <c r="AH319" s="155">
        <v>0</v>
      </c>
      <c r="AI319" s="155">
        <v>0</v>
      </c>
      <c r="AJ319" s="155">
        <v>0</v>
      </c>
      <c r="AK319" s="155">
        <v>0</v>
      </c>
      <c r="AL319" s="155">
        <v>0</v>
      </c>
      <c r="AM319" s="155">
        <v>0</v>
      </c>
      <c r="AN319" s="155">
        <v>0</v>
      </c>
      <c r="AO319" s="155">
        <v>0</v>
      </c>
      <c r="AP319" s="155">
        <v>0</v>
      </c>
      <c r="AQ319" s="8"/>
      <c r="AS319" s="130"/>
      <c r="AT319" s="131"/>
      <c r="AU319" s="131"/>
      <c r="AV319" s="131"/>
      <c r="AW319" s="131"/>
      <c r="AX319" s="131"/>
      <c r="AY319" s="132"/>
    </row>
    <row r="320" spans="2:51">
      <c r="B320" s="5"/>
      <c r="F320" s="62" t="s">
        <v>47</v>
      </c>
      <c r="G320" s="85">
        <f t="shared" si="62"/>
        <v>388985.38460946135</v>
      </c>
      <c r="H320" s="155">
        <v>10008.600030000001</v>
      </c>
      <c r="I320" s="155">
        <v>10064.022892216748</v>
      </c>
      <c r="J320" s="155">
        <v>10131.860605157635</v>
      </c>
      <c r="K320" s="155">
        <v>10231.712920986209</v>
      </c>
      <c r="L320" s="155">
        <v>10257.229387788917</v>
      </c>
      <c r="M320" s="155">
        <v>10307.100859227587</v>
      </c>
      <c r="N320" s="155">
        <v>10278.716344025615</v>
      </c>
      <c r="O320" s="155">
        <v>10289.069394544827</v>
      </c>
      <c r="P320" s="155">
        <v>10306.949421734484</v>
      </c>
      <c r="Q320" s="155">
        <v>10368.355471365516</v>
      </c>
      <c r="R320" s="155">
        <v>10316.030379827587</v>
      </c>
      <c r="S320" s="155">
        <v>10667.137145689656</v>
      </c>
      <c r="T320" s="155">
        <v>11022.892866206897</v>
      </c>
      <c r="U320" s="155">
        <v>11117.421610862068</v>
      </c>
      <c r="V320" s="155">
        <v>11211.728976724138</v>
      </c>
      <c r="W320" s="155">
        <v>11275.264690344826</v>
      </c>
      <c r="X320" s="155">
        <v>11338.800403965517</v>
      </c>
      <c r="Y320" s="155">
        <v>11402.557496379308</v>
      </c>
      <c r="Z320" s="155">
        <v>11466.093210000001</v>
      </c>
      <c r="AA320" s="155">
        <v>11529.850302413794</v>
      </c>
      <c r="AB320" s="155">
        <v>11564.606772931034</v>
      </c>
      <c r="AC320" s="155">
        <v>11599.584622241378</v>
      </c>
      <c r="AD320" s="155">
        <v>11634.562471551724</v>
      </c>
      <c r="AE320" s="155">
        <v>11669.318942068967</v>
      </c>
      <c r="AF320" s="155">
        <v>11704.296791379309</v>
      </c>
      <c r="AG320" s="155">
        <v>11713.594700689657</v>
      </c>
      <c r="AH320" s="155">
        <v>11722.892610000001</v>
      </c>
      <c r="AI320" s="155">
        <v>11732.190519310345</v>
      </c>
      <c r="AJ320" s="155">
        <v>11741.488428620691</v>
      </c>
      <c r="AK320" s="155">
        <v>11750.786337931037</v>
      </c>
      <c r="AL320" s="155">
        <v>11737.724989137932</v>
      </c>
      <c r="AM320" s="155">
        <v>11725.106397931035</v>
      </c>
      <c r="AN320" s="155">
        <v>11712.045049137931</v>
      </c>
      <c r="AO320" s="155">
        <v>11699.205079137932</v>
      </c>
      <c r="AP320" s="155">
        <v>11686.586487931034</v>
      </c>
      <c r="AQ320" s="8"/>
      <c r="AS320" s="130"/>
      <c r="AT320" s="131"/>
      <c r="AU320" s="131"/>
      <c r="AV320" s="131"/>
      <c r="AW320" s="131"/>
      <c r="AX320" s="131"/>
      <c r="AY320" s="132"/>
    </row>
    <row r="321" spans="2:51">
      <c r="B321" s="5"/>
      <c r="F321" s="62" t="s">
        <v>48</v>
      </c>
      <c r="G321" s="85">
        <f t="shared" si="62"/>
        <v>98184.890988439423</v>
      </c>
      <c r="H321" s="155">
        <v>2395.6989792437116</v>
      </c>
      <c r="I321" s="155">
        <v>2428.9069847446649</v>
      </c>
      <c r="J321" s="155">
        <v>2465.6906603638927</v>
      </c>
      <c r="K321" s="155">
        <v>2510.9502483578217</v>
      </c>
      <c r="L321" s="155">
        <v>2538.5807332057311</v>
      </c>
      <c r="M321" s="155">
        <v>2572.7636148049683</v>
      </c>
      <c r="N321" s="155">
        <v>2587.8346520644864</v>
      </c>
      <c r="O321" s="155">
        <v>2613.0060203876583</v>
      </c>
      <c r="P321" s="155">
        <v>2617.5468215913161</v>
      </c>
      <c r="Q321" s="155">
        <v>2633.1414658901663</v>
      </c>
      <c r="R321" s="155">
        <v>2619.8530163751457</v>
      </c>
      <c r="S321" s="155">
        <v>2709.0198844189017</v>
      </c>
      <c r="T321" s="155">
        <v>2799.3673982564278</v>
      </c>
      <c r="U321" s="155">
        <v>2823.3738627297462</v>
      </c>
      <c r="V321" s="155">
        <v>2847.3241059747907</v>
      </c>
      <c r="W321" s="155">
        <v>2863.4595984896441</v>
      </c>
      <c r="X321" s="155">
        <v>2879.5950910044985</v>
      </c>
      <c r="Y321" s="155">
        <v>2895.7868047476268</v>
      </c>
      <c r="Z321" s="155">
        <v>2911.9222972624802</v>
      </c>
      <c r="AA321" s="155">
        <v>2928.1140110056085</v>
      </c>
      <c r="AB321" s="155">
        <v>2936.9407438447452</v>
      </c>
      <c r="AC321" s="155">
        <v>2945.8236979121548</v>
      </c>
      <c r="AD321" s="155">
        <v>2954.7066519795662</v>
      </c>
      <c r="AE321" s="155">
        <v>2963.533384818702</v>
      </c>
      <c r="AF321" s="155">
        <v>2972.416338886113</v>
      </c>
      <c r="AG321" s="155">
        <v>2974.7776304736526</v>
      </c>
      <c r="AH321" s="155">
        <v>2977.1389220611927</v>
      </c>
      <c r="AI321" s="155">
        <v>2979.5002136487319</v>
      </c>
      <c r="AJ321" s="155">
        <v>2981.8615052362711</v>
      </c>
      <c r="AK321" s="155">
        <v>2984.2227968238103</v>
      </c>
      <c r="AL321" s="155">
        <v>2980.9057443556007</v>
      </c>
      <c r="AM321" s="155">
        <v>2977.701134343939</v>
      </c>
      <c r="AN321" s="155">
        <v>2974.3840818757294</v>
      </c>
      <c r="AO321" s="155">
        <v>2971.1232506357937</v>
      </c>
      <c r="AP321" s="155">
        <v>2967.9186406241333</v>
      </c>
      <c r="AQ321" s="8"/>
      <c r="AS321" s="130"/>
      <c r="AT321" s="131"/>
      <c r="AU321" s="131"/>
      <c r="AV321" s="131"/>
      <c r="AW321" s="131"/>
      <c r="AX321" s="131"/>
      <c r="AY321" s="132"/>
    </row>
    <row r="322" spans="2:51">
      <c r="B322" s="5"/>
      <c r="F322" s="62" t="s">
        <v>49</v>
      </c>
      <c r="G322" s="85">
        <f t="shared" si="62"/>
        <v>3029.3384095153751</v>
      </c>
      <c r="H322" s="155">
        <v>73.915475817091448</v>
      </c>
      <c r="I322" s="155">
        <v>74.940055928702293</v>
      </c>
      <c r="J322" s="155">
        <v>76.074957646010319</v>
      </c>
      <c r="K322" s="155">
        <v>77.471370138080957</v>
      </c>
      <c r="L322" s="155">
        <v>78.323864734557731</v>
      </c>
      <c r="M322" s="155">
        <v>79.378523095269017</v>
      </c>
      <c r="N322" s="155">
        <v>79.843515942761954</v>
      </c>
      <c r="O322" s="155">
        <v>80.620138416075292</v>
      </c>
      <c r="P322" s="155">
        <v>80.760237604022976</v>
      </c>
      <c r="Q322" s="155">
        <v>81.24138551264366</v>
      </c>
      <c r="R322" s="155">
        <v>80.83139157046476</v>
      </c>
      <c r="S322" s="155">
        <v>83.582493247126422</v>
      </c>
      <c r="T322" s="155">
        <v>86.370021869065454</v>
      </c>
      <c r="U322" s="155">
        <v>87.11070308970514</v>
      </c>
      <c r="V322" s="155">
        <v>87.849649693903046</v>
      </c>
      <c r="W322" s="155">
        <v>88.347484612693634</v>
      </c>
      <c r="X322" s="155">
        <v>88.845319531484265</v>
      </c>
      <c r="Y322" s="155">
        <v>89.344889066716632</v>
      </c>
      <c r="Z322" s="155">
        <v>89.842723985507234</v>
      </c>
      <c r="AA322" s="155">
        <v>90.342293520739631</v>
      </c>
      <c r="AB322" s="155">
        <v>90.614628302098964</v>
      </c>
      <c r="AC322" s="155">
        <v>90.888697699900035</v>
      </c>
      <c r="AD322" s="155">
        <v>91.162767097701135</v>
      </c>
      <c r="AE322" s="155">
        <v>91.435101879060483</v>
      </c>
      <c r="AF322" s="155">
        <v>91.709171276861554</v>
      </c>
      <c r="AG322" s="155">
        <v>91.782025167416293</v>
      </c>
      <c r="AH322" s="155">
        <v>91.854879057971004</v>
      </c>
      <c r="AI322" s="155">
        <v>91.92773294852573</v>
      </c>
      <c r="AJ322" s="155">
        <v>92.000586839080427</v>
      </c>
      <c r="AK322" s="155">
        <v>92.073440729635152</v>
      </c>
      <c r="AL322" s="155">
        <v>91.97109835957022</v>
      </c>
      <c r="AM322" s="155">
        <v>91.872225222388778</v>
      </c>
      <c r="AN322" s="155">
        <v>91.769882852323832</v>
      </c>
      <c r="AO322" s="155">
        <v>91.669275098700638</v>
      </c>
      <c r="AP322" s="155">
        <v>91.570401961519224</v>
      </c>
      <c r="AQ322" s="8"/>
      <c r="AS322" s="130"/>
      <c r="AT322" s="131"/>
      <c r="AU322" s="131"/>
      <c r="AV322" s="131"/>
      <c r="AW322" s="131"/>
      <c r="AX322" s="131"/>
      <c r="AY322" s="132"/>
    </row>
    <row r="323" spans="2:51">
      <c r="B323" s="5"/>
      <c r="F323" s="62" t="s">
        <v>50</v>
      </c>
      <c r="G323" s="85">
        <f t="shared" si="62"/>
        <v>31416.703361840093</v>
      </c>
      <c r="H323" s="155">
        <v>766.56360685907066</v>
      </c>
      <c r="I323" s="155">
        <v>777.18933600699665</v>
      </c>
      <c r="J323" s="155">
        <v>788.95918994127965</v>
      </c>
      <c r="K323" s="155">
        <v>803.44112332196414</v>
      </c>
      <c r="L323" s="155">
        <v>812.2821857040858</v>
      </c>
      <c r="M323" s="155">
        <v>823.21985076074475</v>
      </c>
      <c r="N323" s="155">
        <v>828.04220481309358</v>
      </c>
      <c r="O323" s="155">
        <v>836.09641156384328</v>
      </c>
      <c r="P323" s="155">
        <v>837.5493540991381</v>
      </c>
      <c r="Q323" s="155">
        <v>842.53924927586229</v>
      </c>
      <c r="R323" s="155">
        <v>838.28727860757135</v>
      </c>
      <c r="S323" s="155">
        <v>866.81844073275875</v>
      </c>
      <c r="T323" s="155">
        <v>895.7273799100451</v>
      </c>
      <c r="U323" s="155">
        <v>903.40884663605698</v>
      </c>
      <c r="V323" s="155">
        <v>911.07232397863584</v>
      </c>
      <c r="W323" s="155">
        <v>916.23527702398815</v>
      </c>
      <c r="X323" s="155">
        <v>921.39823006934057</v>
      </c>
      <c r="Y323" s="155">
        <v>926.57917249812613</v>
      </c>
      <c r="Z323" s="155">
        <v>931.74212554347855</v>
      </c>
      <c r="AA323" s="155">
        <v>936.92306797226411</v>
      </c>
      <c r="AB323" s="155">
        <v>939.74740117128943</v>
      </c>
      <c r="AC323" s="155">
        <v>942.58972375374833</v>
      </c>
      <c r="AD323" s="155">
        <v>945.43204633620701</v>
      </c>
      <c r="AE323" s="155">
        <v>948.25637953523267</v>
      </c>
      <c r="AF323" s="155">
        <v>951.09870211769135</v>
      </c>
      <c r="AG323" s="155">
        <v>951.85425622188927</v>
      </c>
      <c r="AH323" s="155">
        <v>952.60981032608697</v>
      </c>
      <c r="AI323" s="155">
        <v>953.36536443028513</v>
      </c>
      <c r="AJ323" s="155">
        <v>954.12091853448283</v>
      </c>
      <c r="AK323" s="155">
        <v>954.87647263868075</v>
      </c>
      <c r="AL323" s="155">
        <v>953.81509901611707</v>
      </c>
      <c r="AM323" s="155">
        <v>952.78970416041989</v>
      </c>
      <c r="AN323" s="155">
        <v>951.72833053785621</v>
      </c>
      <c r="AO323" s="155">
        <v>950.68494629872589</v>
      </c>
      <c r="AP323" s="155">
        <v>949.6595514430287</v>
      </c>
      <c r="AQ323" s="8"/>
      <c r="AS323" s="130"/>
      <c r="AT323" s="131"/>
      <c r="AU323" s="131"/>
      <c r="AV323" s="131"/>
      <c r="AW323" s="131"/>
      <c r="AX323" s="131"/>
      <c r="AY323" s="132"/>
    </row>
    <row r="324" spans="2:51">
      <c r="B324" s="5"/>
      <c r="F324" s="86" t="s">
        <v>0</v>
      </c>
      <c r="G324" s="85">
        <f t="shared" si="62"/>
        <v>-53404.24048200823</v>
      </c>
      <c r="H324" s="154">
        <f t="shared" ref="H324:AP324" si="64">-H318*SUMIF($E$10:$E$28,$E317,H$10:H$28)</f>
        <v>-1485.1811167072822</v>
      </c>
      <c r="I324" s="154">
        <f t="shared" si="64"/>
        <v>-1484.8602613192854</v>
      </c>
      <c r="J324" s="154">
        <f t="shared" si="64"/>
        <v>-1486.2694296072134</v>
      </c>
      <c r="K324" s="154">
        <f t="shared" si="64"/>
        <v>-1492.2356542658063</v>
      </c>
      <c r="L324" s="154">
        <f t="shared" si="64"/>
        <v>-1487.2572239624174</v>
      </c>
      <c r="M324" s="154">
        <f t="shared" si="64"/>
        <v>-1485.7494950023874</v>
      </c>
      <c r="N324" s="154">
        <f t="shared" si="64"/>
        <v>-1472.9464329213943</v>
      </c>
      <c r="O324" s="154">
        <f t="shared" si="64"/>
        <v>-1465.7132010783757</v>
      </c>
      <c r="P324" s="154">
        <f t="shared" si="64"/>
        <v>-1456.2631738450466</v>
      </c>
      <c r="Q324" s="154">
        <f t="shared" si="64"/>
        <v>-1452.8706266832767</v>
      </c>
      <c r="R324" s="154">
        <f t="shared" si="64"/>
        <v>-1433.5308804681965</v>
      </c>
      <c r="S324" s="154">
        <f t="shared" si="64"/>
        <v>-1469.904847115474</v>
      </c>
      <c r="T324" s="154">
        <f t="shared" si="64"/>
        <v>-1506.0966532457303</v>
      </c>
      <c r="U324" s="154">
        <f t="shared" si="64"/>
        <v>-1506.0719753519659</v>
      </c>
      <c r="V324" s="154">
        <f t="shared" si="64"/>
        <v>-1505.797505637147</v>
      </c>
      <c r="W324" s="154">
        <f t="shared" si="64"/>
        <v>-1514.3307050471153</v>
      </c>
      <c r="X324" s="154">
        <f t="shared" si="64"/>
        <v>-1522.8639044570843</v>
      </c>
      <c r="Y324" s="154">
        <f t="shared" si="64"/>
        <v>-1531.4268362691778</v>
      </c>
      <c r="Z324" s="154">
        <f t="shared" si="64"/>
        <v>-1539.9600356791466</v>
      </c>
      <c r="AA324" s="154">
        <f t="shared" si="64"/>
        <v>-1548.5229674912407</v>
      </c>
      <c r="AB324" s="154">
        <f t="shared" si="64"/>
        <v>-1553.1909546249169</v>
      </c>
      <c r="AC324" s="154">
        <f t="shared" si="64"/>
        <v>-1557.8886741607182</v>
      </c>
      <c r="AD324" s="154">
        <f t="shared" si="64"/>
        <v>-1562.58639369652</v>
      </c>
      <c r="AE324" s="154">
        <f t="shared" si="64"/>
        <v>-1567.2543808301962</v>
      </c>
      <c r="AF324" s="154">
        <f t="shared" si="64"/>
        <v>-1571.9521003659975</v>
      </c>
      <c r="AG324" s="154">
        <f t="shared" si="64"/>
        <v>-1573.2008612552618</v>
      </c>
      <c r="AH324" s="154">
        <f t="shared" si="64"/>
        <v>-1574.4496221445252</v>
      </c>
      <c r="AI324" s="154">
        <f t="shared" si="64"/>
        <v>-1575.6983830337886</v>
      </c>
      <c r="AJ324" s="154">
        <f t="shared" si="64"/>
        <v>-1576.9471439230526</v>
      </c>
      <c r="AK324" s="154">
        <f t="shared" si="64"/>
        <v>-1578.1959048123165</v>
      </c>
      <c r="AL324" s="154">
        <f t="shared" si="64"/>
        <v>-1576.4416930869222</v>
      </c>
      <c r="AM324" s="154">
        <f t="shared" si="64"/>
        <v>-1574.7469461657784</v>
      </c>
      <c r="AN324" s="154">
        <f t="shared" si="64"/>
        <v>-1572.9927344403841</v>
      </c>
      <c r="AO324" s="154">
        <f t="shared" si="64"/>
        <v>-1571.2682551171154</v>
      </c>
      <c r="AP324" s="154">
        <f t="shared" si="64"/>
        <v>-1569.5735081959715</v>
      </c>
      <c r="AQ324" s="8"/>
      <c r="AS324" s="130"/>
      <c r="AT324" s="131"/>
      <c r="AU324" s="130"/>
      <c r="AV324" s="130"/>
      <c r="AW324" s="130"/>
      <c r="AX324" s="130"/>
      <c r="AY324" s="130"/>
    </row>
    <row r="325" spans="2:51">
      <c r="B325" s="5"/>
      <c r="F325" s="86" t="s">
        <v>5</v>
      </c>
      <c r="G325" s="85">
        <f t="shared" si="62"/>
        <v>468212.07688724797</v>
      </c>
      <c r="H325" s="154">
        <f t="shared" ref="H325:AP325" si="65">SUM(H318,H324)</f>
        <v>11759.596975212593</v>
      </c>
      <c r="I325" s="154">
        <f t="shared" si="65"/>
        <v>11860.199007577827</v>
      </c>
      <c r="J325" s="154">
        <f t="shared" si="65"/>
        <v>11976.315983501605</v>
      </c>
      <c r="K325" s="154">
        <f t="shared" si="65"/>
        <v>12131.340008538267</v>
      </c>
      <c r="L325" s="154">
        <f t="shared" si="65"/>
        <v>12199.158947470873</v>
      </c>
      <c r="M325" s="154">
        <f t="shared" si="65"/>
        <v>12296.713352886181</v>
      </c>
      <c r="N325" s="154">
        <f t="shared" si="65"/>
        <v>12301.490283924562</v>
      </c>
      <c r="O325" s="154">
        <f t="shared" si="65"/>
        <v>12353.07876383403</v>
      </c>
      <c r="P325" s="154">
        <f t="shared" si="65"/>
        <v>12386.542661183914</v>
      </c>
      <c r="Q325" s="154">
        <f t="shared" si="65"/>
        <v>12472.406945360912</v>
      </c>
      <c r="R325" s="154">
        <f t="shared" si="65"/>
        <v>12421.471185912571</v>
      </c>
      <c r="S325" s="154">
        <f t="shared" si="65"/>
        <v>12856.653116972968</v>
      </c>
      <c r="T325" s="154">
        <f t="shared" si="65"/>
        <v>13298.261012996707</v>
      </c>
      <c r="U325" s="154">
        <f t="shared" si="65"/>
        <v>13425.24304796561</v>
      </c>
      <c r="V325" s="154">
        <f t="shared" si="65"/>
        <v>13552.177550734321</v>
      </c>
      <c r="W325" s="154">
        <f t="shared" si="65"/>
        <v>13628.976345424036</v>
      </c>
      <c r="X325" s="154">
        <f t="shared" si="65"/>
        <v>13705.775140113758</v>
      </c>
      <c r="Y325" s="154">
        <f t="shared" si="65"/>
        <v>13782.841526422599</v>
      </c>
      <c r="Z325" s="154">
        <f t="shared" si="65"/>
        <v>13859.640321112318</v>
      </c>
      <c r="AA325" s="154">
        <f t="shared" si="65"/>
        <v>13936.706707421165</v>
      </c>
      <c r="AB325" s="154">
        <f t="shared" si="65"/>
        <v>13978.718591624251</v>
      </c>
      <c r="AC325" s="154">
        <f t="shared" si="65"/>
        <v>14020.998067446462</v>
      </c>
      <c r="AD325" s="154">
        <f t="shared" si="65"/>
        <v>14063.277543268679</v>
      </c>
      <c r="AE325" s="154">
        <f t="shared" si="65"/>
        <v>14105.289427471766</v>
      </c>
      <c r="AF325" s="154">
        <f t="shared" si="65"/>
        <v>14147.568903293977</v>
      </c>
      <c r="AG325" s="154">
        <f t="shared" si="65"/>
        <v>14158.807751297354</v>
      </c>
      <c r="AH325" s="154">
        <f t="shared" si="65"/>
        <v>14170.046599300727</v>
      </c>
      <c r="AI325" s="154">
        <f t="shared" si="65"/>
        <v>14181.285447304097</v>
      </c>
      <c r="AJ325" s="154">
        <f t="shared" si="65"/>
        <v>14192.524295307472</v>
      </c>
      <c r="AK325" s="154">
        <f t="shared" si="65"/>
        <v>14203.763143310847</v>
      </c>
      <c r="AL325" s="154">
        <f t="shared" si="65"/>
        <v>14187.975237782299</v>
      </c>
      <c r="AM325" s="154">
        <f t="shared" si="65"/>
        <v>14172.722515492003</v>
      </c>
      <c r="AN325" s="154">
        <f t="shared" si="65"/>
        <v>14156.934609963457</v>
      </c>
      <c r="AO325" s="154">
        <f t="shared" si="65"/>
        <v>14141.414296054038</v>
      </c>
      <c r="AP325" s="154">
        <f t="shared" si="65"/>
        <v>14126.161573763742</v>
      </c>
      <c r="AQ325" s="8"/>
      <c r="AS325" s="130"/>
      <c r="AT325" s="130"/>
      <c r="AU325" s="130"/>
      <c r="AV325" s="130"/>
      <c r="AW325" s="130"/>
      <c r="AX325" s="130"/>
      <c r="AY325" s="130"/>
    </row>
    <row r="326" spans="2:51">
      <c r="B326" s="5"/>
      <c r="G326" s="171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/>
      <c r="AP326" s="158"/>
      <c r="AQ326" s="8"/>
      <c r="AS326" s="131"/>
      <c r="AT326" s="131"/>
      <c r="AU326" s="131"/>
      <c r="AV326" s="131"/>
      <c r="AW326" s="131"/>
      <c r="AX326" s="131"/>
      <c r="AY326" s="131"/>
    </row>
    <row r="327" spans="2:51" s="135" customFormat="1">
      <c r="B327" s="148"/>
      <c r="E327" s="34">
        <f>E317+1</f>
        <v>17</v>
      </c>
      <c r="F327" s="35" t="str">
        <f>LOOKUP(E327,CAPEX!$E$11:$E$29,CAPEX!$F$11:$F$29)</f>
        <v>Duas Barras</v>
      </c>
      <c r="G327" s="85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8"/>
      <c r="AQ327" s="149"/>
    </row>
    <row r="328" spans="2:51" s="135" customFormat="1">
      <c r="B328" s="148"/>
      <c r="F328" s="86" t="s">
        <v>46</v>
      </c>
      <c r="G328" s="85">
        <f t="shared" ref="G328:G335" si="66">SUM(H328:AP328)</f>
        <v>190684.10483339758</v>
      </c>
      <c r="H328" s="154">
        <f t="shared" ref="H328:AP328" si="67">SUM(H329:H333)</f>
        <v>3525.363070684667</v>
      </c>
      <c r="I328" s="154">
        <f t="shared" si="67"/>
        <v>3546.7473519162068</v>
      </c>
      <c r="J328" s="154">
        <f t="shared" si="67"/>
        <v>3801.075551536509</v>
      </c>
      <c r="K328" s="154">
        <f t="shared" si="67"/>
        <v>4022.4749486956339</v>
      </c>
      <c r="L328" s="154">
        <f t="shared" si="67"/>
        <v>4228.9477465564551</v>
      </c>
      <c r="M328" s="154">
        <f t="shared" si="67"/>
        <v>4409.618660937932</v>
      </c>
      <c r="N328" s="154">
        <f t="shared" si="67"/>
        <v>4573.9587697342668</v>
      </c>
      <c r="O328" s="154">
        <f t="shared" si="67"/>
        <v>4722.0673239567559</v>
      </c>
      <c r="P328" s="154">
        <f t="shared" si="67"/>
        <v>4918.3631229262228</v>
      </c>
      <c r="Q328" s="154">
        <f t="shared" si="67"/>
        <v>5070.6228267843326</v>
      </c>
      <c r="R328" s="154">
        <f t="shared" si="67"/>
        <v>5195.4791902053394</v>
      </c>
      <c r="S328" s="154">
        <f t="shared" si="67"/>
        <v>5486.9696635310165</v>
      </c>
      <c r="T328" s="154">
        <f t="shared" si="67"/>
        <v>5782.8031149868739</v>
      </c>
      <c r="U328" s="154">
        <f t="shared" si="67"/>
        <v>5820.3571023478526</v>
      </c>
      <c r="V328" s="154">
        <f t="shared" si="67"/>
        <v>5858.166559010604</v>
      </c>
      <c r="W328" s="154">
        <f t="shared" si="67"/>
        <v>5881.4142654721609</v>
      </c>
      <c r="X328" s="154">
        <f t="shared" si="67"/>
        <v>5905.1729105372679</v>
      </c>
      <c r="Y328" s="154">
        <f t="shared" si="67"/>
        <v>5928.6760863006002</v>
      </c>
      <c r="Z328" s="154">
        <f t="shared" si="67"/>
        <v>5952.1792620639326</v>
      </c>
      <c r="AA328" s="154">
        <f t="shared" si="67"/>
        <v>5975.6824378272659</v>
      </c>
      <c r="AB328" s="154">
        <f t="shared" si="67"/>
        <v>5985.9012098982803</v>
      </c>
      <c r="AC328" s="154">
        <f t="shared" si="67"/>
        <v>5996.1199819692947</v>
      </c>
      <c r="AD328" s="154">
        <f t="shared" si="67"/>
        <v>6006.3387540403073</v>
      </c>
      <c r="AE328" s="154">
        <f t="shared" si="67"/>
        <v>6016.5575261113208</v>
      </c>
      <c r="AF328" s="154">
        <f t="shared" si="67"/>
        <v>6026.7762981823362</v>
      </c>
      <c r="AG328" s="154">
        <f t="shared" si="67"/>
        <v>6025.4989516734586</v>
      </c>
      <c r="AH328" s="154">
        <f t="shared" si="67"/>
        <v>6023.7106665610308</v>
      </c>
      <c r="AI328" s="154">
        <f t="shared" si="67"/>
        <v>6022.6887893539315</v>
      </c>
      <c r="AJ328" s="154">
        <f t="shared" si="67"/>
        <v>6021.4114428450539</v>
      </c>
      <c r="AK328" s="154">
        <f t="shared" si="67"/>
        <v>6019.8786270344017</v>
      </c>
      <c r="AL328" s="154">
        <f t="shared" si="67"/>
        <v>6008.637977756287</v>
      </c>
      <c r="AM328" s="154">
        <f t="shared" si="67"/>
        <v>5997.9082670817206</v>
      </c>
      <c r="AN328" s="154">
        <f t="shared" si="67"/>
        <v>5986.667617803605</v>
      </c>
      <c r="AO328" s="154">
        <f t="shared" si="67"/>
        <v>5975.4269685254903</v>
      </c>
      <c r="AP328" s="154">
        <f t="shared" si="67"/>
        <v>5964.4417885491503</v>
      </c>
      <c r="AQ328" s="149"/>
      <c r="AS328" s="130"/>
      <c r="AT328" s="130"/>
      <c r="AU328" s="130"/>
      <c r="AV328" s="130"/>
      <c r="AW328" s="130"/>
      <c r="AX328" s="130"/>
      <c r="AY328" s="130"/>
    </row>
    <row r="329" spans="2:51" s="135" customFormat="1">
      <c r="B329" s="148"/>
      <c r="F329" s="62" t="s">
        <v>2</v>
      </c>
      <c r="G329" s="85">
        <f t="shared" si="66"/>
        <v>0</v>
      </c>
      <c r="H329" s="155">
        <v>0</v>
      </c>
      <c r="I329" s="155">
        <v>0</v>
      </c>
      <c r="J329" s="155">
        <v>0</v>
      </c>
      <c r="K329" s="155">
        <v>0</v>
      </c>
      <c r="L329" s="155">
        <v>0</v>
      </c>
      <c r="M329" s="155">
        <v>0</v>
      </c>
      <c r="N329" s="155">
        <v>0</v>
      </c>
      <c r="O329" s="155">
        <v>0</v>
      </c>
      <c r="P329" s="155">
        <v>0</v>
      </c>
      <c r="Q329" s="155">
        <v>0</v>
      </c>
      <c r="R329" s="155">
        <v>0</v>
      </c>
      <c r="S329" s="155">
        <v>0</v>
      </c>
      <c r="T329" s="155">
        <v>0</v>
      </c>
      <c r="U329" s="155">
        <v>0</v>
      </c>
      <c r="V329" s="155">
        <v>0</v>
      </c>
      <c r="W329" s="155">
        <v>0</v>
      </c>
      <c r="X329" s="155">
        <v>0</v>
      </c>
      <c r="Y329" s="155">
        <v>0</v>
      </c>
      <c r="Z329" s="155">
        <v>0</v>
      </c>
      <c r="AA329" s="155">
        <v>0</v>
      </c>
      <c r="AB329" s="155">
        <v>0</v>
      </c>
      <c r="AC329" s="155">
        <v>0</v>
      </c>
      <c r="AD329" s="155">
        <v>0</v>
      </c>
      <c r="AE329" s="155">
        <v>0</v>
      </c>
      <c r="AF329" s="155">
        <v>0</v>
      </c>
      <c r="AG329" s="155">
        <v>0</v>
      </c>
      <c r="AH329" s="155">
        <v>0</v>
      </c>
      <c r="AI329" s="155">
        <v>0</v>
      </c>
      <c r="AJ329" s="155">
        <v>0</v>
      </c>
      <c r="AK329" s="155">
        <v>0</v>
      </c>
      <c r="AL329" s="155">
        <v>0</v>
      </c>
      <c r="AM329" s="155">
        <v>0</v>
      </c>
      <c r="AN329" s="155">
        <v>0</v>
      </c>
      <c r="AO329" s="155">
        <v>0</v>
      </c>
      <c r="AP329" s="155">
        <v>0</v>
      </c>
      <c r="AQ329" s="149"/>
      <c r="AS329" s="130"/>
      <c r="AY329" s="132"/>
    </row>
    <row r="330" spans="2:51" s="135" customFormat="1">
      <c r="B330" s="148"/>
      <c r="F330" s="62" t="s">
        <v>47</v>
      </c>
      <c r="G330" s="85">
        <f t="shared" si="66"/>
        <v>166082.7780579401</v>
      </c>
      <c r="H330" s="155">
        <v>3090.0875362499996</v>
      </c>
      <c r="I330" s="155">
        <v>3105.8951822726449</v>
      </c>
      <c r="J330" s="155">
        <v>3325.421631446809</v>
      </c>
      <c r="K330" s="155">
        <v>3515.6948328455924</v>
      </c>
      <c r="L330" s="155">
        <v>3692.5088776563825</v>
      </c>
      <c r="M330" s="155">
        <v>3846.4078404597267</v>
      </c>
      <c r="N330" s="155">
        <v>3985.7048141462001</v>
      </c>
      <c r="O330" s="155">
        <v>4110.5224299957445</v>
      </c>
      <c r="P330" s="155">
        <v>4281.3963776170212</v>
      </c>
      <c r="Q330" s="155">
        <v>4413.9372511276597</v>
      </c>
      <c r="R330" s="155">
        <v>4522.6237325265956</v>
      </c>
      <c r="S330" s="155">
        <v>4776.3638947340423</v>
      </c>
      <c r="T330" s="155">
        <v>5033.8845852127652</v>
      </c>
      <c r="U330" s="155">
        <v>5066.5750355585114</v>
      </c>
      <c r="V330" s="155">
        <v>5099.4878699202127</v>
      </c>
      <c r="W330" s="155">
        <v>5119.7248153723403</v>
      </c>
      <c r="X330" s="155">
        <v>5140.4065288563825</v>
      </c>
      <c r="Y330" s="155">
        <v>5160.8658583244669</v>
      </c>
      <c r="Z330" s="155">
        <v>5181.3251877925522</v>
      </c>
      <c r="AA330" s="155">
        <v>5201.7845172606376</v>
      </c>
      <c r="AB330" s="155">
        <v>5210.679877898936</v>
      </c>
      <c r="AC330" s="155">
        <v>5219.5752385372343</v>
      </c>
      <c r="AD330" s="155">
        <v>5228.4705991755309</v>
      </c>
      <c r="AE330" s="155">
        <v>5237.3659598138292</v>
      </c>
      <c r="AF330" s="155">
        <v>5246.2613204521276</v>
      </c>
      <c r="AG330" s="155">
        <v>5245.1494003723401</v>
      </c>
      <c r="AH330" s="155">
        <v>5243.5927122606372</v>
      </c>
      <c r="AI330" s="155">
        <v>5242.7031761968083</v>
      </c>
      <c r="AJ330" s="155">
        <v>5241.5912561170207</v>
      </c>
      <c r="AK330" s="155">
        <v>5240.2569520212764</v>
      </c>
      <c r="AL330" s="155">
        <v>5230.4720553191491</v>
      </c>
      <c r="AM330" s="155">
        <v>5221.1319266489354</v>
      </c>
      <c r="AN330" s="155">
        <v>5211.3470299468081</v>
      </c>
      <c r="AO330" s="155">
        <v>5201.5621332446808</v>
      </c>
      <c r="AP330" s="155">
        <v>5191.9996205585103</v>
      </c>
      <c r="AQ330" s="149"/>
      <c r="AS330" s="130"/>
      <c r="AY330" s="132"/>
    </row>
    <row r="331" spans="2:51" s="135" customFormat="1">
      <c r="B331" s="148"/>
      <c r="F331" s="62" t="s">
        <v>48</v>
      </c>
      <c r="G331" s="85">
        <f t="shared" si="66"/>
        <v>12728.622717212933</v>
      </c>
      <c r="H331" s="155">
        <v>225.20972573639131</v>
      </c>
      <c r="I331" s="155">
        <v>228.09505327394311</v>
      </c>
      <c r="J331" s="155">
        <v>246.10133217794976</v>
      </c>
      <c r="K331" s="155">
        <v>262.20589458922359</v>
      </c>
      <c r="L331" s="155">
        <v>277.55120833114125</v>
      </c>
      <c r="M331" s="155">
        <v>291.40290316662066</v>
      </c>
      <c r="N331" s="155">
        <v>304.36011565272179</v>
      </c>
      <c r="O331" s="155">
        <v>316.41074893705445</v>
      </c>
      <c r="P331" s="155">
        <v>329.56390760762645</v>
      </c>
      <c r="Q331" s="155">
        <v>339.76634726499037</v>
      </c>
      <c r="R331" s="155">
        <v>348.13257602652669</v>
      </c>
      <c r="S331" s="155">
        <v>367.66442778668142</v>
      </c>
      <c r="T331" s="155">
        <v>387.48728873169392</v>
      </c>
      <c r="U331" s="155">
        <v>390.00366227134566</v>
      </c>
      <c r="V331" s="155">
        <v>392.53715399834215</v>
      </c>
      <c r="W331" s="155">
        <v>394.09490904669804</v>
      </c>
      <c r="X331" s="155">
        <v>395.68690046974308</v>
      </c>
      <c r="Y331" s="155">
        <v>397.2617737054436</v>
      </c>
      <c r="Z331" s="155">
        <v>398.83664694114395</v>
      </c>
      <c r="AA331" s="155">
        <v>400.41152017684453</v>
      </c>
      <c r="AB331" s="155">
        <v>401.09624767062729</v>
      </c>
      <c r="AC331" s="155">
        <v>401.78097516441017</v>
      </c>
      <c r="AD331" s="155">
        <v>402.46570265819298</v>
      </c>
      <c r="AE331" s="155">
        <v>403.15043015197568</v>
      </c>
      <c r="AF331" s="155">
        <v>403.83515764575861</v>
      </c>
      <c r="AG331" s="155">
        <v>403.74956670903566</v>
      </c>
      <c r="AH331" s="155">
        <v>403.62973939762367</v>
      </c>
      <c r="AI331" s="155">
        <v>403.56126664824541</v>
      </c>
      <c r="AJ331" s="155">
        <v>403.47567571152251</v>
      </c>
      <c r="AK331" s="155">
        <v>403.37296658745515</v>
      </c>
      <c r="AL331" s="155">
        <v>402.61976634429408</v>
      </c>
      <c r="AM331" s="155">
        <v>401.90080247582216</v>
      </c>
      <c r="AN331" s="155">
        <v>401.14760223266103</v>
      </c>
      <c r="AO331" s="155">
        <v>400.3944019894999</v>
      </c>
      <c r="AP331" s="155">
        <v>399.6583199336834</v>
      </c>
      <c r="AQ331" s="149"/>
      <c r="AS331" s="130"/>
      <c r="AY331" s="132"/>
    </row>
    <row r="332" spans="2:51" s="135" customFormat="1">
      <c r="B332" s="148"/>
      <c r="F332" s="62" t="s">
        <v>49</v>
      </c>
      <c r="G332" s="85">
        <f t="shared" si="66"/>
        <v>472.80119909896388</v>
      </c>
      <c r="H332" s="155">
        <v>8.3653534826609555</v>
      </c>
      <c r="I332" s="155">
        <v>8.4725281825366121</v>
      </c>
      <c r="J332" s="155">
        <v>9.141366472920696</v>
      </c>
      <c r="K332" s="155">
        <v>9.739566025863498</v>
      </c>
      <c r="L332" s="155">
        <v>10.309563495261122</v>
      </c>
      <c r="M332" s="155">
        <v>10.824080900110527</v>
      </c>
      <c r="N332" s="155">
        <v>11.30537300346781</v>
      </c>
      <c r="O332" s="155">
        <v>11.752990471069356</v>
      </c>
      <c r="P332" s="155">
        <v>12.241560941696601</v>
      </c>
      <c r="Q332" s="155">
        <v>12.620527764023212</v>
      </c>
      <c r="R332" s="155">
        <v>12.931289036336006</v>
      </c>
      <c r="S332" s="155">
        <v>13.656794311964632</v>
      </c>
      <c r="T332" s="155">
        <v>14.393109043934789</v>
      </c>
      <c r="U332" s="155">
        <v>14.48657904877038</v>
      </c>
      <c r="V332" s="155">
        <v>14.580684903979</v>
      </c>
      <c r="W332" s="155">
        <v>14.638547287924844</v>
      </c>
      <c r="X332" s="155">
        <v>14.697681372616746</v>
      </c>
      <c r="Y332" s="155">
        <v>14.756179606935618</v>
      </c>
      <c r="Z332" s="155">
        <v>14.814677841254493</v>
      </c>
      <c r="AA332" s="155">
        <v>14.873176075573365</v>
      </c>
      <c r="AB332" s="155">
        <v>14.898610090494612</v>
      </c>
      <c r="AC332" s="155">
        <v>14.924044105415859</v>
      </c>
      <c r="AD332" s="155">
        <v>14.949478120337108</v>
      </c>
      <c r="AE332" s="155">
        <v>14.974912135258359</v>
      </c>
      <c r="AF332" s="155">
        <v>15.00034615017961</v>
      </c>
      <c r="AG332" s="155">
        <v>14.99716689831445</v>
      </c>
      <c r="AH332" s="155">
        <v>14.992715945703235</v>
      </c>
      <c r="AI332" s="155">
        <v>14.990172544211109</v>
      </c>
      <c r="AJ332" s="155">
        <v>14.986993292345954</v>
      </c>
      <c r="AK332" s="155">
        <v>14.983178190107767</v>
      </c>
      <c r="AL332" s="155">
        <v>14.955200773694392</v>
      </c>
      <c r="AM332" s="155">
        <v>14.928495058027078</v>
      </c>
      <c r="AN332" s="155">
        <v>14.900517641613705</v>
      </c>
      <c r="AO332" s="155">
        <v>14.872540225200336</v>
      </c>
      <c r="AP332" s="155">
        <v>14.845198659159989</v>
      </c>
      <c r="AQ332" s="149"/>
      <c r="AS332" s="130"/>
      <c r="AY332" s="132"/>
    </row>
    <row r="333" spans="2:51" s="135" customFormat="1">
      <c r="B333" s="148"/>
      <c r="F333" s="62" t="s">
        <v>50</v>
      </c>
      <c r="G333" s="85">
        <f t="shared" si="66"/>
        <v>11399.902859145555</v>
      </c>
      <c r="H333" s="155">
        <v>201.70045521561556</v>
      </c>
      <c r="I333" s="155">
        <v>204.28458818708211</v>
      </c>
      <c r="J333" s="155">
        <v>220.41122143882981</v>
      </c>
      <c r="K333" s="155">
        <v>234.83465523495451</v>
      </c>
      <c r="L333" s="155">
        <v>248.57809707367028</v>
      </c>
      <c r="M333" s="155">
        <v>260.98383641147421</v>
      </c>
      <c r="N333" s="155">
        <v>272.58846693187695</v>
      </c>
      <c r="O333" s="155">
        <v>283.38115455288755</v>
      </c>
      <c r="P333" s="155">
        <v>295.16127675987849</v>
      </c>
      <c r="Q333" s="155">
        <v>304.29870062765963</v>
      </c>
      <c r="R333" s="155">
        <v>311.79159261588154</v>
      </c>
      <c r="S333" s="155">
        <v>329.28454669832837</v>
      </c>
      <c r="T333" s="155">
        <v>347.03813199848031</v>
      </c>
      <c r="U333" s="155">
        <v>349.29182546922499</v>
      </c>
      <c r="V333" s="155">
        <v>351.56085018806994</v>
      </c>
      <c r="W333" s="155">
        <v>352.9559937651976</v>
      </c>
      <c r="X333" s="155">
        <v>354.38179983852592</v>
      </c>
      <c r="Y333" s="155">
        <v>355.79227466375391</v>
      </c>
      <c r="Z333" s="155">
        <v>357.20274948898179</v>
      </c>
      <c r="AA333" s="155">
        <v>358.61322431420979</v>
      </c>
      <c r="AB333" s="155">
        <v>359.22647423822195</v>
      </c>
      <c r="AC333" s="155">
        <v>359.83972416223412</v>
      </c>
      <c r="AD333" s="155">
        <v>360.45297408624629</v>
      </c>
      <c r="AE333" s="155">
        <v>361.06622401025845</v>
      </c>
      <c r="AF333" s="155">
        <v>361.67947393427062</v>
      </c>
      <c r="AG333" s="155">
        <v>361.60281769376911</v>
      </c>
      <c r="AH333" s="155">
        <v>361.4954989570669</v>
      </c>
      <c r="AI333" s="155">
        <v>361.43417396466572</v>
      </c>
      <c r="AJ333" s="155">
        <v>361.35751772416415</v>
      </c>
      <c r="AK333" s="155">
        <v>361.26553023556232</v>
      </c>
      <c r="AL333" s="155">
        <v>360.59095531914897</v>
      </c>
      <c r="AM333" s="155">
        <v>359.94704289893622</v>
      </c>
      <c r="AN333" s="155">
        <v>359.27246798252281</v>
      </c>
      <c r="AO333" s="155">
        <v>358.59789306610946</v>
      </c>
      <c r="AP333" s="155">
        <v>357.93864939779644</v>
      </c>
      <c r="AQ333" s="149"/>
      <c r="AS333" s="130"/>
      <c r="AY333" s="132"/>
    </row>
    <row r="334" spans="2:51" s="135" customFormat="1">
      <c r="B334" s="148"/>
      <c r="F334" s="86" t="s">
        <v>0</v>
      </c>
      <c r="G334" s="85">
        <f t="shared" si="66"/>
        <v>-22342.283271704538</v>
      </c>
      <c r="H334" s="154">
        <f t="shared" ref="H334:AP334" si="68">-H328*SUMIF($E$10:$E$28,$E327,H$10:H$28)</f>
        <v>-714.47358232542581</v>
      </c>
      <c r="I334" s="154">
        <f t="shared" si="68"/>
        <v>-692.79798274096572</v>
      </c>
      <c r="J334" s="154">
        <f t="shared" si="68"/>
        <v>-714.60220368886371</v>
      </c>
      <c r="K334" s="154">
        <f t="shared" si="68"/>
        <v>-726.72714073101122</v>
      </c>
      <c r="L334" s="154">
        <f t="shared" si="68"/>
        <v>-733.01760940311885</v>
      </c>
      <c r="M334" s="154">
        <f t="shared" si="68"/>
        <v>-731.99669771569677</v>
      </c>
      <c r="N334" s="154">
        <f t="shared" si="68"/>
        <v>-725.7347914645037</v>
      </c>
      <c r="O334" s="154">
        <f t="shared" si="68"/>
        <v>-714.60618835878915</v>
      </c>
      <c r="P334" s="154">
        <f t="shared" si="68"/>
        <v>-708.24428970137615</v>
      </c>
      <c r="Q334" s="154">
        <f t="shared" si="68"/>
        <v>-692.98511966052558</v>
      </c>
      <c r="R334" s="154">
        <f t="shared" si="68"/>
        <v>-671.94864193322405</v>
      </c>
      <c r="S334" s="154">
        <f t="shared" si="68"/>
        <v>-669.41029895078418</v>
      </c>
      <c r="T334" s="154">
        <f t="shared" si="68"/>
        <v>-663.09475718516171</v>
      </c>
      <c r="U334" s="154">
        <f t="shared" si="68"/>
        <v>-624.71832898533637</v>
      </c>
      <c r="V334" s="154">
        <f t="shared" si="68"/>
        <v>-585.81665590106047</v>
      </c>
      <c r="W334" s="154">
        <f t="shared" si="68"/>
        <v>-588.14142654721616</v>
      </c>
      <c r="X334" s="154">
        <f t="shared" si="68"/>
        <v>-590.51729105372681</v>
      </c>
      <c r="Y334" s="154">
        <f t="shared" si="68"/>
        <v>-592.86760863006009</v>
      </c>
      <c r="Z334" s="154">
        <f t="shared" si="68"/>
        <v>-595.21792620639326</v>
      </c>
      <c r="AA334" s="154">
        <f t="shared" si="68"/>
        <v>-597.56824378272665</v>
      </c>
      <c r="AB334" s="154">
        <f t="shared" si="68"/>
        <v>-598.59012098982805</v>
      </c>
      <c r="AC334" s="154">
        <f t="shared" si="68"/>
        <v>-599.61199819692945</v>
      </c>
      <c r="AD334" s="154">
        <f t="shared" si="68"/>
        <v>-600.63387540403073</v>
      </c>
      <c r="AE334" s="154">
        <f t="shared" si="68"/>
        <v>-601.65575261113213</v>
      </c>
      <c r="AF334" s="154">
        <f t="shared" si="68"/>
        <v>-602.67762981823364</v>
      </c>
      <c r="AG334" s="154">
        <f t="shared" si="68"/>
        <v>-602.54989516734588</v>
      </c>
      <c r="AH334" s="154">
        <f t="shared" si="68"/>
        <v>-602.37106665610315</v>
      </c>
      <c r="AI334" s="154">
        <f t="shared" si="68"/>
        <v>-602.26887893539322</v>
      </c>
      <c r="AJ334" s="154">
        <f t="shared" si="68"/>
        <v>-602.14114428450546</v>
      </c>
      <c r="AK334" s="154">
        <f t="shared" si="68"/>
        <v>-601.98786270344021</v>
      </c>
      <c r="AL334" s="154">
        <f t="shared" si="68"/>
        <v>-600.86379777562877</v>
      </c>
      <c r="AM334" s="154">
        <f t="shared" si="68"/>
        <v>-599.79082670817206</v>
      </c>
      <c r="AN334" s="154">
        <f t="shared" si="68"/>
        <v>-598.6667617803605</v>
      </c>
      <c r="AO334" s="154">
        <f t="shared" si="68"/>
        <v>-597.54269685254906</v>
      </c>
      <c r="AP334" s="154">
        <f t="shared" si="68"/>
        <v>-596.44417885491509</v>
      </c>
      <c r="AQ334" s="149"/>
      <c r="AS334" s="130"/>
      <c r="AU334" s="130"/>
      <c r="AV334" s="130"/>
      <c r="AW334" s="130"/>
      <c r="AX334" s="130"/>
      <c r="AY334" s="130"/>
    </row>
    <row r="335" spans="2:51" s="135" customFormat="1">
      <c r="B335" s="148"/>
      <c r="F335" s="86" t="s">
        <v>5</v>
      </c>
      <c r="G335" s="85">
        <f t="shared" si="66"/>
        <v>168341.82156169301</v>
      </c>
      <c r="H335" s="154">
        <f t="shared" ref="H335:AP335" si="69">SUM(H328,H334)</f>
        <v>2810.8894883592411</v>
      </c>
      <c r="I335" s="154">
        <f t="shared" si="69"/>
        <v>2853.9493691752409</v>
      </c>
      <c r="J335" s="154">
        <f t="shared" si="69"/>
        <v>3086.4733478476455</v>
      </c>
      <c r="K335" s="154">
        <f t="shared" si="69"/>
        <v>3295.7478079646226</v>
      </c>
      <c r="L335" s="154">
        <f t="shared" si="69"/>
        <v>3495.9301371533361</v>
      </c>
      <c r="M335" s="154">
        <f t="shared" si="69"/>
        <v>3677.6219632222351</v>
      </c>
      <c r="N335" s="154">
        <f t="shared" si="69"/>
        <v>3848.2239782697629</v>
      </c>
      <c r="O335" s="154">
        <f t="shared" si="69"/>
        <v>4007.4611355979669</v>
      </c>
      <c r="P335" s="154">
        <f t="shared" si="69"/>
        <v>4210.1188332248466</v>
      </c>
      <c r="Q335" s="154">
        <f t="shared" si="69"/>
        <v>4377.6377071238066</v>
      </c>
      <c r="R335" s="154">
        <f t="shared" si="69"/>
        <v>4523.5305482721151</v>
      </c>
      <c r="S335" s="154">
        <f t="shared" si="69"/>
        <v>4817.5593645802328</v>
      </c>
      <c r="T335" s="154">
        <f t="shared" si="69"/>
        <v>5119.7083578017118</v>
      </c>
      <c r="U335" s="154">
        <f t="shared" si="69"/>
        <v>5195.6387733625161</v>
      </c>
      <c r="V335" s="154">
        <f t="shared" si="69"/>
        <v>5272.3499031095434</v>
      </c>
      <c r="W335" s="154">
        <f t="shared" si="69"/>
        <v>5293.2728389249451</v>
      </c>
      <c r="X335" s="154">
        <f t="shared" si="69"/>
        <v>5314.6556194835412</v>
      </c>
      <c r="Y335" s="154">
        <f t="shared" si="69"/>
        <v>5335.80847767054</v>
      </c>
      <c r="Z335" s="154">
        <f t="shared" si="69"/>
        <v>5356.9613358575389</v>
      </c>
      <c r="AA335" s="154">
        <f t="shared" si="69"/>
        <v>5378.1141940445395</v>
      </c>
      <c r="AB335" s="154">
        <f t="shared" si="69"/>
        <v>5387.3110889084519</v>
      </c>
      <c r="AC335" s="154">
        <f t="shared" si="69"/>
        <v>5396.5079837723652</v>
      </c>
      <c r="AD335" s="154">
        <f t="shared" si="69"/>
        <v>5405.7048786362766</v>
      </c>
      <c r="AE335" s="154">
        <f t="shared" si="69"/>
        <v>5414.9017735001889</v>
      </c>
      <c r="AF335" s="154">
        <f t="shared" si="69"/>
        <v>5424.0986683641022</v>
      </c>
      <c r="AG335" s="154">
        <f t="shared" si="69"/>
        <v>5422.9490565061124</v>
      </c>
      <c r="AH335" s="154">
        <f t="shared" si="69"/>
        <v>5421.339599904928</v>
      </c>
      <c r="AI335" s="154">
        <f t="shared" si="69"/>
        <v>5420.4199104185382</v>
      </c>
      <c r="AJ335" s="154">
        <f t="shared" si="69"/>
        <v>5419.2702985605483</v>
      </c>
      <c r="AK335" s="154">
        <f t="shared" si="69"/>
        <v>5417.8907643309612</v>
      </c>
      <c r="AL335" s="154">
        <f t="shared" si="69"/>
        <v>5407.7741799806581</v>
      </c>
      <c r="AM335" s="154">
        <f t="shared" si="69"/>
        <v>5398.1174403735486</v>
      </c>
      <c r="AN335" s="154">
        <f t="shared" si="69"/>
        <v>5388.0008560232445</v>
      </c>
      <c r="AO335" s="154">
        <f t="shared" si="69"/>
        <v>5377.8842716729414</v>
      </c>
      <c r="AP335" s="154">
        <f t="shared" si="69"/>
        <v>5367.9976096942355</v>
      </c>
      <c r="AQ335" s="149"/>
      <c r="AS335" s="130"/>
      <c r="AT335" s="130"/>
      <c r="AU335" s="130"/>
      <c r="AV335" s="130"/>
      <c r="AW335" s="130"/>
      <c r="AX335" s="130"/>
      <c r="AY335" s="130"/>
    </row>
    <row r="336" spans="2:51" s="135" customFormat="1">
      <c r="B336" s="148"/>
      <c r="G336" s="171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  <c r="AP336" s="158"/>
      <c r="AQ336" s="149"/>
    </row>
    <row r="337" spans="2:51">
      <c r="B337" s="5"/>
      <c r="E337" s="34">
        <f>E327+1</f>
        <v>18</v>
      </c>
      <c r="F337" s="35" t="str">
        <f>LOOKUP(E337,CAPEX!$E$11:$E$29,CAPEX!$F$11:$F$29)</f>
        <v>Sao Sebastiao do Alto</v>
      </c>
      <c r="G337" s="85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/>
      <c r="AP337" s="158"/>
      <c r="AQ337" s="8"/>
      <c r="AS337" s="131"/>
      <c r="AT337" s="131"/>
      <c r="AU337" s="131"/>
      <c r="AV337" s="131"/>
      <c r="AW337" s="131"/>
      <c r="AX337" s="131"/>
      <c r="AY337" s="131"/>
    </row>
    <row r="338" spans="2:51">
      <c r="B338" s="5"/>
      <c r="F338" s="86" t="s">
        <v>46</v>
      </c>
      <c r="G338" s="85">
        <f t="shared" ref="G338:G345" si="70">SUM(H338:AP338)</f>
        <v>102244.50107881639</v>
      </c>
      <c r="H338" s="154">
        <f t="shared" ref="H338:AP338" si="71">SUM(H339:H343)</f>
        <v>1273.9357305112494</v>
      </c>
      <c r="I338" s="154">
        <f t="shared" si="71"/>
        <v>1292.5638389075302</v>
      </c>
      <c r="J338" s="154">
        <f t="shared" si="71"/>
        <v>1507.4677105157718</v>
      </c>
      <c r="K338" s="154">
        <f t="shared" si="71"/>
        <v>1704.830815467905</v>
      </c>
      <c r="L338" s="154">
        <f t="shared" si="71"/>
        <v>1903.6992579083067</v>
      </c>
      <c r="M338" s="154">
        <f t="shared" si="71"/>
        <v>2084.2058852708838</v>
      </c>
      <c r="N338" s="154">
        <f t="shared" si="71"/>
        <v>2274.6027463057203</v>
      </c>
      <c r="O338" s="154">
        <f t="shared" si="71"/>
        <v>2411.0468810688949</v>
      </c>
      <c r="P338" s="154">
        <f t="shared" si="71"/>
        <v>2542.2473303544571</v>
      </c>
      <c r="Q338" s="154">
        <f t="shared" si="71"/>
        <v>2683.3200552631497</v>
      </c>
      <c r="R338" s="154">
        <f t="shared" si="71"/>
        <v>2805.5154779725599</v>
      </c>
      <c r="S338" s="154">
        <f t="shared" si="71"/>
        <v>3001.1743486323926</v>
      </c>
      <c r="T338" s="154">
        <f t="shared" si="71"/>
        <v>3199.7123197801693</v>
      </c>
      <c r="U338" s="154">
        <f t="shared" si="71"/>
        <v>3231.9102602370049</v>
      </c>
      <c r="V338" s="154">
        <f t="shared" si="71"/>
        <v>3263.6523431165833</v>
      </c>
      <c r="W338" s="154">
        <f t="shared" si="71"/>
        <v>3282.6304138329447</v>
      </c>
      <c r="X338" s="154">
        <f t="shared" si="71"/>
        <v>3301.8244170859016</v>
      </c>
      <c r="Y338" s="154">
        <f t="shared" si="71"/>
        <v>3321.234352875455</v>
      </c>
      <c r="Z338" s="154">
        <f t="shared" si="71"/>
        <v>3340.4523486324779</v>
      </c>
      <c r="AA338" s="154">
        <f t="shared" si="71"/>
        <v>3359.4064268447742</v>
      </c>
      <c r="AB338" s="154">
        <f t="shared" si="71"/>
        <v>3368.3076458533333</v>
      </c>
      <c r="AC338" s="154">
        <f t="shared" si="71"/>
        <v>3377.2328573659574</v>
      </c>
      <c r="AD338" s="154">
        <f t="shared" si="71"/>
        <v>3386.3740014151786</v>
      </c>
      <c r="AE338" s="154">
        <f t="shared" si="71"/>
        <v>3395.2752204237381</v>
      </c>
      <c r="AF338" s="154">
        <f t="shared" si="71"/>
        <v>3404.2004319363618</v>
      </c>
      <c r="AG338" s="154">
        <f t="shared" si="71"/>
        <v>3405.0881545868119</v>
      </c>
      <c r="AH338" s="154">
        <f t="shared" si="71"/>
        <v>3406.2397947819895</v>
      </c>
      <c r="AI338" s="154">
        <f t="shared" si="71"/>
        <v>3406.9355773999087</v>
      </c>
      <c r="AJ338" s="154">
        <f t="shared" si="71"/>
        <v>3407.8472925544247</v>
      </c>
      <c r="AK338" s="154">
        <f t="shared" si="71"/>
        <v>3330.1318765983888</v>
      </c>
      <c r="AL338" s="154">
        <f t="shared" si="71"/>
        <v>3324.9987163111118</v>
      </c>
      <c r="AM338" s="154">
        <f t="shared" si="71"/>
        <v>3319.4202133505105</v>
      </c>
      <c r="AN338" s="154">
        <f t="shared" si="71"/>
        <v>3314.2870530632349</v>
      </c>
      <c r="AO338" s="154">
        <f t="shared" si="71"/>
        <v>3309.1538927759589</v>
      </c>
      <c r="AP338" s="154">
        <f t="shared" si="71"/>
        <v>3303.5753898153571</v>
      </c>
      <c r="AQ338" s="8"/>
      <c r="AS338" s="130"/>
      <c r="AT338" s="130"/>
      <c r="AU338" s="130"/>
      <c r="AV338" s="130"/>
      <c r="AW338" s="130"/>
      <c r="AX338" s="130"/>
      <c r="AY338" s="130"/>
    </row>
    <row r="339" spans="2:51">
      <c r="B339" s="5"/>
      <c r="F339" s="62" t="s">
        <v>2</v>
      </c>
      <c r="G339" s="85">
        <f t="shared" si="70"/>
        <v>0</v>
      </c>
      <c r="H339" s="155">
        <v>0</v>
      </c>
      <c r="I339" s="155">
        <v>0</v>
      </c>
      <c r="J339" s="155">
        <v>0</v>
      </c>
      <c r="K339" s="155">
        <v>0</v>
      </c>
      <c r="L339" s="155">
        <v>0</v>
      </c>
      <c r="M339" s="155">
        <v>0</v>
      </c>
      <c r="N339" s="155">
        <v>0</v>
      </c>
      <c r="O339" s="155">
        <v>0</v>
      </c>
      <c r="P339" s="155">
        <v>0</v>
      </c>
      <c r="Q339" s="155">
        <v>0</v>
      </c>
      <c r="R339" s="155">
        <v>0</v>
      </c>
      <c r="S339" s="155">
        <v>0</v>
      </c>
      <c r="T339" s="155">
        <v>0</v>
      </c>
      <c r="U339" s="155">
        <v>0</v>
      </c>
      <c r="V339" s="155">
        <v>0</v>
      </c>
      <c r="W339" s="155">
        <v>0</v>
      </c>
      <c r="X339" s="155">
        <v>0</v>
      </c>
      <c r="Y339" s="155">
        <v>0</v>
      </c>
      <c r="Z339" s="155">
        <v>0</v>
      </c>
      <c r="AA339" s="155">
        <v>0</v>
      </c>
      <c r="AB339" s="155">
        <v>0</v>
      </c>
      <c r="AC339" s="155">
        <v>0</v>
      </c>
      <c r="AD339" s="155">
        <v>0</v>
      </c>
      <c r="AE339" s="155">
        <v>0</v>
      </c>
      <c r="AF339" s="155">
        <v>0</v>
      </c>
      <c r="AG339" s="155">
        <v>0</v>
      </c>
      <c r="AH339" s="155">
        <v>0</v>
      </c>
      <c r="AI339" s="155">
        <v>0</v>
      </c>
      <c r="AJ339" s="155">
        <v>0</v>
      </c>
      <c r="AK339" s="155">
        <v>0</v>
      </c>
      <c r="AL339" s="155">
        <v>0</v>
      </c>
      <c r="AM339" s="155">
        <v>0</v>
      </c>
      <c r="AN339" s="155">
        <v>0</v>
      </c>
      <c r="AO339" s="155">
        <v>0</v>
      </c>
      <c r="AP339" s="155">
        <v>0</v>
      </c>
      <c r="AQ339" s="8"/>
      <c r="AS339" s="130"/>
      <c r="AT339" s="131"/>
      <c r="AU339" s="131"/>
      <c r="AV339" s="131"/>
      <c r="AW339" s="131"/>
      <c r="AX339" s="131"/>
      <c r="AY339" s="132"/>
    </row>
    <row r="340" spans="2:51">
      <c r="B340" s="5"/>
      <c r="F340" s="62" t="s">
        <v>47</v>
      </c>
      <c r="G340" s="85">
        <f t="shared" si="70"/>
        <v>93354.439897584758</v>
      </c>
      <c r="H340" s="155">
        <v>1162.9204322400001</v>
      </c>
      <c r="I340" s="155">
        <v>1179.1549378275001</v>
      </c>
      <c r="J340" s="155">
        <v>1374.2925287594999</v>
      </c>
      <c r="K340" s="155">
        <v>1553.1756186375003</v>
      </c>
      <c r="L340" s="155">
        <v>1733.1711556249998</v>
      </c>
      <c r="M340" s="155">
        <v>1896.1958569668752</v>
      </c>
      <c r="N340" s="155">
        <v>2067.9647397562499</v>
      </c>
      <c r="O340" s="155">
        <v>2190.4515476593751</v>
      </c>
      <c r="P340" s="155">
        <v>2309.6479969062502</v>
      </c>
      <c r="Q340" s="155">
        <v>2437.8134718437495</v>
      </c>
      <c r="R340" s="155">
        <v>2548.8287967187498</v>
      </c>
      <c r="S340" s="155">
        <v>2726.5861349999996</v>
      </c>
      <c r="T340" s="155">
        <v>2906.9591545312496</v>
      </c>
      <c r="U340" s="155">
        <v>2936.2111898437497</v>
      </c>
      <c r="V340" s="155">
        <v>2965.0490756250001</v>
      </c>
      <c r="W340" s="155">
        <v>2982.29077453125</v>
      </c>
      <c r="X340" s="155">
        <v>2999.7286495312496</v>
      </c>
      <c r="Y340" s="155">
        <v>3017.3627006249999</v>
      </c>
      <c r="Z340" s="155">
        <v>3034.8223729687497</v>
      </c>
      <c r="AA340" s="155">
        <v>3052.0422745312503</v>
      </c>
      <c r="AB340" s="155">
        <v>3060.1290890625005</v>
      </c>
      <c r="AC340" s="155">
        <v>3068.2377009375</v>
      </c>
      <c r="AD340" s="155">
        <v>3076.5424889062497</v>
      </c>
      <c r="AE340" s="155">
        <v>3084.6293034375003</v>
      </c>
      <c r="AF340" s="155">
        <v>3092.7379153124994</v>
      </c>
      <c r="AG340" s="155">
        <v>3093.5444170312498</v>
      </c>
      <c r="AH340" s="155">
        <v>3094.5906895312501</v>
      </c>
      <c r="AI340" s="155">
        <v>3095.2228124999997</v>
      </c>
      <c r="AJ340" s="155">
        <v>3096.0511115625004</v>
      </c>
      <c r="AK340" s="155">
        <v>3098.6336189690724</v>
      </c>
      <c r="AL340" s="155">
        <v>3093.8572967010305</v>
      </c>
      <c r="AM340" s="155">
        <v>3088.666590309278</v>
      </c>
      <c r="AN340" s="155">
        <v>3083.8902680412375</v>
      </c>
      <c r="AO340" s="155">
        <v>3079.1139457731961</v>
      </c>
      <c r="AP340" s="155">
        <v>3073.9232393814436</v>
      </c>
      <c r="AQ340" s="8"/>
      <c r="AS340" s="130"/>
      <c r="AT340" s="131"/>
      <c r="AU340" s="131"/>
      <c r="AV340" s="131"/>
      <c r="AW340" s="131"/>
      <c r="AX340" s="131"/>
      <c r="AY340" s="132"/>
    </row>
    <row r="341" spans="2:51">
      <c r="B341" s="5"/>
      <c r="F341" s="62" t="s">
        <v>48</v>
      </c>
      <c r="G341" s="85">
        <f t="shared" si="70"/>
        <v>1974.5202106698741</v>
      </c>
      <c r="H341" s="155">
        <v>24.656967557534578</v>
      </c>
      <c r="I341" s="155">
        <v>25.188596870978621</v>
      </c>
      <c r="J341" s="155">
        <v>29.578771459136629</v>
      </c>
      <c r="K341" s="155">
        <v>33.683261013651048</v>
      </c>
      <c r="L341" s="155">
        <v>37.875013183983555</v>
      </c>
      <c r="M341" s="155">
        <v>41.757822935865221</v>
      </c>
      <c r="N341" s="155">
        <v>45.89517573690496</v>
      </c>
      <c r="O341" s="155">
        <v>48.995157099268852</v>
      </c>
      <c r="P341" s="155">
        <v>51.661296308221495</v>
      </c>
      <c r="Q341" s="155">
        <v>54.528051149694818</v>
      </c>
      <c r="R341" s="155">
        <v>57.011198192362379</v>
      </c>
      <c r="S341" s="155">
        <v>60.987204292083717</v>
      </c>
      <c r="T341" s="155">
        <v>65.021716919330075</v>
      </c>
      <c r="U341" s="155">
        <v>65.676014918818254</v>
      </c>
      <c r="V341" s="155">
        <v>66.321049384781631</v>
      </c>
      <c r="W341" s="155">
        <v>66.706704912050725</v>
      </c>
      <c r="X341" s="155">
        <v>67.096748428884212</v>
      </c>
      <c r="Y341" s="155">
        <v>67.491179935282076</v>
      </c>
      <c r="Z341" s="155">
        <v>67.881711006511594</v>
      </c>
      <c r="AA341" s="155">
        <v>68.266878979384671</v>
      </c>
      <c r="AB341" s="155">
        <v>68.447761660316203</v>
      </c>
      <c r="AC341" s="155">
        <v>68.629131895643766</v>
      </c>
      <c r="AD341" s="155">
        <v>68.814890120535722</v>
      </c>
      <c r="AE341" s="155">
        <v>68.99577280146724</v>
      </c>
      <c r="AF341" s="155">
        <v>69.177143036794817</v>
      </c>
      <c r="AG341" s="155">
        <v>69.195182549448361</v>
      </c>
      <c r="AH341" s="155">
        <v>69.218585160458375</v>
      </c>
      <c r="AI341" s="155">
        <v>69.232724237943586</v>
      </c>
      <c r="AJ341" s="155">
        <v>69.251251304993175</v>
      </c>
      <c r="AK341" s="155">
        <v>51.416742709145154</v>
      </c>
      <c r="AL341" s="155">
        <v>51.337487474951466</v>
      </c>
      <c r="AM341" s="155">
        <v>51.251356215873386</v>
      </c>
      <c r="AN341" s="155">
        <v>51.172100981679691</v>
      </c>
      <c r="AO341" s="155">
        <v>51.092845747485995</v>
      </c>
      <c r="AP341" s="155">
        <v>51.00671448840793</v>
      </c>
      <c r="AQ341" s="8"/>
      <c r="AS341" s="130"/>
      <c r="AT341" s="131"/>
      <c r="AU341" s="131"/>
      <c r="AV341" s="131"/>
      <c r="AW341" s="131"/>
      <c r="AX341" s="131"/>
      <c r="AY341" s="132"/>
    </row>
    <row r="342" spans="2:51">
      <c r="B342" s="5"/>
      <c r="F342" s="62" t="s">
        <v>49</v>
      </c>
      <c r="G342" s="85">
        <f t="shared" si="70"/>
        <v>0</v>
      </c>
      <c r="H342" s="155">
        <v>0</v>
      </c>
      <c r="I342" s="155">
        <v>0</v>
      </c>
      <c r="J342" s="155">
        <v>0</v>
      </c>
      <c r="K342" s="155">
        <v>0</v>
      </c>
      <c r="L342" s="155">
        <v>0</v>
      </c>
      <c r="M342" s="155">
        <v>0</v>
      </c>
      <c r="N342" s="155">
        <v>0</v>
      </c>
      <c r="O342" s="155">
        <v>0</v>
      </c>
      <c r="P342" s="155">
        <v>0</v>
      </c>
      <c r="Q342" s="155">
        <v>0</v>
      </c>
      <c r="R342" s="155">
        <v>0</v>
      </c>
      <c r="S342" s="155">
        <v>0</v>
      </c>
      <c r="T342" s="155">
        <v>0</v>
      </c>
      <c r="U342" s="155">
        <v>0</v>
      </c>
      <c r="V342" s="155">
        <v>0</v>
      </c>
      <c r="W342" s="155">
        <v>0</v>
      </c>
      <c r="X342" s="155">
        <v>0</v>
      </c>
      <c r="Y342" s="155">
        <v>0</v>
      </c>
      <c r="Z342" s="155">
        <v>0</v>
      </c>
      <c r="AA342" s="155">
        <v>0</v>
      </c>
      <c r="AB342" s="155">
        <v>0</v>
      </c>
      <c r="AC342" s="155">
        <v>0</v>
      </c>
      <c r="AD342" s="155">
        <v>0</v>
      </c>
      <c r="AE342" s="155">
        <v>0</v>
      </c>
      <c r="AF342" s="155">
        <v>0</v>
      </c>
      <c r="AG342" s="155">
        <v>0</v>
      </c>
      <c r="AH342" s="155">
        <v>0</v>
      </c>
      <c r="AI342" s="155">
        <v>0</v>
      </c>
      <c r="AJ342" s="155">
        <v>0</v>
      </c>
      <c r="AK342" s="155">
        <v>0</v>
      </c>
      <c r="AL342" s="155">
        <v>0</v>
      </c>
      <c r="AM342" s="155">
        <v>0</v>
      </c>
      <c r="AN342" s="155">
        <v>0</v>
      </c>
      <c r="AO342" s="155">
        <v>0</v>
      </c>
      <c r="AP342" s="155">
        <v>0</v>
      </c>
      <c r="AQ342" s="8"/>
      <c r="AS342" s="130"/>
      <c r="AT342" s="131"/>
      <c r="AU342" s="131"/>
      <c r="AV342" s="131"/>
      <c r="AW342" s="131"/>
      <c r="AX342" s="131"/>
      <c r="AY342" s="132"/>
    </row>
    <row r="343" spans="2:51">
      <c r="B343" s="5"/>
      <c r="F343" s="62" t="s">
        <v>50</v>
      </c>
      <c r="G343" s="85">
        <f t="shared" si="70"/>
        <v>6915.5409705617649</v>
      </c>
      <c r="H343" s="155">
        <v>86.358330713714736</v>
      </c>
      <c r="I343" s="155">
        <v>88.220304209051392</v>
      </c>
      <c r="J343" s="155">
        <v>103.59641029713535</v>
      </c>
      <c r="K343" s="155">
        <v>117.97193581675386</v>
      </c>
      <c r="L343" s="155">
        <v>132.65308909932324</v>
      </c>
      <c r="M343" s="155">
        <v>146.25220536814317</v>
      </c>
      <c r="N343" s="155">
        <v>160.74283081256542</v>
      </c>
      <c r="O343" s="155">
        <v>171.60017631025079</v>
      </c>
      <c r="P343" s="155">
        <v>180.93803713998523</v>
      </c>
      <c r="Q343" s="155">
        <v>190.9785322697054</v>
      </c>
      <c r="R343" s="155">
        <v>199.67548306144789</v>
      </c>
      <c r="S343" s="155">
        <v>213.60100934030936</v>
      </c>
      <c r="T343" s="155">
        <v>227.73144832958934</v>
      </c>
      <c r="U343" s="155">
        <v>230.023055474437</v>
      </c>
      <c r="V343" s="155">
        <v>232.28221810680157</v>
      </c>
      <c r="W343" s="155">
        <v>233.63293438964396</v>
      </c>
      <c r="X343" s="155">
        <v>234.99901912576775</v>
      </c>
      <c r="Y343" s="155">
        <v>236.38047231517282</v>
      </c>
      <c r="Z343" s="155">
        <v>237.74826465721677</v>
      </c>
      <c r="AA343" s="155">
        <v>239.09727333413895</v>
      </c>
      <c r="AB343" s="155">
        <v>239.73079513051638</v>
      </c>
      <c r="AC343" s="155">
        <v>240.36602453281387</v>
      </c>
      <c r="AD343" s="155">
        <v>241.01662238839285</v>
      </c>
      <c r="AE343" s="155">
        <v>241.65014418477023</v>
      </c>
      <c r="AF343" s="155">
        <v>242.2853735870678</v>
      </c>
      <c r="AG343" s="155">
        <v>242.34855500611349</v>
      </c>
      <c r="AH343" s="155">
        <v>242.43052009028094</v>
      </c>
      <c r="AI343" s="155">
        <v>242.4800406619654</v>
      </c>
      <c r="AJ343" s="155">
        <v>242.54492968693125</v>
      </c>
      <c r="AK343" s="155">
        <v>180.08151492017109</v>
      </c>
      <c r="AL343" s="155">
        <v>179.80393213512986</v>
      </c>
      <c r="AM343" s="155">
        <v>179.50226682535904</v>
      </c>
      <c r="AN343" s="155">
        <v>179.22468404031778</v>
      </c>
      <c r="AO343" s="155">
        <v>178.94710125527658</v>
      </c>
      <c r="AP343" s="155">
        <v>178.64543594550571</v>
      </c>
      <c r="AQ343" s="8"/>
      <c r="AS343" s="130"/>
      <c r="AT343" s="131"/>
      <c r="AU343" s="131"/>
      <c r="AV343" s="131"/>
      <c r="AW343" s="131"/>
      <c r="AX343" s="131"/>
      <c r="AY343" s="132"/>
    </row>
    <row r="344" spans="2:51">
      <c r="B344" s="5"/>
      <c r="F344" s="86" t="s">
        <v>0</v>
      </c>
      <c r="G344" s="85">
        <f t="shared" si="70"/>
        <v>-12090.92017703551</v>
      </c>
      <c r="H344" s="154">
        <f t="shared" ref="H344:AP344" si="72">-H338*SUMIF($E$10:$E$28,$E337,H$10:H$28)</f>
        <v>-291.4764951409739</v>
      </c>
      <c r="I344" s="154">
        <f t="shared" si="72"/>
        <v>-283.84701902409364</v>
      </c>
      <c r="J344" s="154">
        <f t="shared" si="72"/>
        <v>-317.17120629251843</v>
      </c>
      <c r="K344" s="154">
        <f t="shared" si="72"/>
        <v>-343.01196007214259</v>
      </c>
      <c r="L344" s="154">
        <f t="shared" si="72"/>
        <v>-365.51025751839501</v>
      </c>
      <c r="M344" s="154">
        <f t="shared" si="72"/>
        <v>-380.99283582751769</v>
      </c>
      <c r="N344" s="154">
        <f t="shared" si="72"/>
        <v>-394.87103675867326</v>
      </c>
      <c r="O344" s="154">
        <f t="shared" si="72"/>
        <v>-396.37610724772657</v>
      </c>
      <c r="P344" s="154">
        <f t="shared" si="72"/>
        <v>-394.55678567101205</v>
      </c>
      <c r="Q344" s="154">
        <f t="shared" si="72"/>
        <v>-391.7647280684202</v>
      </c>
      <c r="R344" s="154">
        <f t="shared" si="72"/>
        <v>-383.79451738664659</v>
      </c>
      <c r="S344" s="154">
        <f t="shared" si="72"/>
        <v>-382.94984688549374</v>
      </c>
      <c r="T344" s="154">
        <f t="shared" si="72"/>
        <v>-378.84593866197253</v>
      </c>
      <c r="U344" s="154">
        <f t="shared" si="72"/>
        <v>-352.92460041788144</v>
      </c>
      <c r="V344" s="154">
        <f t="shared" si="72"/>
        <v>-326.36523431165836</v>
      </c>
      <c r="W344" s="154">
        <f t="shared" si="72"/>
        <v>-328.26304138329448</v>
      </c>
      <c r="X344" s="154">
        <f t="shared" si="72"/>
        <v>-330.1824417085902</v>
      </c>
      <c r="Y344" s="154">
        <f t="shared" si="72"/>
        <v>-332.12343528754553</v>
      </c>
      <c r="Z344" s="154">
        <f t="shared" si="72"/>
        <v>-334.0452348632478</v>
      </c>
      <c r="AA344" s="154">
        <f t="shared" si="72"/>
        <v>-335.94064268447744</v>
      </c>
      <c r="AB344" s="154">
        <f t="shared" si="72"/>
        <v>-336.83076458533333</v>
      </c>
      <c r="AC344" s="154">
        <f t="shared" si="72"/>
        <v>-337.72328573659576</v>
      </c>
      <c r="AD344" s="154">
        <f t="shared" si="72"/>
        <v>-338.6374001415179</v>
      </c>
      <c r="AE344" s="154">
        <f t="shared" si="72"/>
        <v>-339.52752204237385</v>
      </c>
      <c r="AF344" s="154">
        <f t="shared" si="72"/>
        <v>-340.42004319363622</v>
      </c>
      <c r="AG344" s="154">
        <f t="shared" si="72"/>
        <v>-340.50881545868123</v>
      </c>
      <c r="AH344" s="154">
        <f t="shared" si="72"/>
        <v>-340.62397947819898</v>
      </c>
      <c r="AI344" s="154">
        <f t="shared" si="72"/>
        <v>-340.69355773999087</v>
      </c>
      <c r="AJ344" s="154">
        <f t="shared" si="72"/>
        <v>-340.78472925544247</v>
      </c>
      <c r="AK344" s="154">
        <f t="shared" si="72"/>
        <v>-333.01318765983888</v>
      </c>
      <c r="AL344" s="154">
        <f t="shared" si="72"/>
        <v>-332.4998716311112</v>
      </c>
      <c r="AM344" s="154">
        <f t="shared" si="72"/>
        <v>-331.94202133505109</v>
      </c>
      <c r="AN344" s="154">
        <f t="shared" si="72"/>
        <v>-331.42870530632354</v>
      </c>
      <c r="AO344" s="154">
        <f t="shared" si="72"/>
        <v>-330.91538927759592</v>
      </c>
      <c r="AP344" s="154">
        <f t="shared" si="72"/>
        <v>-330.35753898153575</v>
      </c>
      <c r="AQ344" s="8"/>
      <c r="AS344" s="130"/>
      <c r="AT344" s="131"/>
      <c r="AU344" s="130"/>
      <c r="AV344" s="130"/>
      <c r="AW344" s="130"/>
      <c r="AX344" s="130"/>
      <c r="AY344" s="130"/>
    </row>
    <row r="345" spans="2:51">
      <c r="B345" s="5"/>
      <c r="F345" s="86" t="s">
        <v>5</v>
      </c>
      <c r="G345" s="85">
        <f t="shared" si="70"/>
        <v>90153.580901780893</v>
      </c>
      <c r="H345" s="154">
        <f t="shared" ref="H345:AP345" si="73">SUM(H338,H344)</f>
        <v>982.45923537027556</v>
      </c>
      <c r="I345" s="154">
        <f t="shared" si="73"/>
        <v>1008.7168198834365</v>
      </c>
      <c r="J345" s="154">
        <f t="shared" si="73"/>
        <v>1190.2965042232534</v>
      </c>
      <c r="K345" s="154">
        <f t="shared" si="73"/>
        <v>1361.8188553957625</v>
      </c>
      <c r="L345" s="154">
        <f t="shared" si="73"/>
        <v>1538.1890003899116</v>
      </c>
      <c r="M345" s="154">
        <f t="shared" si="73"/>
        <v>1703.2130494433661</v>
      </c>
      <c r="N345" s="154">
        <f t="shared" si="73"/>
        <v>1879.7317095470471</v>
      </c>
      <c r="O345" s="154">
        <f t="shared" si="73"/>
        <v>2014.6707738211683</v>
      </c>
      <c r="P345" s="154">
        <f t="shared" si="73"/>
        <v>2147.6905446834448</v>
      </c>
      <c r="Q345" s="154">
        <f t="shared" si="73"/>
        <v>2291.5553271947297</v>
      </c>
      <c r="R345" s="154">
        <f t="shared" si="73"/>
        <v>2421.7209605859134</v>
      </c>
      <c r="S345" s="154">
        <f t="shared" si="73"/>
        <v>2618.224501746899</v>
      </c>
      <c r="T345" s="154">
        <f t="shared" si="73"/>
        <v>2820.8663811181968</v>
      </c>
      <c r="U345" s="154">
        <f t="shared" si="73"/>
        <v>2878.9856598191236</v>
      </c>
      <c r="V345" s="154">
        <f t="shared" si="73"/>
        <v>2937.2871088049251</v>
      </c>
      <c r="W345" s="154">
        <f t="shared" si="73"/>
        <v>2954.3673724496502</v>
      </c>
      <c r="X345" s="154">
        <f t="shared" si="73"/>
        <v>2971.6419753773116</v>
      </c>
      <c r="Y345" s="154">
        <f t="shared" si="73"/>
        <v>2989.1109175879096</v>
      </c>
      <c r="Z345" s="154">
        <f t="shared" si="73"/>
        <v>3006.4071137692299</v>
      </c>
      <c r="AA345" s="154">
        <f t="shared" si="73"/>
        <v>3023.4657841602966</v>
      </c>
      <c r="AB345" s="154">
        <f t="shared" si="73"/>
        <v>3031.4768812679999</v>
      </c>
      <c r="AC345" s="154">
        <f t="shared" si="73"/>
        <v>3039.5095716293617</v>
      </c>
      <c r="AD345" s="154">
        <f t="shared" si="73"/>
        <v>3047.7366012736607</v>
      </c>
      <c r="AE345" s="154">
        <f t="shared" si="73"/>
        <v>3055.7476983813644</v>
      </c>
      <c r="AF345" s="154">
        <f t="shared" si="73"/>
        <v>3063.7803887427258</v>
      </c>
      <c r="AG345" s="154">
        <f t="shared" si="73"/>
        <v>3064.5793391281309</v>
      </c>
      <c r="AH345" s="154">
        <f t="shared" si="73"/>
        <v>3065.6158153037904</v>
      </c>
      <c r="AI345" s="154">
        <f t="shared" si="73"/>
        <v>3066.2420196599178</v>
      </c>
      <c r="AJ345" s="154">
        <f t="shared" si="73"/>
        <v>3067.0625632989822</v>
      </c>
      <c r="AK345" s="154">
        <f t="shared" si="73"/>
        <v>2997.1186889385499</v>
      </c>
      <c r="AL345" s="154">
        <f t="shared" si="73"/>
        <v>2992.4988446800007</v>
      </c>
      <c r="AM345" s="154">
        <f t="shared" si="73"/>
        <v>2987.4781920154592</v>
      </c>
      <c r="AN345" s="154">
        <f t="shared" si="73"/>
        <v>2982.8583477569114</v>
      </c>
      <c r="AO345" s="154">
        <f t="shared" si="73"/>
        <v>2978.2385034983631</v>
      </c>
      <c r="AP345" s="154">
        <f t="shared" si="73"/>
        <v>2973.2178508338211</v>
      </c>
      <c r="AQ345" s="8"/>
      <c r="AS345" s="130"/>
      <c r="AT345" s="130"/>
      <c r="AU345" s="130"/>
      <c r="AV345" s="130"/>
      <c r="AW345" s="130"/>
      <c r="AX345" s="130"/>
      <c r="AY345" s="130"/>
    </row>
    <row r="346" spans="2:51">
      <c r="B346" s="5"/>
      <c r="G346" s="171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  <c r="AP346" s="158"/>
      <c r="AQ346" s="8"/>
      <c r="AS346" s="131"/>
      <c r="AT346" s="131"/>
      <c r="AU346" s="131"/>
      <c r="AV346" s="131"/>
      <c r="AW346" s="131"/>
      <c r="AX346" s="131"/>
      <c r="AY346" s="131"/>
    </row>
    <row r="347" spans="2:51">
      <c r="B347" s="5"/>
      <c r="E347" s="34">
        <f>E337+1</f>
        <v>19</v>
      </c>
      <c r="F347" s="35" t="str">
        <f>LOOKUP(E347,CAPEX!$E$11:$E$29,CAPEX!$F$11:$F$29)</f>
        <v>Rio de Janeiro - AP 2.1</v>
      </c>
      <c r="G347" s="85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8"/>
      <c r="AS347" s="131"/>
      <c r="AT347" s="131"/>
      <c r="AU347" s="131"/>
      <c r="AV347" s="131"/>
      <c r="AW347" s="131"/>
      <c r="AX347" s="131"/>
      <c r="AY347" s="131"/>
    </row>
    <row r="348" spans="2:51">
      <c r="B348" s="5"/>
      <c r="F348" s="86" t="s">
        <v>46</v>
      </c>
      <c r="G348" s="85">
        <f t="shared" ref="G348:G355" si="74">SUM(H348:AP348)</f>
        <v>45763301.570017084</v>
      </c>
      <c r="H348" s="154">
        <f t="shared" ref="H348:AP348" si="75">SUM(H349:H353)</f>
        <v>988935.88601000013</v>
      </c>
      <c r="I348" s="154">
        <f t="shared" si="75"/>
        <v>993738.37544581946</v>
      </c>
      <c r="J348" s="154">
        <f t="shared" si="75"/>
        <v>1077810.455739802</v>
      </c>
      <c r="K348" s="154">
        <f t="shared" si="75"/>
        <v>1166287.5560156237</v>
      </c>
      <c r="L348" s="154">
        <f t="shared" si="75"/>
        <v>1268720.1288231001</v>
      </c>
      <c r="M348" s="154">
        <f t="shared" si="75"/>
        <v>1332329.3871919299</v>
      </c>
      <c r="N348" s="154">
        <f t="shared" si="75"/>
        <v>1377243.3084585965</v>
      </c>
      <c r="O348" s="154">
        <f t="shared" si="75"/>
        <v>1376964.075865492</v>
      </c>
      <c r="P348" s="154">
        <f t="shared" si="75"/>
        <v>1373757.1272324594</v>
      </c>
      <c r="Q348" s="154">
        <f t="shared" si="75"/>
        <v>1370506.1311527328</v>
      </c>
      <c r="R348" s="154">
        <f t="shared" si="75"/>
        <v>1337814.936728511</v>
      </c>
      <c r="S348" s="154">
        <f t="shared" si="75"/>
        <v>1340720.2838970562</v>
      </c>
      <c r="T348" s="154">
        <f t="shared" si="75"/>
        <v>1343626.6513209571</v>
      </c>
      <c r="U348" s="154">
        <f t="shared" si="75"/>
        <v>1346533.0187448584</v>
      </c>
      <c r="V348" s="154">
        <f t="shared" si="75"/>
        <v>1349439.3861687591</v>
      </c>
      <c r="W348" s="154">
        <f t="shared" si="75"/>
        <v>1349999.733082572</v>
      </c>
      <c r="X348" s="154">
        <f t="shared" si="75"/>
        <v>1350561.1002517415</v>
      </c>
      <c r="Y348" s="154">
        <f t="shared" si="75"/>
        <v>1351122.5807826165</v>
      </c>
      <c r="Z348" s="154">
        <f t="shared" si="75"/>
        <v>1351683.9479517858</v>
      </c>
      <c r="AA348" s="154">
        <f t="shared" si="75"/>
        <v>1352244.2948655989</v>
      </c>
      <c r="AB348" s="154">
        <f t="shared" si="75"/>
        <v>1350687.4985541694</v>
      </c>
      <c r="AC348" s="154">
        <f t="shared" si="75"/>
        <v>1349129.5686256776</v>
      </c>
      <c r="AD348" s="154">
        <f t="shared" si="75"/>
        <v>1347573.792569604</v>
      </c>
      <c r="AE348" s="154">
        <f t="shared" si="75"/>
        <v>1346015.8626411122</v>
      </c>
      <c r="AF348" s="154">
        <f t="shared" si="75"/>
        <v>1344457.9327126204</v>
      </c>
      <c r="AG348" s="154">
        <f t="shared" si="75"/>
        <v>1340939.4120751668</v>
      </c>
      <c r="AH348" s="154">
        <f t="shared" si="75"/>
        <v>1337419.8711823572</v>
      </c>
      <c r="AI348" s="154">
        <f t="shared" si="75"/>
        <v>1333900.2169278408</v>
      </c>
      <c r="AJ348" s="154">
        <f t="shared" si="75"/>
        <v>1330381.6962903873</v>
      </c>
      <c r="AK348" s="154">
        <f t="shared" si="75"/>
        <v>1326862.0420358717</v>
      </c>
      <c r="AL348" s="154">
        <f t="shared" si="75"/>
        <v>1321634.4803155435</v>
      </c>
      <c r="AM348" s="154">
        <f t="shared" si="75"/>
        <v>1316406.9185952158</v>
      </c>
      <c r="AN348" s="154">
        <f t="shared" si="75"/>
        <v>1311179.2435131813</v>
      </c>
      <c r="AO348" s="154">
        <f t="shared" si="75"/>
        <v>1305951.6817928534</v>
      </c>
      <c r="AP348" s="154">
        <f t="shared" si="75"/>
        <v>1300722.9864554631</v>
      </c>
      <c r="AQ348" s="8"/>
      <c r="AS348" s="130"/>
      <c r="AT348" s="130"/>
      <c r="AU348" s="130"/>
      <c r="AV348" s="130"/>
      <c r="AW348" s="130"/>
      <c r="AX348" s="130"/>
      <c r="AY348" s="130"/>
    </row>
    <row r="349" spans="2:51">
      <c r="B349" s="5"/>
      <c r="F349" s="62" t="s">
        <v>2</v>
      </c>
      <c r="G349" s="85">
        <f t="shared" si="74"/>
        <v>999791.54380934499</v>
      </c>
      <c r="H349" s="155">
        <v>8103.7246295123032</v>
      </c>
      <c r="I349" s="155">
        <v>10273.069621261522</v>
      </c>
      <c r="J349" s="155">
        <v>13457.711968487873</v>
      </c>
      <c r="K349" s="155">
        <v>17073.840033429999</v>
      </c>
      <c r="L349" s="155">
        <v>21311.675038226753</v>
      </c>
      <c r="M349" s="155">
        <v>25262.388897482124</v>
      </c>
      <c r="N349" s="155">
        <v>29100.291471285796</v>
      </c>
      <c r="O349" s="155">
        <v>32087.00002215727</v>
      </c>
      <c r="P349" s="155">
        <v>32012.269415409603</v>
      </c>
      <c r="Q349" s="155">
        <v>31936.512383610025</v>
      </c>
      <c r="R349" s="155">
        <v>31174.718830241516</v>
      </c>
      <c r="S349" s="155">
        <v>31242.421304325951</v>
      </c>
      <c r="T349" s="155">
        <v>31310.147553129133</v>
      </c>
      <c r="U349" s="155">
        <v>31377.873801932314</v>
      </c>
      <c r="V349" s="155">
        <v>31445.600050735491</v>
      </c>
      <c r="W349" s="155">
        <v>31458.657654598283</v>
      </c>
      <c r="X349" s="155">
        <v>31471.739033179809</v>
      </c>
      <c r="Y349" s="155">
        <v>31484.823053396762</v>
      </c>
      <c r="Z349" s="155">
        <v>31497.904431978292</v>
      </c>
      <c r="AA349" s="155">
        <v>31510.962035841083</v>
      </c>
      <c r="AB349" s="155">
        <v>31474.684456668991</v>
      </c>
      <c r="AC349" s="155">
        <v>31438.380461142737</v>
      </c>
      <c r="AD349" s="155">
        <v>31402.126656689394</v>
      </c>
      <c r="AE349" s="155">
        <v>31365.822661163136</v>
      </c>
      <c r="AF349" s="155">
        <v>31329.518665636882</v>
      </c>
      <c r="AG349" s="155">
        <v>31247.527585585667</v>
      </c>
      <c r="AH349" s="155">
        <v>31165.512730815703</v>
      </c>
      <c r="AI349" s="155">
        <v>31083.495234410319</v>
      </c>
      <c r="AJ349" s="155">
        <v>31001.504154359103</v>
      </c>
      <c r="AK349" s="155">
        <v>30919.486657953719</v>
      </c>
      <c r="AL349" s="155">
        <v>30797.670282366314</v>
      </c>
      <c r="AM349" s="155">
        <v>30675.853906778913</v>
      </c>
      <c r="AN349" s="155">
        <v>30554.034889556096</v>
      </c>
      <c r="AO349" s="155">
        <v>30432.218513968688</v>
      </c>
      <c r="AP349" s="155">
        <v>30310.375722027118</v>
      </c>
      <c r="AQ349" s="8"/>
      <c r="AS349" s="130"/>
      <c r="AT349" s="131"/>
      <c r="AU349" s="131"/>
      <c r="AV349" s="131"/>
      <c r="AW349" s="131"/>
      <c r="AX349" s="131"/>
      <c r="AY349" s="132"/>
    </row>
    <row r="350" spans="2:51">
      <c r="B350" s="5"/>
      <c r="F350" s="62" t="s">
        <v>47</v>
      </c>
      <c r="G350" s="85">
        <f t="shared" si="74"/>
        <v>24714278.695220165</v>
      </c>
      <c r="H350" s="155">
        <v>550728.46294029593</v>
      </c>
      <c r="I350" s="155">
        <v>550775.00800170121</v>
      </c>
      <c r="J350" s="155">
        <v>594514.7646148894</v>
      </c>
      <c r="K350" s="155">
        <v>640219.81441226846</v>
      </c>
      <c r="L350" s="155">
        <v>693070.57459487999</v>
      </c>
      <c r="M350" s="155">
        <v>724262.7590872196</v>
      </c>
      <c r="N350" s="155">
        <v>744993.8717317027</v>
      </c>
      <c r="O350" s="155">
        <v>741150.6446835713</v>
      </c>
      <c r="P350" s="155">
        <v>739424.50520869414</v>
      </c>
      <c r="Q350" s="155">
        <v>737674.65720424382</v>
      </c>
      <c r="R350" s="155">
        <v>720078.628195456</v>
      </c>
      <c r="S350" s="155">
        <v>721642.43074102583</v>
      </c>
      <c r="T350" s="155">
        <v>723206.78243884165</v>
      </c>
      <c r="U350" s="155">
        <v>724771.13413665746</v>
      </c>
      <c r="V350" s="155">
        <v>726335.48583447328</v>
      </c>
      <c r="W350" s="155">
        <v>726637.09245130396</v>
      </c>
      <c r="X350" s="155">
        <v>726939.2482203804</v>
      </c>
      <c r="Y350" s="155">
        <v>727241.46500637312</v>
      </c>
      <c r="Z350" s="155">
        <v>727543.62077544967</v>
      </c>
      <c r="AA350" s="155">
        <v>727845.22739228024</v>
      </c>
      <c r="AB350" s="155">
        <v>727007.28208195558</v>
      </c>
      <c r="AC350" s="155">
        <v>726168.72660246864</v>
      </c>
      <c r="AD350" s="155">
        <v>725331.33044438995</v>
      </c>
      <c r="AE350" s="155">
        <v>724492.77496490313</v>
      </c>
      <c r="AF350" s="155">
        <v>723654.21948541631</v>
      </c>
      <c r="AG350" s="155">
        <v>721760.37644006149</v>
      </c>
      <c r="AH350" s="155">
        <v>719865.98424246092</v>
      </c>
      <c r="AI350" s="155">
        <v>717971.53102794383</v>
      </c>
      <c r="AJ350" s="155">
        <v>716077.68798258901</v>
      </c>
      <c r="AK350" s="155">
        <v>714183.23476807226</v>
      </c>
      <c r="AL350" s="155">
        <v>711369.50069392147</v>
      </c>
      <c r="AM350" s="155">
        <v>708555.76661977055</v>
      </c>
      <c r="AN350" s="155">
        <v>705741.97152870358</v>
      </c>
      <c r="AO350" s="155">
        <v>702928.23745455279</v>
      </c>
      <c r="AP350" s="155">
        <v>700113.89321123995</v>
      </c>
      <c r="AQ350" s="8"/>
      <c r="AS350" s="130"/>
      <c r="AT350" s="131"/>
      <c r="AU350" s="131"/>
      <c r="AV350" s="131"/>
      <c r="AW350" s="131"/>
      <c r="AX350" s="131"/>
      <c r="AY350" s="132"/>
    </row>
    <row r="351" spans="2:51">
      <c r="B351" s="5"/>
      <c r="F351" s="62" t="s">
        <v>48</v>
      </c>
      <c r="G351" s="85">
        <f t="shared" si="74"/>
        <v>13976133.519361777</v>
      </c>
      <c r="H351" s="155">
        <v>299821.305731592</v>
      </c>
      <c r="I351" s="155">
        <v>301624.40021119663</v>
      </c>
      <c r="J351" s="155">
        <v>327519.70490800159</v>
      </c>
      <c r="K351" s="155">
        <v>354814.93586675858</v>
      </c>
      <c r="L351" s="155">
        <v>386423.80281307106</v>
      </c>
      <c r="M351" s="155">
        <v>406267.43880305474</v>
      </c>
      <c r="N351" s="155">
        <v>420449.68443017534</v>
      </c>
      <c r="O351" s="155">
        <v>420852.10508870956</v>
      </c>
      <c r="P351" s="155">
        <v>419871.94074979983</v>
      </c>
      <c r="Q351" s="155">
        <v>418878.31385148875</v>
      </c>
      <c r="R351" s="155">
        <v>408886.65304316278</v>
      </c>
      <c r="S351" s="155">
        <v>409774.63661029196</v>
      </c>
      <c r="T351" s="155">
        <v>410662.93200590066</v>
      </c>
      <c r="U351" s="155">
        <v>411551.22740150942</v>
      </c>
      <c r="V351" s="155">
        <v>412439.52279711817</v>
      </c>
      <c r="W351" s="155">
        <v>412610.78592764679</v>
      </c>
      <c r="X351" s="155">
        <v>412782.36088665517</v>
      </c>
      <c r="Y351" s="155">
        <v>412953.9704932723</v>
      </c>
      <c r="Z351" s="155">
        <v>413125.54545228055</v>
      </c>
      <c r="AA351" s="155">
        <v>413296.80858280923</v>
      </c>
      <c r="AB351" s="155">
        <v>412820.99297051912</v>
      </c>
      <c r="AC351" s="155">
        <v>412344.83088214044</v>
      </c>
      <c r="AD351" s="155">
        <v>411869.3270983299</v>
      </c>
      <c r="AE351" s="155">
        <v>411393.16500995134</v>
      </c>
      <c r="AF351" s="155">
        <v>410917.00292157265</v>
      </c>
      <c r="AG351" s="155">
        <v>409841.61043819238</v>
      </c>
      <c r="AH351" s="155">
        <v>408765.90612633241</v>
      </c>
      <c r="AI351" s="155">
        <v>407690.16716686368</v>
      </c>
      <c r="AJ351" s="155">
        <v>406614.77468348329</v>
      </c>
      <c r="AK351" s="155">
        <v>405539.03572401451</v>
      </c>
      <c r="AL351" s="155">
        <v>403941.29588966304</v>
      </c>
      <c r="AM351" s="155">
        <v>402343.55605531164</v>
      </c>
      <c r="AN351" s="155">
        <v>400745.78157335141</v>
      </c>
      <c r="AO351" s="155">
        <v>399148.04173900001</v>
      </c>
      <c r="AP351" s="155">
        <v>397549.95542856003</v>
      </c>
      <c r="AQ351" s="8"/>
      <c r="AS351" s="130"/>
      <c r="AT351" s="131"/>
      <c r="AU351" s="131"/>
      <c r="AV351" s="131"/>
      <c r="AW351" s="131"/>
      <c r="AX351" s="131"/>
      <c r="AY351" s="132"/>
    </row>
    <row r="352" spans="2:51">
      <c r="B352" s="5"/>
      <c r="F352" s="62" t="s">
        <v>49</v>
      </c>
      <c r="G352" s="85">
        <f t="shared" si="74"/>
        <v>2152712.3261891878</v>
      </c>
      <c r="H352" s="155">
        <v>46180.799547198978</v>
      </c>
      <c r="I352" s="155">
        <v>46458.526123447802</v>
      </c>
      <c r="J352" s="155">
        <v>50447.121505282863</v>
      </c>
      <c r="K352" s="155">
        <v>54651.344372050407</v>
      </c>
      <c r="L352" s="155">
        <v>59519.986861615573</v>
      </c>
      <c r="M352" s="155">
        <v>62576.457360618071</v>
      </c>
      <c r="N352" s="155">
        <v>64760.916669929211</v>
      </c>
      <c r="O352" s="155">
        <v>64822.900616400504</v>
      </c>
      <c r="P352" s="155">
        <v>64671.928113802489</v>
      </c>
      <c r="Q352" s="155">
        <v>64518.882003541446</v>
      </c>
      <c r="R352" s="155">
        <v>62979.889023015952</v>
      </c>
      <c r="S352" s="155">
        <v>63116.663129228109</v>
      </c>
      <c r="T352" s="155">
        <v>63253.485265677708</v>
      </c>
      <c r="U352" s="155">
        <v>63390.307402127306</v>
      </c>
      <c r="V352" s="155">
        <v>63527.129538576926</v>
      </c>
      <c r="W352" s="155">
        <v>63553.508812329572</v>
      </c>
      <c r="X352" s="155">
        <v>63579.936116319674</v>
      </c>
      <c r="Y352" s="155">
        <v>63606.368757002856</v>
      </c>
      <c r="Z352" s="155">
        <v>63632.796060992958</v>
      </c>
      <c r="AA352" s="155">
        <v>63659.175334745603</v>
      </c>
      <c r="AB352" s="155">
        <v>63585.886529071897</v>
      </c>
      <c r="AC352" s="155">
        <v>63512.544356467683</v>
      </c>
      <c r="AD352" s="155">
        <v>63439.303581031447</v>
      </c>
      <c r="AE352" s="155">
        <v>63365.961408427218</v>
      </c>
      <c r="AF352" s="155">
        <v>63292.619235822989</v>
      </c>
      <c r="AG352" s="155">
        <v>63126.978956896288</v>
      </c>
      <c r="AH352" s="155">
        <v>62961.290647732123</v>
      </c>
      <c r="AI352" s="155">
        <v>62795.597001874899</v>
      </c>
      <c r="AJ352" s="155">
        <v>62629.956722948176</v>
      </c>
      <c r="AK352" s="155">
        <v>62464.263077090975</v>
      </c>
      <c r="AL352" s="155">
        <v>62218.166813722637</v>
      </c>
      <c r="AM352" s="155">
        <v>61972.070550354314</v>
      </c>
      <c r="AN352" s="155">
        <v>61725.968950292925</v>
      </c>
      <c r="AO352" s="155">
        <v>61479.872686924595</v>
      </c>
      <c r="AP352" s="155">
        <v>61233.723056625749</v>
      </c>
      <c r="AQ352" s="8"/>
      <c r="AS352" s="130"/>
      <c r="AT352" s="131"/>
      <c r="AU352" s="131"/>
      <c r="AV352" s="131"/>
      <c r="AW352" s="131"/>
      <c r="AX352" s="131"/>
      <c r="AY352" s="132"/>
    </row>
    <row r="353" spans="2:51">
      <c r="B353" s="5"/>
      <c r="F353" s="62" t="s">
        <v>50</v>
      </c>
      <c r="G353" s="85">
        <f t="shared" si="74"/>
        <v>3920385.4854366058</v>
      </c>
      <c r="H353" s="155">
        <v>84101.593161401019</v>
      </c>
      <c r="I353" s="155">
        <v>84607.371488212229</v>
      </c>
      <c r="J353" s="155">
        <v>91871.152743140323</v>
      </c>
      <c r="K353" s="155">
        <v>99527.621331116272</v>
      </c>
      <c r="L353" s="155">
        <v>108394.08951530681</v>
      </c>
      <c r="M353" s="155">
        <v>113960.3430435553</v>
      </c>
      <c r="N353" s="155">
        <v>117938.5441555034</v>
      </c>
      <c r="O353" s="155">
        <v>118051.42545465326</v>
      </c>
      <c r="P353" s="155">
        <v>117776.48374475329</v>
      </c>
      <c r="Q353" s="155">
        <v>117497.76570984886</v>
      </c>
      <c r="R353" s="155">
        <v>114695.04763663486</v>
      </c>
      <c r="S353" s="155">
        <v>114944.13211218431</v>
      </c>
      <c r="T353" s="155">
        <v>115193.30405740795</v>
      </c>
      <c r="U353" s="155">
        <v>115442.47600263161</v>
      </c>
      <c r="V353" s="155">
        <v>115691.64794785525</v>
      </c>
      <c r="W353" s="155">
        <v>115739.68823669368</v>
      </c>
      <c r="X353" s="155">
        <v>115787.81599520636</v>
      </c>
      <c r="Y353" s="155">
        <v>115835.95347257169</v>
      </c>
      <c r="Z353" s="155">
        <v>115884.08123108436</v>
      </c>
      <c r="AA353" s="155">
        <v>115932.1215199228</v>
      </c>
      <c r="AB353" s="155">
        <v>115798.65251595384</v>
      </c>
      <c r="AC353" s="155">
        <v>115665.086323458</v>
      </c>
      <c r="AD353" s="155">
        <v>115531.70478916325</v>
      </c>
      <c r="AE353" s="155">
        <v>115398.13859666738</v>
      </c>
      <c r="AF353" s="155">
        <v>115264.57240417154</v>
      </c>
      <c r="AG353" s="155">
        <v>114962.91865443088</v>
      </c>
      <c r="AH353" s="155">
        <v>114661.177435016</v>
      </c>
      <c r="AI353" s="155">
        <v>114359.42649674843</v>
      </c>
      <c r="AJ353" s="155">
        <v>114057.77274700777</v>
      </c>
      <c r="AK353" s="155">
        <v>113756.0218087402</v>
      </c>
      <c r="AL353" s="155">
        <v>113307.84663587013</v>
      </c>
      <c r="AM353" s="155">
        <v>112859.67146300005</v>
      </c>
      <c r="AN353" s="155">
        <v>112411.48657127732</v>
      </c>
      <c r="AO353" s="155">
        <v>111963.31139840721</v>
      </c>
      <c r="AP353" s="155">
        <v>111515.03903701023</v>
      </c>
      <c r="AQ353" s="8"/>
      <c r="AS353" s="130"/>
      <c r="AT353" s="131"/>
      <c r="AU353" s="131"/>
      <c r="AV353" s="131"/>
      <c r="AW353" s="131"/>
      <c r="AX353" s="131"/>
      <c r="AY353" s="132"/>
    </row>
    <row r="354" spans="2:51">
      <c r="B354" s="5"/>
      <c r="F354" s="86" t="s">
        <v>0</v>
      </c>
      <c r="G354" s="85">
        <f t="shared" si="74"/>
        <v>-3679147.9634984341</v>
      </c>
      <c r="H354" s="154">
        <f t="shared" ref="H354:AP354" si="76">-H348*SUMIF($E$10:$E$28,$E347,H$10:H$28)</f>
        <v>-101221.94549405009</v>
      </c>
      <c r="I354" s="154">
        <f t="shared" si="76"/>
        <v>-99771.849785460028</v>
      </c>
      <c r="J354" s="154">
        <f t="shared" si="76"/>
        <v>-106106.81143868885</v>
      </c>
      <c r="K354" s="154">
        <f t="shared" si="76"/>
        <v>-112538.29102502236</v>
      </c>
      <c r="L354" s="154">
        <f t="shared" si="76"/>
        <v>-119943.35673398219</v>
      </c>
      <c r="M354" s="154">
        <f t="shared" si="76"/>
        <v>-123353.68365357189</v>
      </c>
      <c r="N354" s="154">
        <f t="shared" si="76"/>
        <v>-124821.06130654557</v>
      </c>
      <c r="O354" s="154">
        <f t="shared" si="76"/>
        <v>-122105.32309464009</v>
      </c>
      <c r="P354" s="154">
        <f t="shared" si="76"/>
        <v>-119136.77481394468</v>
      </c>
      <c r="Q354" s="154">
        <f t="shared" si="76"/>
        <v>-116177.0246813969</v>
      </c>
      <c r="R354" s="154">
        <f t="shared" si="76"/>
        <v>-110791.87264055377</v>
      </c>
      <c r="S354" s="154">
        <f t="shared" si="76"/>
        <v>-108412.86573462901</v>
      </c>
      <c r="T354" s="154">
        <f t="shared" si="76"/>
        <v>-106022.5858995061</v>
      </c>
      <c r="U354" s="154">
        <f t="shared" si="76"/>
        <v>-103620.94864218208</v>
      </c>
      <c r="V354" s="154">
        <f t="shared" si="76"/>
        <v>-101207.95396265693</v>
      </c>
      <c r="W354" s="154">
        <f t="shared" si="76"/>
        <v>-101249.9799811929</v>
      </c>
      <c r="X354" s="154">
        <f t="shared" si="76"/>
        <v>-101292.0825188806</v>
      </c>
      <c r="Y354" s="154">
        <f t="shared" si="76"/>
        <v>-101334.19355869624</v>
      </c>
      <c r="Z354" s="154">
        <f t="shared" si="76"/>
        <v>-101376.29609638393</v>
      </c>
      <c r="AA354" s="154">
        <f t="shared" si="76"/>
        <v>-101418.32211491991</v>
      </c>
      <c r="AB354" s="154">
        <f t="shared" si="76"/>
        <v>-101301.56239156271</v>
      </c>
      <c r="AC354" s="154">
        <f t="shared" si="76"/>
        <v>-101184.71764692581</v>
      </c>
      <c r="AD354" s="154">
        <f t="shared" si="76"/>
        <v>-101068.03444272029</v>
      </c>
      <c r="AE354" s="154">
        <f t="shared" si="76"/>
        <v>-100951.18969808341</v>
      </c>
      <c r="AF354" s="154">
        <f t="shared" si="76"/>
        <v>-100834.34495344652</v>
      </c>
      <c r="AG354" s="154">
        <f t="shared" si="76"/>
        <v>-100570.45590563751</v>
      </c>
      <c r="AH354" s="154">
        <f t="shared" si="76"/>
        <v>-100306.49033867678</v>
      </c>
      <c r="AI354" s="154">
        <f t="shared" si="76"/>
        <v>-100042.51626958806</v>
      </c>
      <c r="AJ354" s="154">
        <f t="shared" si="76"/>
        <v>-99778.627221779039</v>
      </c>
      <c r="AK354" s="154">
        <f t="shared" si="76"/>
        <v>-99514.653152690371</v>
      </c>
      <c r="AL354" s="154">
        <f t="shared" si="76"/>
        <v>-99122.586023665761</v>
      </c>
      <c r="AM354" s="154">
        <f t="shared" si="76"/>
        <v>-98730.51889464118</v>
      </c>
      <c r="AN354" s="154">
        <f t="shared" si="76"/>
        <v>-98338.443263488603</v>
      </c>
      <c r="AO354" s="154">
        <f t="shared" si="76"/>
        <v>-97946.376134464008</v>
      </c>
      <c r="AP354" s="154">
        <f t="shared" si="76"/>
        <v>-97554.223984159733</v>
      </c>
      <c r="AQ354" s="8"/>
      <c r="AS354" s="130"/>
      <c r="AT354" s="131"/>
      <c r="AU354" s="130"/>
      <c r="AV354" s="130"/>
      <c r="AW354" s="130"/>
      <c r="AX354" s="130"/>
      <c r="AY354" s="130"/>
    </row>
    <row r="355" spans="2:51">
      <c r="B355" s="5"/>
      <c r="F355" s="86" t="s">
        <v>5</v>
      </c>
      <c r="G355" s="85">
        <f t="shared" si="74"/>
        <v>42084153.606518656</v>
      </c>
      <c r="H355" s="154">
        <f t="shared" ref="H355:AP355" si="77">SUM(H348,H354)</f>
        <v>887713.94051595009</v>
      </c>
      <c r="I355" s="154">
        <f t="shared" si="77"/>
        <v>893966.52566035942</v>
      </c>
      <c r="J355" s="154">
        <f t="shared" si="77"/>
        <v>971703.64430111309</v>
      </c>
      <c r="K355" s="154">
        <f t="shared" si="77"/>
        <v>1053749.2649906015</v>
      </c>
      <c r="L355" s="154">
        <f t="shared" si="77"/>
        <v>1148776.7720891179</v>
      </c>
      <c r="M355" s="154">
        <f t="shared" si="77"/>
        <v>1208975.703538358</v>
      </c>
      <c r="N355" s="154">
        <f t="shared" si="77"/>
        <v>1252422.247152051</v>
      </c>
      <c r="O355" s="154">
        <f t="shared" si="77"/>
        <v>1254858.7527708518</v>
      </c>
      <c r="P355" s="154">
        <f t="shared" si="77"/>
        <v>1254620.3524185147</v>
      </c>
      <c r="Q355" s="154">
        <f t="shared" si="77"/>
        <v>1254329.106471336</v>
      </c>
      <c r="R355" s="154">
        <f t="shared" si="77"/>
        <v>1227023.0640879571</v>
      </c>
      <c r="S355" s="154">
        <f t="shared" si="77"/>
        <v>1232307.4181624271</v>
      </c>
      <c r="T355" s="154">
        <f t="shared" si="77"/>
        <v>1237604.0654214511</v>
      </c>
      <c r="U355" s="154">
        <f t="shared" si="77"/>
        <v>1242912.0701026763</v>
      </c>
      <c r="V355" s="154">
        <f t="shared" si="77"/>
        <v>1248231.4322061022</v>
      </c>
      <c r="W355" s="154">
        <f t="shared" si="77"/>
        <v>1248749.7531013791</v>
      </c>
      <c r="X355" s="154">
        <f t="shared" si="77"/>
        <v>1249269.017732861</v>
      </c>
      <c r="Y355" s="154">
        <f t="shared" si="77"/>
        <v>1249788.3872239203</v>
      </c>
      <c r="Z355" s="154">
        <f t="shared" si="77"/>
        <v>1250307.6518554019</v>
      </c>
      <c r="AA355" s="154">
        <f t="shared" si="77"/>
        <v>1250825.9727506789</v>
      </c>
      <c r="AB355" s="154">
        <f t="shared" si="77"/>
        <v>1249385.9361626068</v>
      </c>
      <c r="AC355" s="154">
        <f t="shared" si="77"/>
        <v>1247944.8509787519</v>
      </c>
      <c r="AD355" s="154">
        <f t="shared" si="77"/>
        <v>1246505.7581268838</v>
      </c>
      <c r="AE355" s="154">
        <f t="shared" si="77"/>
        <v>1245064.6729430289</v>
      </c>
      <c r="AF355" s="154">
        <f t="shared" si="77"/>
        <v>1243623.5877591739</v>
      </c>
      <c r="AG355" s="154">
        <f t="shared" si="77"/>
        <v>1240368.9561695294</v>
      </c>
      <c r="AH355" s="154">
        <f t="shared" si="77"/>
        <v>1237113.3808436804</v>
      </c>
      <c r="AI355" s="154">
        <f t="shared" si="77"/>
        <v>1233857.7006582527</v>
      </c>
      <c r="AJ355" s="154">
        <f t="shared" si="77"/>
        <v>1230603.0690686083</v>
      </c>
      <c r="AK355" s="154">
        <f t="shared" si="77"/>
        <v>1227347.3888831814</v>
      </c>
      <c r="AL355" s="154">
        <f t="shared" si="77"/>
        <v>1222511.8942918777</v>
      </c>
      <c r="AM355" s="154">
        <f t="shared" si="77"/>
        <v>1217676.3997005746</v>
      </c>
      <c r="AN355" s="154">
        <f t="shared" si="77"/>
        <v>1212840.8002496928</v>
      </c>
      <c r="AO355" s="154">
        <f t="shared" si="77"/>
        <v>1208005.3056583893</v>
      </c>
      <c r="AP355" s="154">
        <f t="shared" si="77"/>
        <v>1203168.7624713033</v>
      </c>
      <c r="AQ355" s="8"/>
      <c r="AS355" s="130"/>
      <c r="AT355" s="130"/>
      <c r="AU355" s="130"/>
      <c r="AV355" s="130"/>
      <c r="AW355" s="130"/>
      <c r="AX355" s="130"/>
      <c r="AY355" s="130"/>
    </row>
    <row r="356" spans="2:51">
      <c r="B356" s="5"/>
      <c r="G356" s="171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"/>
    </row>
    <row r="357" spans="2:51">
      <c r="B357" s="5"/>
      <c r="E357" s="34"/>
      <c r="F357" s="35" t="s">
        <v>1</v>
      </c>
      <c r="G357" s="81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"/>
    </row>
    <row r="358" spans="2:51">
      <c r="B358" s="5"/>
      <c r="F358" s="86" t="s">
        <v>46</v>
      </c>
      <c r="G358" s="85">
        <f t="shared" ref="G358" si="78">SUM(H358:AP358)</f>
        <v>80082900.662550211</v>
      </c>
      <c r="H358" s="73">
        <f>SUM(H359:H363)</f>
        <v>1365602.4860482912</v>
      </c>
      <c r="I358" s="73">
        <f t="shared" ref="I358" si="79">SUM(I359:I363)</f>
        <v>1372680.0639974582</v>
      </c>
      <c r="J358" s="73">
        <f t="shared" ref="J358" si="80">SUM(J359:J363)</f>
        <v>1546688.9863800895</v>
      </c>
      <c r="K358" s="73">
        <f t="shared" ref="K358" si="81">SUM(K359:K363)</f>
        <v>1728534.2932864432</v>
      </c>
      <c r="L358" s="73">
        <f t="shared" ref="L358" si="82">SUM(L359:L363)</f>
        <v>1927787.6017624203</v>
      </c>
      <c r="M358" s="73">
        <f t="shared" ref="M358" si="83">SUM(M359:M363)</f>
        <v>2082091.7190189851</v>
      </c>
      <c r="N358" s="73">
        <f t="shared" ref="N358" si="84">SUM(N359:N363)</f>
        <v>2247557.2326951181</v>
      </c>
      <c r="O358" s="73">
        <f t="shared" ref="O358" si="85">SUM(O359:O363)</f>
        <v>2282889.9507228928</v>
      </c>
      <c r="P358" s="73">
        <f t="shared" ref="P358" si="86">SUM(P359:P363)</f>
        <v>2305683.8635217566</v>
      </c>
      <c r="Q358" s="73">
        <f t="shared" ref="Q358" si="87">SUM(Q359:Q363)</f>
        <v>2330607.818043069</v>
      </c>
      <c r="R358" s="73">
        <f t="shared" ref="R358" si="88">SUM(R359:R363)</f>
        <v>2318762.7362361569</v>
      </c>
      <c r="S358" s="73">
        <f t="shared" ref="S358" si="89">SUM(S359:S363)</f>
        <v>2376514.5959032727</v>
      </c>
      <c r="T358" s="73">
        <f t="shared" ref="T358" si="90">SUM(T359:T363)</f>
        <v>2434846.7549025873</v>
      </c>
      <c r="U358" s="73">
        <f t="shared" ref="U358" si="91">SUM(U359:U363)</f>
        <v>2443082.8867015913</v>
      </c>
      <c r="V358" s="73">
        <f t="shared" ref="V358" si="92">SUM(V359:V363)</f>
        <v>2453786.8311494356</v>
      </c>
      <c r="W358" s="73">
        <f t="shared" ref="W358" si="93">SUM(W359:W363)</f>
        <v>2456595.8808873119</v>
      </c>
      <c r="X358" s="73">
        <f t="shared" ref="X358" si="94">SUM(X359:X363)</f>
        <v>2459405.1321256612</v>
      </c>
      <c r="Y358" s="73">
        <f t="shared" ref="Y358" si="95">SUM(Y359:Y363)</f>
        <v>2462219.4074792317</v>
      </c>
      <c r="Z358" s="73">
        <f t="shared" ref="Z358" si="96">SUM(Z359:Z363)</f>
        <v>2465028.6827302868</v>
      </c>
      <c r="AA358" s="73">
        <f t="shared" ref="AA358" si="97">SUM(AA359:AA363)</f>
        <v>2467838.149244999</v>
      </c>
      <c r="AB358" s="73">
        <f t="shared" ref="AB358" si="98">SUM(AB359:AB363)</f>
        <v>2466243.2935142834</v>
      </c>
      <c r="AC358" s="73">
        <f t="shared" ref="AC358" si="99">SUM(AC359:AC363)</f>
        <v>2464647.938413932</v>
      </c>
      <c r="AD358" s="73">
        <f t="shared" ref="AD358" si="100">SUM(AD359:AD363)</f>
        <v>2463054.4638522826</v>
      </c>
      <c r="AE358" s="73">
        <f t="shared" ref="AE358" si="101">SUM(AE359:AE363)</f>
        <v>2461459.6433742316</v>
      </c>
      <c r="AF358" s="73">
        <f t="shared" ref="AF358" si="102">SUM(AF359:AF363)</f>
        <v>2459862.2392219692</v>
      </c>
      <c r="AG358" s="73">
        <f t="shared" ref="AG358" si="103">SUM(AG359:AG363)</f>
        <v>2454303.5840813485</v>
      </c>
      <c r="AH358" s="73">
        <f t="shared" ref="AH358" si="104">SUM(AH359:AH363)</f>
        <v>2448740.1537973802</v>
      </c>
      <c r="AI358" s="73">
        <f t="shared" ref="AI358" si="105">SUM(AI359:AI363)</f>
        <v>2443178.3905590703</v>
      </c>
      <c r="AJ358" s="73">
        <f t="shared" ref="AJ358:AP358" si="106">SUM(AJ359:AJ363)</f>
        <v>2437617.3752269498</v>
      </c>
      <c r="AK358" s="73">
        <f t="shared" si="106"/>
        <v>2431854.7163853184</v>
      </c>
      <c r="AL358" s="73">
        <f t="shared" si="106"/>
        <v>2422818.8917758497</v>
      </c>
      <c r="AM358" s="73">
        <f t="shared" si="106"/>
        <v>2413783.6364322426</v>
      </c>
      <c r="AN358" s="73">
        <f t="shared" si="106"/>
        <v>2404745.848869455</v>
      </c>
      <c r="AO358" s="73">
        <f t="shared" si="106"/>
        <v>2395710.8184632929</v>
      </c>
      <c r="AP358" s="73">
        <f t="shared" si="106"/>
        <v>2386674.5957455328</v>
      </c>
      <c r="AQ358" s="8"/>
    </row>
    <row r="359" spans="2:51">
      <c r="B359" s="5"/>
      <c r="F359" s="62" t="s">
        <v>2</v>
      </c>
      <c r="G359" s="85">
        <f t="shared" ref="G359:G365" si="107">SUM(H359:AP359)</f>
        <v>1801551.0828388983</v>
      </c>
      <c r="H359" s="73">
        <f t="shared" ref="H359:Q364" si="108">SUMIF($F$168:$F$355,$F359,H$168:H$355)</f>
        <v>8470.5246856868089</v>
      </c>
      <c r="I359" s="73">
        <f t="shared" si="108"/>
        <v>11897.114417780769</v>
      </c>
      <c r="J359" s="73">
        <f t="shared" si="108"/>
        <v>17086.15350143196</v>
      </c>
      <c r="K359" s="73">
        <f t="shared" si="108"/>
        <v>23446.920405364108</v>
      </c>
      <c r="L359" s="73">
        <f t="shared" si="108"/>
        <v>31203.271723651538</v>
      </c>
      <c r="M359" s="73">
        <f t="shared" si="108"/>
        <v>39254.833083595804</v>
      </c>
      <c r="N359" s="73">
        <f t="shared" si="108"/>
        <v>48447.616588845238</v>
      </c>
      <c r="O359" s="73">
        <f t="shared" si="108"/>
        <v>55317.882950542829</v>
      </c>
      <c r="P359" s="73">
        <f t="shared" si="108"/>
        <v>55516.686026254829</v>
      </c>
      <c r="Q359" s="73">
        <f t="shared" si="108"/>
        <v>55994.631247793463</v>
      </c>
      <c r="R359" s="73">
        <f t="shared" ref="R359:AA364" si="109">SUMIF($F$168:$F$355,$F359,R$168:R$355)</f>
        <v>55574.55394636048</v>
      </c>
      <c r="S359" s="73">
        <f t="shared" si="109"/>
        <v>56907.46104321134</v>
      </c>
      <c r="T359" s="73">
        <f t="shared" si="109"/>
        <v>58250.250306667265</v>
      </c>
      <c r="U359" s="73">
        <f t="shared" si="109"/>
        <v>58426.159733141954</v>
      </c>
      <c r="V359" s="73">
        <f t="shared" si="109"/>
        <v>58602.057156659561</v>
      </c>
      <c r="W359" s="73">
        <f t="shared" si="109"/>
        <v>58667.138664797138</v>
      </c>
      <c r="X359" s="73">
        <f t="shared" si="109"/>
        <v>58732.300155923847</v>
      </c>
      <c r="Y359" s="73">
        <f t="shared" si="109"/>
        <v>58797.512711524403</v>
      </c>
      <c r="Z359" s="73">
        <f t="shared" si="109"/>
        <v>58862.639397464096</v>
      </c>
      <c r="AA359" s="73">
        <f t="shared" si="109"/>
        <v>58927.752470831976</v>
      </c>
      <c r="AB359" s="73">
        <f t="shared" ref="AB359:AP364" si="110">SUMIF($F$168:$F$355,$F359,AB$168:AB$355)</f>
        <v>58891.460087833038</v>
      </c>
      <c r="AC359" s="73">
        <f t="shared" si="110"/>
        <v>58855.165319335239</v>
      </c>
      <c r="AD359" s="73">
        <f t="shared" si="110"/>
        <v>58818.868582920986</v>
      </c>
      <c r="AE359" s="73">
        <f t="shared" si="110"/>
        <v>58782.555494535918</v>
      </c>
      <c r="AF359" s="73">
        <f t="shared" si="110"/>
        <v>58746.198699887391</v>
      </c>
      <c r="AG359" s="73">
        <f t="shared" si="110"/>
        <v>58616.06595051811</v>
      </c>
      <c r="AH359" s="73">
        <f t="shared" si="110"/>
        <v>58485.884082796838</v>
      </c>
      <c r="AI359" s="73">
        <f t="shared" si="110"/>
        <v>58355.682009808013</v>
      </c>
      <c r="AJ359" s="73">
        <f t="shared" si="110"/>
        <v>58225.501097718268</v>
      </c>
      <c r="AK359" s="73">
        <f t="shared" si="110"/>
        <v>58095.306099556299</v>
      </c>
      <c r="AL359" s="73">
        <f t="shared" si="110"/>
        <v>57883.198229673668</v>
      </c>
      <c r="AM359" s="73">
        <f t="shared" si="110"/>
        <v>57671.129553231585</v>
      </c>
      <c r="AN359" s="73">
        <f t="shared" si="110"/>
        <v>57458.949841977061</v>
      </c>
      <c r="AO359" s="73">
        <f t="shared" si="110"/>
        <v>57246.883440804464</v>
      </c>
      <c r="AP359" s="73">
        <f t="shared" si="110"/>
        <v>57034.77413077205</v>
      </c>
      <c r="AQ359" s="8"/>
    </row>
    <row r="360" spans="2:51">
      <c r="B360" s="5"/>
      <c r="F360" s="62" t="s">
        <v>47</v>
      </c>
      <c r="G360" s="85">
        <f t="shared" si="107"/>
        <v>53268224.425098456</v>
      </c>
      <c r="H360" s="73">
        <f t="shared" si="108"/>
        <v>875210.54082058778</v>
      </c>
      <c r="I360" s="73">
        <f t="shared" si="108"/>
        <v>875785.85228137823</v>
      </c>
      <c r="J360" s="73">
        <f t="shared" si="108"/>
        <v>994577.85219509131</v>
      </c>
      <c r="K360" s="73">
        <f t="shared" si="108"/>
        <v>1117453.8429102243</v>
      </c>
      <c r="L360" s="73">
        <f t="shared" si="108"/>
        <v>1249673.0837333463</v>
      </c>
      <c r="M360" s="73">
        <f t="shared" si="108"/>
        <v>1354050.284529048</v>
      </c>
      <c r="N360" s="73">
        <f t="shared" si="108"/>
        <v>1472026.8095292966</v>
      </c>
      <c r="O360" s="73">
        <f t="shared" si="108"/>
        <v>1494047.7092774757</v>
      </c>
      <c r="P360" s="73">
        <f t="shared" si="108"/>
        <v>1513575.2039685282</v>
      </c>
      <c r="Q360" s="73">
        <f t="shared" si="108"/>
        <v>1534824.4574972736</v>
      </c>
      <c r="R360" s="73">
        <f t="shared" si="109"/>
        <v>1533899.6288467366</v>
      </c>
      <c r="S360" s="73">
        <f t="shared" si="109"/>
        <v>1581171.9599800161</v>
      </c>
      <c r="T360" s="73">
        <f t="shared" si="109"/>
        <v>1628936.8027341082</v>
      </c>
      <c r="U360" s="73">
        <f t="shared" si="109"/>
        <v>1634961.4217502952</v>
      </c>
      <c r="V360" s="73">
        <f t="shared" si="109"/>
        <v>1643315.5470162756</v>
      </c>
      <c r="W360" s="73">
        <f t="shared" si="109"/>
        <v>1645453.528779916</v>
      </c>
      <c r="X360" s="73">
        <f t="shared" si="109"/>
        <v>1647591.3354906146</v>
      </c>
      <c r="Y360" s="73">
        <f t="shared" si="109"/>
        <v>1649733.2299220851</v>
      </c>
      <c r="Z360" s="73">
        <f t="shared" si="109"/>
        <v>1651871.1947525584</v>
      </c>
      <c r="AA360" s="73">
        <f t="shared" si="109"/>
        <v>1654009.5156152837</v>
      </c>
      <c r="AB360" s="73">
        <f t="shared" si="110"/>
        <v>1653105.5404110083</v>
      </c>
      <c r="AC360" s="73">
        <f t="shared" si="110"/>
        <v>1652201.3574436684</v>
      </c>
      <c r="AD360" s="73">
        <f t="shared" si="110"/>
        <v>1651298.1867872952</v>
      </c>
      <c r="AE360" s="73">
        <f t="shared" si="110"/>
        <v>1650394.6177715161</v>
      </c>
      <c r="AF360" s="73">
        <f t="shared" si="110"/>
        <v>1649488.8021249163</v>
      </c>
      <c r="AG360" s="73">
        <f t="shared" si="110"/>
        <v>1645874.6517384755</v>
      </c>
      <c r="AH360" s="73">
        <f t="shared" si="110"/>
        <v>1642256.5385305616</v>
      </c>
      <c r="AI360" s="73">
        <f t="shared" si="110"/>
        <v>1638640.1127323478</v>
      </c>
      <c r="AJ360" s="73">
        <f t="shared" si="110"/>
        <v>1635023.9578111684</v>
      </c>
      <c r="AK360" s="73">
        <f t="shared" si="110"/>
        <v>1631293.6691865455</v>
      </c>
      <c r="AL360" s="73">
        <f t="shared" si="110"/>
        <v>1625294.3359854601</v>
      </c>
      <c r="AM360" s="73">
        <f t="shared" si="110"/>
        <v>1619295.4462443611</v>
      </c>
      <c r="AN360" s="73">
        <f t="shared" si="110"/>
        <v>1613294.7044083346</v>
      </c>
      <c r="AO360" s="73">
        <f t="shared" si="110"/>
        <v>1607296.0310580879</v>
      </c>
      <c r="AP360" s="73">
        <f t="shared" si="110"/>
        <v>1601296.6712345756</v>
      </c>
      <c r="AQ360" s="8"/>
    </row>
    <row r="361" spans="2:51">
      <c r="B361" s="5"/>
      <c r="F361" s="62" t="s">
        <v>48</v>
      </c>
      <c r="G361" s="85">
        <f t="shared" si="107"/>
        <v>16871237.612829722</v>
      </c>
      <c r="H361" s="73">
        <f t="shared" si="108"/>
        <v>332091.73462317651</v>
      </c>
      <c r="I361" s="73">
        <f t="shared" si="108"/>
        <v>334205.89625178243</v>
      </c>
      <c r="J361" s="73">
        <f t="shared" si="108"/>
        <v>367547.65032618889</v>
      </c>
      <c r="K361" s="73">
        <f t="shared" si="108"/>
        <v>402579.55181028805</v>
      </c>
      <c r="L361" s="73">
        <f t="shared" si="108"/>
        <v>442197.00599815825</v>
      </c>
      <c r="M361" s="73">
        <f t="shared" si="108"/>
        <v>469584.60728017247</v>
      </c>
      <c r="N361" s="73">
        <f t="shared" si="108"/>
        <v>493846.93403626111</v>
      </c>
      <c r="O361" s="73">
        <f t="shared" si="108"/>
        <v>497379.60229068215</v>
      </c>
      <c r="P361" s="73">
        <f t="shared" si="108"/>
        <v>498586.16253303981</v>
      </c>
      <c r="Q361" s="73">
        <f t="shared" si="108"/>
        <v>499937.46175432327</v>
      </c>
      <c r="R361" s="73">
        <f t="shared" si="109"/>
        <v>491760.17545641796</v>
      </c>
      <c r="S361" s="73">
        <f t="shared" si="109"/>
        <v>497141.62075460301</v>
      </c>
      <c r="T361" s="73">
        <f t="shared" si="109"/>
        <v>502563.96459286165</v>
      </c>
      <c r="U361" s="73">
        <f t="shared" si="109"/>
        <v>503894.65117731417</v>
      </c>
      <c r="V361" s="73">
        <f t="shared" si="109"/>
        <v>505326.67380361457</v>
      </c>
      <c r="W361" s="73">
        <f t="shared" si="109"/>
        <v>505704.13983536069</v>
      </c>
      <c r="X361" s="73">
        <f t="shared" si="109"/>
        <v>506081.84174579545</v>
      </c>
      <c r="Y361" s="73">
        <f t="shared" si="109"/>
        <v>506460.03749260888</v>
      </c>
      <c r="Z361" s="73">
        <f t="shared" si="109"/>
        <v>506837.6265760138</v>
      </c>
      <c r="AA361" s="73">
        <f t="shared" si="109"/>
        <v>507215.16151082463</v>
      </c>
      <c r="AB361" s="73">
        <f t="shared" si="110"/>
        <v>506754.7210951231</v>
      </c>
      <c r="AC361" s="73">
        <f t="shared" si="110"/>
        <v>506294.04764246917</v>
      </c>
      <c r="AD361" s="73">
        <f t="shared" si="110"/>
        <v>505833.92362627125</v>
      </c>
      <c r="AE361" s="73">
        <f t="shared" si="110"/>
        <v>505373.25300693209</v>
      </c>
      <c r="AF361" s="73">
        <f t="shared" si="110"/>
        <v>504912.35903902468</v>
      </c>
      <c r="AG361" s="73">
        <f t="shared" si="110"/>
        <v>503680.39863736805</v>
      </c>
      <c r="AH361" s="73">
        <f t="shared" si="110"/>
        <v>502447.95015942288</v>
      </c>
      <c r="AI361" s="73">
        <f t="shared" si="110"/>
        <v>501215.4644826958</v>
      </c>
      <c r="AJ361" s="73">
        <f t="shared" si="110"/>
        <v>499983.32777725905</v>
      </c>
      <c r="AK361" s="73">
        <f t="shared" si="110"/>
        <v>498728.10239522607</v>
      </c>
      <c r="AL361" s="73">
        <f t="shared" si="110"/>
        <v>496823.5447347642</v>
      </c>
      <c r="AM361" s="73">
        <f t="shared" si="110"/>
        <v>494919.08747176023</v>
      </c>
      <c r="AN361" s="73">
        <f t="shared" si="110"/>
        <v>493014.21479491418</v>
      </c>
      <c r="AO361" s="73">
        <f t="shared" si="110"/>
        <v>491109.75388308754</v>
      </c>
      <c r="AP361" s="73">
        <f t="shared" si="110"/>
        <v>489204.96423391678</v>
      </c>
      <c r="AQ361" s="8"/>
    </row>
    <row r="362" spans="2:51">
      <c r="B362" s="5"/>
      <c r="F362" s="62" t="s">
        <v>49</v>
      </c>
      <c r="G362" s="85">
        <f t="shared" si="107"/>
        <v>3248564.0977329728</v>
      </c>
      <c r="H362" s="73">
        <f t="shared" si="108"/>
        <v>54795.998073524439</v>
      </c>
      <c r="I362" s="73">
        <f t="shared" si="108"/>
        <v>55147.809241969917</v>
      </c>
      <c r="J362" s="73">
        <f t="shared" si="108"/>
        <v>62087.522433564503</v>
      </c>
      <c r="K362" s="73">
        <f t="shared" si="108"/>
        <v>69356.41521475371</v>
      </c>
      <c r="L362" s="73">
        <f t="shared" si="108"/>
        <v>77406.726482167054</v>
      </c>
      <c r="M362" s="73">
        <f t="shared" si="108"/>
        <v>83634.672386461665</v>
      </c>
      <c r="N362" s="73">
        <f t="shared" si="108"/>
        <v>90471.50275089631</v>
      </c>
      <c r="O362" s="73">
        <f t="shared" si="108"/>
        <v>92287.938326925185</v>
      </c>
      <c r="P362" s="73">
        <f t="shared" si="108"/>
        <v>93808.825865259743</v>
      </c>
      <c r="Q362" s="73">
        <f t="shared" si="108"/>
        <v>95090.272061695287</v>
      </c>
      <c r="R362" s="73">
        <f t="shared" si="109"/>
        <v>94855.548899269634</v>
      </c>
      <c r="S362" s="73">
        <f t="shared" si="109"/>
        <v>96989.781440409948</v>
      </c>
      <c r="T362" s="73">
        <f t="shared" si="109"/>
        <v>99145.593511048894</v>
      </c>
      <c r="U362" s="73">
        <f t="shared" si="109"/>
        <v>99442.759825543078</v>
      </c>
      <c r="V362" s="73">
        <f t="shared" si="109"/>
        <v>99741.744790640019</v>
      </c>
      <c r="W362" s="73">
        <f t="shared" si="109"/>
        <v>99844.866960668587</v>
      </c>
      <c r="X362" s="73">
        <f t="shared" si="109"/>
        <v>99947.945639574449</v>
      </c>
      <c r="Y362" s="73">
        <f t="shared" si="109"/>
        <v>100051.18726908631</v>
      </c>
      <c r="Z362" s="73">
        <f t="shared" si="109"/>
        <v>100154.32689892359</v>
      </c>
      <c r="AA362" s="73">
        <f t="shared" si="109"/>
        <v>100257.41029199195</v>
      </c>
      <c r="AB362" s="73">
        <f t="shared" si="110"/>
        <v>100184.31346895191</v>
      </c>
      <c r="AC362" s="73">
        <f t="shared" si="110"/>
        <v>100111.18781228203</v>
      </c>
      <c r="AD362" s="73">
        <f t="shared" si="110"/>
        <v>100038.19462911383</v>
      </c>
      <c r="AE362" s="73">
        <f t="shared" si="110"/>
        <v>99965.041459179236</v>
      </c>
      <c r="AF362" s="73">
        <f t="shared" si="110"/>
        <v>99891.876615601053</v>
      </c>
      <c r="AG362" s="73">
        <f t="shared" si="110"/>
        <v>99656.484462529173</v>
      </c>
      <c r="AH362" s="73">
        <f t="shared" si="110"/>
        <v>99420.991299645975</v>
      </c>
      <c r="AI362" s="73">
        <f t="shared" si="110"/>
        <v>99185.488139609835</v>
      </c>
      <c r="AJ362" s="73">
        <f t="shared" si="110"/>
        <v>98950.045654392365</v>
      </c>
      <c r="AK362" s="73">
        <f t="shared" si="110"/>
        <v>98714.498051110029</v>
      </c>
      <c r="AL362" s="73">
        <f t="shared" si="110"/>
        <v>98338.180629781637</v>
      </c>
      <c r="AM362" s="73">
        <f t="shared" si="110"/>
        <v>97961.805610334268</v>
      </c>
      <c r="AN362" s="73">
        <f t="shared" si="110"/>
        <v>97585.408281836804</v>
      </c>
      <c r="AO362" s="73">
        <f t="shared" si="110"/>
        <v>97209.062652242661</v>
      </c>
      <c r="AP362" s="73">
        <f t="shared" si="110"/>
        <v>96832.670601988357</v>
      </c>
      <c r="AQ362" s="8"/>
    </row>
    <row r="363" spans="2:51">
      <c r="B363" s="5"/>
      <c r="F363" s="62" t="s">
        <v>50</v>
      </c>
      <c r="G363" s="85">
        <f t="shared" si="107"/>
        <v>4893323.4440501407</v>
      </c>
      <c r="H363" s="73">
        <f t="shared" si="108"/>
        <v>95033.687845315828</v>
      </c>
      <c r="I363" s="73">
        <f t="shared" si="108"/>
        <v>95643.391804546933</v>
      </c>
      <c r="J363" s="73">
        <f t="shared" si="108"/>
        <v>105389.8079238129</v>
      </c>
      <c r="K363" s="73">
        <f t="shared" si="108"/>
        <v>115697.56294581303</v>
      </c>
      <c r="L363" s="73">
        <f t="shared" si="108"/>
        <v>127307.51382509714</v>
      </c>
      <c r="M363" s="73">
        <f t="shared" si="108"/>
        <v>135567.32173970711</v>
      </c>
      <c r="N363" s="73">
        <f t="shared" si="108"/>
        <v>142764.36978981868</v>
      </c>
      <c r="O363" s="73">
        <f t="shared" si="108"/>
        <v>143856.81787726691</v>
      </c>
      <c r="P363" s="73">
        <f t="shared" si="108"/>
        <v>144196.98512867384</v>
      </c>
      <c r="Q363" s="73">
        <f t="shared" si="108"/>
        <v>144760.99548198332</v>
      </c>
      <c r="R363" s="73">
        <f t="shared" si="109"/>
        <v>142672.82908737217</v>
      </c>
      <c r="S363" s="73">
        <f t="shared" si="109"/>
        <v>144303.77268503211</v>
      </c>
      <c r="T363" s="73">
        <f t="shared" si="109"/>
        <v>145950.14375790177</v>
      </c>
      <c r="U363" s="73">
        <f t="shared" si="109"/>
        <v>146357.89421529704</v>
      </c>
      <c r="V363" s="73">
        <f t="shared" si="109"/>
        <v>146800.80838224565</v>
      </c>
      <c r="W363" s="73">
        <f t="shared" si="109"/>
        <v>146926.2066465696</v>
      </c>
      <c r="X363" s="73">
        <f t="shared" si="109"/>
        <v>147051.70909375261</v>
      </c>
      <c r="Y363" s="73">
        <f t="shared" si="109"/>
        <v>147177.44008392669</v>
      </c>
      <c r="Z363" s="73">
        <f t="shared" si="109"/>
        <v>147302.89510532704</v>
      </c>
      <c r="AA363" s="73">
        <f t="shared" si="109"/>
        <v>147428.30935606643</v>
      </c>
      <c r="AB363" s="73">
        <f t="shared" si="110"/>
        <v>147307.25845136729</v>
      </c>
      <c r="AC363" s="73">
        <f t="shared" si="110"/>
        <v>147186.18019617666</v>
      </c>
      <c r="AD363" s="73">
        <f t="shared" si="110"/>
        <v>147065.29022668177</v>
      </c>
      <c r="AE363" s="73">
        <f t="shared" si="110"/>
        <v>146944.17564206844</v>
      </c>
      <c r="AF363" s="73">
        <f t="shared" si="110"/>
        <v>146823.00274253942</v>
      </c>
      <c r="AG363" s="73">
        <f t="shared" si="110"/>
        <v>146475.98329245814</v>
      </c>
      <c r="AH363" s="73">
        <f t="shared" si="110"/>
        <v>146128.78972495307</v>
      </c>
      <c r="AI363" s="73">
        <f t="shared" si="110"/>
        <v>145781.64319460897</v>
      </c>
      <c r="AJ363" s="73">
        <f t="shared" si="110"/>
        <v>145434.54288641165</v>
      </c>
      <c r="AK363" s="73">
        <f t="shared" si="110"/>
        <v>145023.14065287996</v>
      </c>
      <c r="AL363" s="73">
        <f t="shared" si="110"/>
        <v>144479.6321961701</v>
      </c>
      <c r="AM363" s="73">
        <f t="shared" si="110"/>
        <v>143936.16755255481</v>
      </c>
      <c r="AN363" s="73">
        <f t="shared" si="110"/>
        <v>143392.57154239234</v>
      </c>
      <c r="AO363" s="73">
        <f t="shared" si="110"/>
        <v>142849.08742907026</v>
      </c>
      <c r="AP363" s="73">
        <f t="shared" si="110"/>
        <v>142305.51554428009</v>
      </c>
      <c r="AQ363" s="8"/>
    </row>
    <row r="364" spans="2:51">
      <c r="B364" s="5"/>
      <c r="F364" s="86" t="s">
        <v>0</v>
      </c>
      <c r="G364" s="85">
        <f t="shared" si="107"/>
        <v>-8670280.6158221867</v>
      </c>
      <c r="H364" s="73">
        <f t="shared" si="108"/>
        <v>-224364.94862533541</v>
      </c>
      <c r="I364" s="73">
        <f t="shared" si="108"/>
        <v>-217847.28485965671</v>
      </c>
      <c r="J364" s="73">
        <f t="shared" si="108"/>
        <v>-248910.81442535628</v>
      </c>
      <c r="K364" s="73">
        <f t="shared" si="108"/>
        <v>-277799.99314347556</v>
      </c>
      <c r="L364" s="73">
        <f t="shared" si="108"/>
        <v>-305073.16843051661</v>
      </c>
      <c r="M364" s="73">
        <f t="shared" si="108"/>
        <v>-323206.85170443013</v>
      </c>
      <c r="N364" s="73">
        <f t="shared" si="108"/>
        <v>-344077.24247649172</v>
      </c>
      <c r="O364" s="73">
        <f t="shared" si="108"/>
        <v>-335030.4542278251</v>
      </c>
      <c r="P364" s="73">
        <f t="shared" si="108"/>
        <v>-322240.12917811994</v>
      </c>
      <c r="Q364" s="73">
        <f t="shared" si="108"/>
        <v>-308708.83017270209</v>
      </c>
      <c r="R364" s="73">
        <f t="shared" si="109"/>
        <v>-290217.24686490704</v>
      </c>
      <c r="S364" s="73">
        <f t="shared" si="109"/>
        <v>-279359.92647713795</v>
      </c>
      <c r="T364" s="73">
        <f t="shared" si="109"/>
        <v>-266535.32012630947</v>
      </c>
      <c r="U364" s="73">
        <f t="shared" si="109"/>
        <v>-245059.15369526268</v>
      </c>
      <c r="V364" s="73">
        <f t="shared" si="109"/>
        <v>-223631.47621867154</v>
      </c>
      <c r="W364" s="73">
        <f t="shared" si="109"/>
        <v>-223917.46780092924</v>
      </c>
      <c r="X364" s="73">
        <f t="shared" si="109"/>
        <v>-224203.45402685029</v>
      </c>
      <c r="Y364" s="73">
        <f t="shared" si="109"/>
        <v>-224489.94904219732</v>
      </c>
      <c r="Z364" s="73">
        <f t="shared" si="109"/>
        <v>-224775.93712750982</v>
      </c>
      <c r="AA364" s="73">
        <f t="shared" si="109"/>
        <v>-225061.98014127678</v>
      </c>
      <c r="AB364" s="73">
        <f t="shared" si="110"/>
        <v>-224937.6988102803</v>
      </c>
      <c r="AC364" s="73">
        <f t="shared" si="110"/>
        <v>-224813.39588274667</v>
      </c>
      <c r="AD364" s="73">
        <f t="shared" si="110"/>
        <v>-224689.22662039378</v>
      </c>
      <c r="AE364" s="73">
        <f t="shared" si="110"/>
        <v>-224564.97715509022</v>
      </c>
      <c r="AF364" s="73">
        <f t="shared" si="110"/>
        <v>-224440.46444545264</v>
      </c>
      <c r="AG364" s="73">
        <f t="shared" si="110"/>
        <v>-223947.75851046311</v>
      </c>
      <c r="AH364" s="73">
        <f t="shared" si="110"/>
        <v>-223454.57564107899</v>
      </c>
      <c r="AI364" s="73">
        <f t="shared" si="110"/>
        <v>-222961.57368976681</v>
      </c>
      <c r="AJ364" s="73">
        <f t="shared" si="110"/>
        <v>-222468.62198180144</v>
      </c>
      <c r="AK364" s="73">
        <f t="shared" si="110"/>
        <v>-221955.52938639862</v>
      </c>
      <c r="AL364" s="73">
        <f t="shared" si="110"/>
        <v>-221139.36853955485</v>
      </c>
      <c r="AM364" s="73">
        <f t="shared" si="110"/>
        <v>-220323.28521070696</v>
      </c>
      <c r="AN364" s="73">
        <f t="shared" si="110"/>
        <v>-219506.93523760757</v>
      </c>
      <c r="AO364" s="73">
        <f t="shared" si="110"/>
        <v>-218690.86898371216</v>
      </c>
      <c r="AP364" s="73">
        <f t="shared" si="110"/>
        <v>-217874.7069621706</v>
      </c>
      <c r="AQ364" s="8"/>
    </row>
    <row r="365" spans="2:51">
      <c r="B365" s="5"/>
      <c r="F365" s="86" t="s">
        <v>5</v>
      </c>
      <c r="G365" s="85">
        <f t="shared" si="107"/>
        <v>71412620.04672803</v>
      </c>
      <c r="H365" s="73">
        <f>SUM(H358,H364)</f>
        <v>1141237.5374229557</v>
      </c>
      <c r="I365" s="73">
        <f t="shared" ref="I365" si="111">SUM(I358,I364)</f>
        <v>1154832.7791378014</v>
      </c>
      <c r="J365" s="73">
        <f t="shared" ref="J365" si="112">SUM(J358,J364)</f>
        <v>1297778.1719547333</v>
      </c>
      <c r="K365" s="73">
        <f t="shared" ref="K365" si="113">SUM(K358,K364)</f>
        <v>1450734.3001429676</v>
      </c>
      <c r="L365" s="73">
        <f t="shared" ref="L365" si="114">SUM(L358,L364)</f>
        <v>1622714.4333319035</v>
      </c>
      <c r="M365" s="73">
        <f t="shared" ref="M365" si="115">SUM(M358,M364)</f>
        <v>1758884.867314555</v>
      </c>
      <c r="N365" s="73">
        <f t="shared" ref="N365" si="116">SUM(N358,N364)</f>
        <v>1903479.9902186263</v>
      </c>
      <c r="O365" s="73">
        <f t="shared" ref="O365" si="117">SUM(O358,O364)</f>
        <v>1947859.4964950676</v>
      </c>
      <c r="P365" s="73">
        <f t="shared" ref="P365" si="118">SUM(P358,P364)</f>
        <v>1983443.7343436368</v>
      </c>
      <c r="Q365" s="73">
        <f t="shared" ref="Q365" si="119">SUM(Q358,Q364)</f>
        <v>2021898.9878703668</v>
      </c>
      <c r="R365" s="73">
        <f t="shared" ref="R365" si="120">SUM(R358,R364)</f>
        <v>2028545.4893712499</v>
      </c>
      <c r="S365" s="73">
        <f t="shared" ref="S365" si="121">SUM(S358,S364)</f>
        <v>2097154.6694261348</v>
      </c>
      <c r="T365" s="73">
        <f t="shared" ref="T365" si="122">SUM(T358,T364)</f>
        <v>2168311.4347762777</v>
      </c>
      <c r="U365" s="73">
        <f t="shared" ref="U365" si="123">SUM(U358,U364)</f>
        <v>2198023.7330063288</v>
      </c>
      <c r="V365" s="73">
        <f t="shared" ref="V365" si="124">SUM(V358,V364)</f>
        <v>2230155.3549307641</v>
      </c>
      <c r="W365" s="73">
        <f t="shared" ref="W365" si="125">SUM(W358,W364)</f>
        <v>2232678.4130863827</v>
      </c>
      <c r="X365" s="73">
        <f t="shared" ref="X365" si="126">SUM(X358,X364)</f>
        <v>2235201.6780988108</v>
      </c>
      <c r="Y365" s="73">
        <f t="shared" ref="Y365" si="127">SUM(Y358,Y364)</f>
        <v>2237729.4584370344</v>
      </c>
      <c r="Z365" s="73">
        <f t="shared" ref="Z365" si="128">SUM(Z358,Z364)</f>
        <v>2240252.7456027772</v>
      </c>
      <c r="AA365" s="73">
        <f t="shared" ref="AA365" si="129">SUM(AA358,AA364)</f>
        <v>2242776.1691037221</v>
      </c>
      <c r="AB365" s="73">
        <f t="shared" ref="AB365" si="130">SUM(AB358,AB364)</f>
        <v>2241305.5947040031</v>
      </c>
      <c r="AC365" s="73">
        <f t="shared" ref="AC365" si="131">SUM(AC358,AC364)</f>
        <v>2239834.5425311853</v>
      </c>
      <c r="AD365" s="73">
        <f t="shared" ref="AD365" si="132">SUM(AD358,AD364)</f>
        <v>2238365.2372318888</v>
      </c>
      <c r="AE365" s="73">
        <f t="shared" ref="AE365" si="133">SUM(AE358,AE364)</f>
        <v>2236894.6662191413</v>
      </c>
      <c r="AF365" s="73">
        <f t="shared" ref="AF365" si="134">SUM(AF358,AF364)</f>
        <v>2235421.7747765165</v>
      </c>
      <c r="AG365" s="73">
        <f t="shared" ref="AG365" si="135">SUM(AG358,AG364)</f>
        <v>2230355.8255708856</v>
      </c>
      <c r="AH365" s="73">
        <f t="shared" ref="AH365" si="136">SUM(AH358,AH364)</f>
        <v>2225285.5781563013</v>
      </c>
      <c r="AI365" s="73">
        <f t="shared" ref="AI365" si="137">SUM(AI358,AI364)</f>
        <v>2220216.8168693036</v>
      </c>
      <c r="AJ365" s="73">
        <f t="shared" ref="AJ365:AP365" si="138">SUM(AJ358,AJ364)</f>
        <v>2215148.7532451483</v>
      </c>
      <c r="AK365" s="73">
        <f t="shared" si="138"/>
        <v>2209899.1869989196</v>
      </c>
      <c r="AL365" s="73">
        <f t="shared" si="138"/>
        <v>2201679.5232362947</v>
      </c>
      <c r="AM365" s="73">
        <f t="shared" si="138"/>
        <v>2193460.3512215358</v>
      </c>
      <c r="AN365" s="73">
        <f t="shared" si="138"/>
        <v>2185238.9136318476</v>
      </c>
      <c r="AO365" s="73">
        <f t="shared" si="138"/>
        <v>2177019.9494795809</v>
      </c>
      <c r="AP365" s="73">
        <f t="shared" si="138"/>
        <v>2168799.8887833622</v>
      </c>
      <c r="AQ365" s="8"/>
    </row>
    <row r="366" spans="2:51">
      <c r="B366" s="5"/>
      <c r="AQ366" s="8"/>
    </row>
    <row r="367" spans="2:51" ht="13.5" thickBot="1">
      <c r="B367" s="32"/>
      <c r="C367" s="33"/>
      <c r="D367" s="33"/>
      <c r="E367" s="33"/>
      <c r="F367" s="33"/>
      <c r="G367" s="168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0"/>
    </row>
    <row r="368" spans="2:51"/>
    <row r="484" spans="4:4" hidden="1">
      <c r="D484" s="9"/>
    </row>
  </sheetData>
  <conditionalFormatting sqref="H6:AP6">
    <cfRule type="cellIs" dxfId="8" priority="1" operator="lessThan">
      <formula>0</formula>
    </cfRule>
    <cfRule type="cellIs" dxfId="7" priority="2" operator="greaterThan">
      <formula>0</formula>
    </cfRule>
    <cfRule type="cellIs" dxfId="6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H29:AP32 H38:AP39 H45:AP46 H52:AP53 H59:AP60 H66:AP67 H73:AP74 H80:AP81 H87:AP88 H94:AP95 H101:AP102 H108:AP109 H115:AP116 H122:AP123 H129:AP130 H136:AP137 H150:AP151 H157:AP15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7BB8-E5C1-493F-8699-1EE6A47C5CB1}">
  <dimension ref="B1:AT593"/>
  <sheetViews>
    <sheetView showGridLines="0" zoomScale="70" zoomScaleNormal="70" workbookViewId="0">
      <pane xSplit="6" ySplit="6" topLeftCell="P558" activePane="bottomRight" state="frozen"/>
      <selection activeCell="F258" sqref="F258"/>
      <selection pane="topRight" activeCell="F258" sqref="F258"/>
      <selection pane="bottomLeft" activeCell="F258" sqref="F258"/>
      <selection pane="bottomRight" activeCell="AH578" sqref="AH578"/>
    </sheetView>
  </sheetViews>
  <sheetFormatPr defaultColWidth="0" defaultRowHeight="12.75" zeroHeight="1" outlineLevelCol="1"/>
  <cols>
    <col min="1" max="2" width="2.5703125" style="16" customWidth="1"/>
    <col min="3" max="4" width="4" style="16" customWidth="1"/>
    <col min="5" max="5" width="5" style="16" bestFit="1" customWidth="1"/>
    <col min="6" max="6" width="39.5703125" style="16" customWidth="1"/>
    <col min="7" max="7" width="15.42578125" style="136" customWidth="1"/>
    <col min="8" max="13" width="15.5703125" style="16" customWidth="1"/>
    <col min="14" max="42" width="15.5703125" style="16" customWidth="1" outlineLevel="1"/>
    <col min="43" max="44" width="2.5703125" style="16" customWidth="1"/>
    <col min="45" max="46" width="9.140625" style="16" hidden="1" customWidth="1"/>
    <col min="47" max="16384" width="9.140625" style="16" hidden="1"/>
  </cols>
  <sheetData>
    <row r="1" spans="2:46" s="21" customFormat="1" ht="5.0999999999999996" customHeight="1">
      <c r="G1" s="130"/>
    </row>
    <row r="2" spans="2:46" s="21" customFormat="1" ht="18">
      <c r="B2" s="39" t="str">
        <f>CAPEX!B2</f>
        <v>Projeto de Concessão Regionalizada dos Serviços de Abastecimento de Água e Esgotamento Sanitário de Municípios do Estado do Rio de Janeiro – Bloco 1</v>
      </c>
      <c r="G2" s="130"/>
    </row>
    <row r="3" spans="2:46" s="21" customFormat="1" ht="17.25" thickBot="1">
      <c r="B3" s="40" t="s">
        <v>31</v>
      </c>
      <c r="C3" s="31"/>
      <c r="D3" s="31"/>
      <c r="E3" s="31"/>
      <c r="F3" s="31"/>
      <c r="G3" s="167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2:46" s="21" customFormat="1" ht="14.25" thickTop="1" thickBot="1">
      <c r="G4" s="130"/>
    </row>
    <row r="5" spans="2:46" s="21" customFormat="1">
      <c r="B5" s="1"/>
      <c r="C5" s="2"/>
      <c r="D5" s="2"/>
      <c r="E5" s="3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6" s="20" customFormat="1">
      <c r="B6" s="26"/>
      <c r="C6" s="6"/>
      <c r="D6" s="6"/>
      <c r="E6" s="6"/>
      <c r="F6" s="6" t="s">
        <v>10</v>
      </c>
      <c r="G6" s="71" t="s">
        <v>1</v>
      </c>
      <c r="H6" s="70">
        <v>1</v>
      </c>
      <c r="I6" s="70">
        <v>2</v>
      </c>
      <c r="J6" s="70">
        <v>3</v>
      </c>
      <c r="K6" s="70">
        <v>4</v>
      </c>
      <c r="L6" s="70">
        <v>5</v>
      </c>
      <c r="M6" s="70">
        <v>6</v>
      </c>
      <c r="N6" s="70">
        <v>7</v>
      </c>
      <c r="O6" s="70">
        <v>8</v>
      </c>
      <c r="P6" s="70">
        <v>9</v>
      </c>
      <c r="Q6" s="70">
        <v>10</v>
      </c>
      <c r="R6" s="70">
        <v>11</v>
      </c>
      <c r="S6" s="70">
        <v>12</v>
      </c>
      <c r="T6" s="70">
        <v>13</v>
      </c>
      <c r="U6" s="70">
        <v>14</v>
      </c>
      <c r="V6" s="70">
        <v>15</v>
      </c>
      <c r="W6" s="70">
        <v>16</v>
      </c>
      <c r="X6" s="70">
        <v>17</v>
      </c>
      <c r="Y6" s="70">
        <v>18</v>
      </c>
      <c r="Z6" s="70">
        <v>19</v>
      </c>
      <c r="AA6" s="70">
        <v>20</v>
      </c>
      <c r="AB6" s="70">
        <v>21</v>
      </c>
      <c r="AC6" s="70">
        <v>22</v>
      </c>
      <c r="AD6" s="70">
        <v>23</v>
      </c>
      <c r="AE6" s="70">
        <v>24</v>
      </c>
      <c r="AF6" s="70">
        <v>25</v>
      </c>
      <c r="AG6" s="70">
        <v>26</v>
      </c>
      <c r="AH6" s="70">
        <v>27</v>
      </c>
      <c r="AI6" s="70">
        <v>28</v>
      </c>
      <c r="AJ6" s="70">
        <v>29</v>
      </c>
      <c r="AK6" s="70">
        <v>30</v>
      </c>
      <c r="AL6" s="70">
        <v>31</v>
      </c>
      <c r="AM6" s="70">
        <v>32</v>
      </c>
      <c r="AN6" s="70">
        <v>33</v>
      </c>
      <c r="AO6" s="70">
        <v>34</v>
      </c>
      <c r="AP6" s="70">
        <v>35</v>
      </c>
      <c r="AQ6" s="13"/>
    </row>
    <row r="7" spans="2:46" s="21" customFormat="1">
      <c r="B7" s="5"/>
      <c r="C7" s="9"/>
      <c r="D7" s="9"/>
      <c r="E7" s="10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6" s="21" customFormat="1" ht="13.5" thickBot="1">
      <c r="B8" s="5"/>
      <c r="C8" s="9"/>
      <c r="D8" s="49" t="s">
        <v>105</v>
      </c>
      <c r="E8" s="49"/>
      <c r="F8" s="49"/>
      <c r="G8" s="49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8"/>
    </row>
    <row r="9" spans="2:46" ht="13.5" thickTop="1">
      <c r="B9" s="5"/>
      <c r="D9" s="50"/>
      <c r="E9" s="50"/>
      <c r="F9" s="50"/>
      <c r="G9" s="55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8"/>
    </row>
    <row r="10" spans="2:46">
      <c r="B10" s="5"/>
      <c r="D10" s="50"/>
      <c r="E10" s="58">
        <v>1</v>
      </c>
      <c r="F10" s="59" t="str">
        <f>LOOKUP(E10,CAPEX!$E$11:$E$29,CAPEX!$F$11:$F$29)</f>
        <v>Cachoeiras de Macacu</v>
      </c>
      <c r="G10" s="15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8"/>
      <c r="AS10" s="131"/>
    </row>
    <row r="11" spans="2:46" s="22" customFormat="1">
      <c r="B11" s="5"/>
      <c r="D11" s="55"/>
      <c r="E11" s="52"/>
      <c r="F11" s="60" t="s">
        <v>51</v>
      </c>
      <c r="G11" s="154">
        <f t="shared" ref="G11:I11" si="0">SUM(G12:G16)</f>
        <v>30056</v>
      </c>
      <c r="H11" s="139">
        <f t="shared" si="0"/>
        <v>488</v>
      </c>
      <c r="I11" s="139">
        <f t="shared" si="0"/>
        <v>496</v>
      </c>
      <c r="J11" s="72">
        <f t="shared" ref="J11:AJ11" si="1">SUM(J12:J16)</f>
        <v>514</v>
      </c>
      <c r="K11" s="72">
        <f t="shared" si="1"/>
        <v>663</v>
      </c>
      <c r="L11" s="72">
        <f t="shared" si="1"/>
        <v>686</v>
      </c>
      <c r="M11" s="72">
        <f t="shared" si="1"/>
        <v>711</v>
      </c>
      <c r="N11" s="72">
        <f t="shared" si="1"/>
        <v>737</v>
      </c>
      <c r="O11" s="72">
        <f t="shared" si="1"/>
        <v>766</v>
      </c>
      <c r="P11" s="72">
        <f t="shared" si="1"/>
        <v>793</v>
      </c>
      <c r="Q11" s="72">
        <f t="shared" si="1"/>
        <v>822</v>
      </c>
      <c r="R11" s="72">
        <f t="shared" si="1"/>
        <v>878</v>
      </c>
      <c r="S11" s="72">
        <f t="shared" si="1"/>
        <v>871</v>
      </c>
      <c r="T11" s="72">
        <f t="shared" si="1"/>
        <v>894</v>
      </c>
      <c r="U11" s="72">
        <f t="shared" si="1"/>
        <v>902</v>
      </c>
      <c r="V11" s="72">
        <f t="shared" si="1"/>
        <v>910</v>
      </c>
      <c r="W11" s="72">
        <f t="shared" si="1"/>
        <v>915</v>
      </c>
      <c r="X11" s="72">
        <f t="shared" si="1"/>
        <v>922</v>
      </c>
      <c r="Y11" s="72">
        <f t="shared" si="1"/>
        <v>927</v>
      </c>
      <c r="Z11" s="72">
        <f t="shared" si="1"/>
        <v>933</v>
      </c>
      <c r="AA11" s="72">
        <f t="shared" si="1"/>
        <v>940</v>
      </c>
      <c r="AB11" s="72">
        <f t="shared" si="1"/>
        <v>942</v>
      </c>
      <c r="AC11" s="72">
        <f t="shared" si="1"/>
        <v>945</v>
      </c>
      <c r="AD11" s="72">
        <f t="shared" si="1"/>
        <v>948</v>
      </c>
      <c r="AE11" s="72">
        <f t="shared" si="1"/>
        <v>951</v>
      </c>
      <c r="AF11" s="72">
        <f t="shared" si="1"/>
        <v>954</v>
      </c>
      <c r="AG11" s="72">
        <f t="shared" si="1"/>
        <v>954</v>
      </c>
      <c r="AH11" s="72">
        <f t="shared" si="1"/>
        <v>955</v>
      </c>
      <c r="AI11" s="72">
        <f t="shared" si="1"/>
        <v>956</v>
      </c>
      <c r="AJ11" s="72">
        <f t="shared" si="1"/>
        <v>956</v>
      </c>
      <c r="AK11" s="72">
        <f t="shared" ref="AK11:AP11" si="2">SUM(AK12:AK16)</f>
        <v>957</v>
      </c>
      <c r="AL11" s="72">
        <f t="shared" si="2"/>
        <v>956</v>
      </c>
      <c r="AM11" s="72">
        <f t="shared" si="2"/>
        <v>955</v>
      </c>
      <c r="AN11" s="72">
        <f t="shared" si="2"/>
        <v>954</v>
      </c>
      <c r="AO11" s="72">
        <f t="shared" si="2"/>
        <v>953</v>
      </c>
      <c r="AP11" s="72">
        <f t="shared" si="2"/>
        <v>952</v>
      </c>
      <c r="AQ11" s="8"/>
      <c r="AS11" s="134"/>
    </row>
    <row r="12" spans="2:46">
      <c r="B12" s="5"/>
      <c r="D12" s="165" t="s">
        <v>118</v>
      </c>
      <c r="E12" s="47"/>
      <c r="F12" s="61" t="s">
        <v>52</v>
      </c>
      <c r="G12" s="154">
        <f>SUM(H12:AP12)</f>
        <v>337</v>
      </c>
      <c r="H12" s="140">
        <v>3</v>
      </c>
      <c r="I12" s="155">
        <v>3</v>
      </c>
      <c r="J12" s="155">
        <v>3</v>
      </c>
      <c r="K12" s="155">
        <v>8</v>
      </c>
      <c r="L12" s="155">
        <v>8</v>
      </c>
      <c r="M12" s="155">
        <v>8</v>
      </c>
      <c r="N12" s="155">
        <v>8</v>
      </c>
      <c r="O12" s="155">
        <v>9</v>
      </c>
      <c r="P12" s="155">
        <v>9</v>
      </c>
      <c r="Q12" s="155">
        <v>9</v>
      </c>
      <c r="R12" s="155">
        <v>10</v>
      </c>
      <c r="S12" s="155">
        <v>10</v>
      </c>
      <c r="T12" s="155">
        <v>10</v>
      </c>
      <c r="U12" s="155">
        <v>10</v>
      </c>
      <c r="V12" s="155">
        <v>10</v>
      </c>
      <c r="W12" s="155">
        <v>10</v>
      </c>
      <c r="X12" s="155">
        <v>11</v>
      </c>
      <c r="Y12" s="155">
        <v>11</v>
      </c>
      <c r="Z12" s="155">
        <v>11</v>
      </c>
      <c r="AA12" s="155">
        <v>11</v>
      </c>
      <c r="AB12" s="155">
        <v>11</v>
      </c>
      <c r="AC12" s="155">
        <v>11</v>
      </c>
      <c r="AD12" s="155">
        <v>11</v>
      </c>
      <c r="AE12" s="155">
        <v>11</v>
      </c>
      <c r="AF12" s="155">
        <v>11</v>
      </c>
      <c r="AG12" s="155">
        <v>11</v>
      </c>
      <c r="AH12" s="155">
        <v>11</v>
      </c>
      <c r="AI12" s="155">
        <v>11</v>
      </c>
      <c r="AJ12" s="155">
        <v>11</v>
      </c>
      <c r="AK12" s="155">
        <v>11</v>
      </c>
      <c r="AL12" s="155">
        <v>11</v>
      </c>
      <c r="AM12" s="155">
        <v>11</v>
      </c>
      <c r="AN12" s="155">
        <v>11</v>
      </c>
      <c r="AO12" s="155">
        <v>11</v>
      </c>
      <c r="AP12" s="155">
        <v>11</v>
      </c>
      <c r="AQ12" s="8"/>
      <c r="AS12" s="134"/>
      <c r="AT12" s="133"/>
    </row>
    <row r="13" spans="2:46">
      <c r="B13" s="5"/>
      <c r="D13" s="165" t="s">
        <v>119</v>
      </c>
      <c r="E13" s="47"/>
      <c r="F13" s="61" t="s">
        <v>53</v>
      </c>
      <c r="G13" s="154">
        <f t="shared" ref="G13:G16" si="3">SUM(H13:AP13)</f>
        <v>29422</v>
      </c>
      <c r="H13" s="155">
        <v>479</v>
      </c>
      <c r="I13" s="155">
        <v>487</v>
      </c>
      <c r="J13" s="155">
        <v>505</v>
      </c>
      <c r="K13" s="155">
        <v>649</v>
      </c>
      <c r="L13" s="155">
        <v>672</v>
      </c>
      <c r="M13" s="155">
        <v>697</v>
      </c>
      <c r="N13" s="155">
        <v>723</v>
      </c>
      <c r="O13" s="155">
        <v>750</v>
      </c>
      <c r="P13" s="155">
        <v>777</v>
      </c>
      <c r="Q13" s="155">
        <v>805</v>
      </c>
      <c r="R13" s="155">
        <v>860</v>
      </c>
      <c r="S13" s="155">
        <v>853</v>
      </c>
      <c r="T13" s="155">
        <v>876</v>
      </c>
      <c r="U13" s="155">
        <v>884</v>
      </c>
      <c r="V13" s="155">
        <v>892</v>
      </c>
      <c r="W13" s="155">
        <v>897</v>
      </c>
      <c r="X13" s="155">
        <v>903</v>
      </c>
      <c r="Y13" s="155">
        <v>908</v>
      </c>
      <c r="Z13" s="155">
        <v>913</v>
      </c>
      <c r="AA13" s="155">
        <v>919</v>
      </c>
      <c r="AB13" s="155">
        <v>921</v>
      </c>
      <c r="AC13" s="155">
        <v>924</v>
      </c>
      <c r="AD13" s="155">
        <v>927</v>
      </c>
      <c r="AE13" s="155">
        <v>930</v>
      </c>
      <c r="AF13" s="155">
        <v>933</v>
      </c>
      <c r="AG13" s="155">
        <v>933</v>
      </c>
      <c r="AH13" s="155">
        <v>934</v>
      </c>
      <c r="AI13" s="155">
        <v>935</v>
      </c>
      <c r="AJ13" s="155">
        <v>935</v>
      </c>
      <c r="AK13" s="155">
        <v>936</v>
      </c>
      <c r="AL13" s="155">
        <v>935</v>
      </c>
      <c r="AM13" s="155">
        <v>934</v>
      </c>
      <c r="AN13" s="155">
        <v>933</v>
      </c>
      <c r="AO13" s="155">
        <v>932</v>
      </c>
      <c r="AP13" s="155">
        <v>931</v>
      </c>
      <c r="AQ13" s="8"/>
      <c r="AS13" s="134"/>
      <c r="AT13" s="133"/>
    </row>
    <row r="14" spans="2:46">
      <c r="B14" s="5"/>
      <c r="D14" s="165" t="s">
        <v>120</v>
      </c>
      <c r="E14" s="47"/>
      <c r="F14" s="61" t="s">
        <v>54</v>
      </c>
      <c r="G14" s="154">
        <f t="shared" si="3"/>
        <v>150</v>
      </c>
      <c r="H14" s="155">
        <v>3</v>
      </c>
      <c r="I14" s="155">
        <v>3</v>
      </c>
      <c r="J14" s="155">
        <v>3</v>
      </c>
      <c r="K14" s="155">
        <v>3</v>
      </c>
      <c r="L14" s="155">
        <v>3</v>
      </c>
      <c r="M14" s="155">
        <v>3</v>
      </c>
      <c r="N14" s="155">
        <v>3</v>
      </c>
      <c r="O14" s="155">
        <v>4</v>
      </c>
      <c r="P14" s="155">
        <v>4</v>
      </c>
      <c r="Q14" s="155">
        <v>4</v>
      </c>
      <c r="R14" s="155">
        <v>4</v>
      </c>
      <c r="S14" s="155">
        <v>4</v>
      </c>
      <c r="T14" s="155">
        <v>4</v>
      </c>
      <c r="U14" s="155">
        <v>4</v>
      </c>
      <c r="V14" s="155">
        <v>4</v>
      </c>
      <c r="W14" s="155">
        <v>4</v>
      </c>
      <c r="X14" s="155">
        <v>4</v>
      </c>
      <c r="Y14" s="155">
        <v>4</v>
      </c>
      <c r="Z14" s="155">
        <v>5</v>
      </c>
      <c r="AA14" s="155">
        <v>5</v>
      </c>
      <c r="AB14" s="155">
        <v>5</v>
      </c>
      <c r="AC14" s="155">
        <v>5</v>
      </c>
      <c r="AD14" s="155">
        <v>5</v>
      </c>
      <c r="AE14" s="155">
        <v>5</v>
      </c>
      <c r="AF14" s="155">
        <v>5</v>
      </c>
      <c r="AG14" s="155">
        <v>5</v>
      </c>
      <c r="AH14" s="155">
        <v>5</v>
      </c>
      <c r="AI14" s="155">
        <v>5</v>
      </c>
      <c r="AJ14" s="155">
        <v>5</v>
      </c>
      <c r="AK14" s="155">
        <v>5</v>
      </c>
      <c r="AL14" s="155">
        <v>5</v>
      </c>
      <c r="AM14" s="155">
        <v>5</v>
      </c>
      <c r="AN14" s="155">
        <v>5</v>
      </c>
      <c r="AO14" s="155">
        <v>5</v>
      </c>
      <c r="AP14" s="155">
        <v>5</v>
      </c>
      <c r="AQ14" s="8"/>
      <c r="AS14" s="134"/>
      <c r="AT14" s="133"/>
    </row>
    <row r="15" spans="2:46">
      <c r="B15" s="5"/>
      <c r="D15" s="165" t="s">
        <v>121</v>
      </c>
      <c r="E15" s="47"/>
      <c r="F15" s="61" t="s">
        <v>11</v>
      </c>
      <c r="G15" s="154">
        <f t="shared" si="3"/>
        <v>51</v>
      </c>
      <c r="H15" s="155">
        <v>1</v>
      </c>
      <c r="I15" s="155">
        <v>1</v>
      </c>
      <c r="J15" s="155">
        <v>1</v>
      </c>
      <c r="K15" s="155">
        <v>1</v>
      </c>
      <c r="L15" s="155">
        <v>1</v>
      </c>
      <c r="M15" s="155">
        <v>1</v>
      </c>
      <c r="N15" s="155">
        <v>1</v>
      </c>
      <c r="O15" s="155">
        <v>1</v>
      </c>
      <c r="P15" s="155">
        <v>1</v>
      </c>
      <c r="Q15" s="155">
        <v>1</v>
      </c>
      <c r="R15" s="155">
        <v>1</v>
      </c>
      <c r="S15" s="155">
        <v>1</v>
      </c>
      <c r="T15" s="155">
        <v>1</v>
      </c>
      <c r="U15" s="155">
        <v>1</v>
      </c>
      <c r="V15" s="155">
        <v>1</v>
      </c>
      <c r="W15" s="155">
        <v>1</v>
      </c>
      <c r="X15" s="155">
        <v>1</v>
      </c>
      <c r="Y15" s="155">
        <v>1</v>
      </c>
      <c r="Z15" s="155">
        <v>1</v>
      </c>
      <c r="AA15" s="155">
        <v>2</v>
      </c>
      <c r="AB15" s="155">
        <v>2</v>
      </c>
      <c r="AC15" s="155">
        <v>2</v>
      </c>
      <c r="AD15" s="155">
        <v>2</v>
      </c>
      <c r="AE15" s="155">
        <v>2</v>
      </c>
      <c r="AF15" s="155">
        <v>2</v>
      </c>
      <c r="AG15" s="155">
        <v>2</v>
      </c>
      <c r="AH15" s="155">
        <v>2</v>
      </c>
      <c r="AI15" s="155">
        <v>2</v>
      </c>
      <c r="AJ15" s="155">
        <v>2</v>
      </c>
      <c r="AK15" s="155">
        <v>2</v>
      </c>
      <c r="AL15" s="155">
        <v>2</v>
      </c>
      <c r="AM15" s="155">
        <v>2</v>
      </c>
      <c r="AN15" s="155">
        <v>2</v>
      </c>
      <c r="AO15" s="155">
        <v>2</v>
      </c>
      <c r="AP15" s="155">
        <v>2</v>
      </c>
      <c r="AQ15" s="8"/>
      <c r="AS15" s="134"/>
      <c r="AT15" s="133"/>
    </row>
    <row r="16" spans="2:46">
      <c r="B16" s="5"/>
      <c r="D16" s="165" t="s">
        <v>122</v>
      </c>
      <c r="E16" s="50"/>
      <c r="F16" s="61" t="s">
        <v>15</v>
      </c>
      <c r="G16" s="154">
        <f t="shared" si="3"/>
        <v>96</v>
      </c>
      <c r="H16" s="155">
        <v>2</v>
      </c>
      <c r="I16" s="155">
        <v>2</v>
      </c>
      <c r="J16" s="155">
        <v>2</v>
      </c>
      <c r="K16" s="155">
        <v>2</v>
      </c>
      <c r="L16" s="155">
        <v>2</v>
      </c>
      <c r="M16" s="155">
        <v>2</v>
      </c>
      <c r="N16" s="155">
        <v>2</v>
      </c>
      <c r="O16" s="155">
        <v>2</v>
      </c>
      <c r="P16" s="155">
        <v>2</v>
      </c>
      <c r="Q16" s="155">
        <v>3</v>
      </c>
      <c r="R16" s="155">
        <v>3</v>
      </c>
      <c r="S16" s="155">
        <v>3</v>
      </c>
      <c r="T16" s="155">
        <v>3</v>
      </c>
      <c r="U16" s="155">
        <v>3</v>
      </c>
      <c r="V16" s="155">
        <v>3</v>
      </c>
      <c r="W16" s="155">
        <v>3</v>
      </c>
      <c r="X16" s="155">
        <v>3</v>
      </c>
      <c r="Y16" s="155">
        <v>3</v>
      </c>
      <c r="Z16" s="155">
        <v>3</v>
      </c>
      <c r="AA16" s="155">
        <v>3</v>
      </c>
      <c r="AB16" s="155">
        <v>3</v>
      </c>
      <c r="AC16" s="155">
        <v>3</v>
      </c>
      <c r="AD16" s="155">
        <v>3</v>
      </c>
      <c r="AE16" s="155">
        <v>3</v>
      </c>
      <c r="AF16" s="155">
        <v>3</v>
      </c>
      <c r="AG16" s="155">
        <v>3</v>
      </c>
      <c r="AH16" s="155">
        <v>3</v>
      </c>
      <c r="AI16" s="155">
        <v>3</v>
      </c>
      <c r="AJ16" s="155">
        <v>3</v>
      </c>
      <c r="AK16" s="155">
        <v>3</v>
      </c>
      <c r="AL16" s="155">
        <v>3</v>
      </c>
      <c r="AM16" s="155">
        <v>3</v>
      </c>
      <c r="AN16" s="155">
        <v>3</v>
      </c>
      <c r="AO16" s="155">
        <v>3</v>
      </c>
      <c r="AP16" s="155">
        <v>3</v>
      </c>
      <c r="AQ16" s="8"/>
      <c r="AS16" s="134"/>
      <c r="AT16" s="133"/>
    </row>
    <row r="17" spans="2:45">
      <c r="B17" s="5"/>
      <c r="D17" s="165"/>
      <c r="E17" s="50"/>
      <c r="F17" s="50"/>
      <c r="G17" s="55"/>
      <c r="H17" s="138"/>
      <c r="I17" s="138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8"/>
      <c r="AS17" s="134"/>
    </row>
    <row r="18" spans="2:45" s="22" customFormat="1">
      <c r="B18" s="5"/>
      <c r="D18" s="166"/>
      <c r="E18" s="52"/>
      <c r="F18" s="60" t="s">
        <v>55</v>
      </c>
      <c r="G18" s="154">
        <f t="shared" ref="G18:AP18" si="4">SUM(G19:G23)</f>
        <v>5524</v>
      </c>
      <c r="H18" s="154">
        <f t="shared" si="4"/>
        <v>103</v>
      </c>
      <c r="I18" s="154">
        <f t="shared" si="4"/>
        <v>107</v>
      </c>
      <c r="J18" s="154">
        <f t="shared" si="4"/>
        <v>112</v>
      </c>
      <c r="K18" s="154">
        <f t="shared" si="4"/>
        <v>116</v>
      </c>
      <c r="L18" s="154">
        <f t="shared" si="4"/>
        <v>121</v>
      </c>
      <c r="M18" s="154">
        <f t="shared" si="4"/>
        <v>127</v>
      </c>
      <c r="N18" s="154">
        <f t="shared" si="4"/>
        <v>131</v>
      </c>
      <c r="O18" s="154">
        <f t="shared" si="4"/>
        <v>137</v>
      </c>
      <c r="P18" s="154">
        <f t="shared" si="4"/>
        <v>142</v>
      </c>
      <c r="Q18" s="154">
        <f t="shared" si="4"/>
        <v>147</v>
      </c>
      <c r="R18" s="154">
        <f t="shared" si="4"/>
        <v>151</v>
      </c>
      <c r="S18" s="154">
        <f t="shared" si="4"/>
        <v>157</v>
      </c>
      <c r="T18" s="154">
        <f t="shared" si="4"/>
        <v>161</v>
      </c>
      <c r="U18" s="154">
        <f t="shared" si="4"/>
        <v>163</v>
      </c>
      <c r="V18" s="154">
        <f t="shared" si="4"/>
        <v>165</v>
      </c>
      <c r="W18" s="154">
        <f t="shared" si="4"/>
        <v>167</v>
      </c>
      <c r="X18" s="154">
        <f t="shared" si="4"/>
        <v>168</v>
      </c>
      <c r="Y18" s="154">
        <f t="shared" si="4"/>
        <v>169</v>
      </c>
      <c r="Z18" s="154">
        <f t="shared" si="4"/>
        <v>170</v>
      </c>
      <c r="AA18" s="154">
        <f t="shared" si="4"/>
        <v>173</v>
      </c>
      <c r="AB18" s="154">
        <f t="shared" si="4"/>
        <v>173</v>
      </c>
      <c r="AC18" s="154">
        <f t="shared" si="4"/>
        <v>173</v>
      </c>
      <c r="AD18" s="154">
        <f t="shared" si="4"/>
        <v>174</v>
      </c>
      <c r="AE18" s="154">
        <f t="shared" si="4"/>
        <v>175</v>
      </c>
      <c r="AF18" s="154">
        <f t="shared" si="4"/>
        <v>175</v>
      </c>
      <c r="AG18" s="154">
        <f t="shared" si="4"/>
        <v>176</v>
      </c>
      <c r="AH18" s="154">
        <f t="shared" si="4"/>
        <v>176</v>
      </c>
      <c r="AI18" s="154">
        <f t="shared" si="4"/>
        <v>176</v>
      </c>
      <c r="AJ18" s="154">
        <f t="shared" si="4"/>
        <v>177</v>
      </c>
      <c r="AK18" s="154">
        <f t="shared" si="4"/>
        <v>177</v>
      </c>
      <c r="AL18" s="154">
        <f t="shared" si="4"/>
        <v>177</v>
      </c>
      <c r="AM18" s="154">
        <f t="shared" si="4"/>
        <v>177</v>
      </c>
      <c r="AN18" s="154">
        <f t="shared" si="4"/>
        <v>177</v>
      </c>
      <c r="AO18" s="154">
        <f t="shared" si="4"/>
        <v>177</v>
      </c>
      <c r="AP18" s="154">
        <f t="shared" si="4"/>
        <v>177</v>
      </c>
      <c r="AQ18" s="8"/>
      <c r="AS18" s="134"/>
    </row>
    <row r="19" spans="2:45">
      <c r="B19" s="5"/>
      <c r="D19" s="165" t="s">
        <v>123</v>
      </c>
      <c r="E19" s="47"/>
      <c r="F19" s="61" t="s">
        <v>52</v>
      </c>
      <c r="G19" s="154">
        <f>SUM(H19:AP19)</f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0</v>
      </c>
      <c r="AO19" s="155">
        <v>0</v>
      </c>
      <c r="AP19" s="155">
        <v>0</v>
      </c>
      <c r="AQ19" s="8"/>
      <c r="AS19" s="134"/>
    </row>
    <row r="20" spans="2:45">
      <c r="B20" s="5"/>
      <c r="D20" s="165" t="s">
        <v>124</v>
      </c>
      <c r="E20" s="47"/>
      <c r="F20" s="61" t="s">
        <v>53</v>
      </c>
      <c r="G20" s="154">
        <f t="shared" ref="G20:G23" si="5">SUM(H20:AP20)</f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55">
        <v>0</v>
      </c>
      <c r="AM20" s="155">
        <v>0</v>
      </c>
      <c r="AN20" s="155">
        <v>0</v>
      </c>
      <c r="AO20" s="155">
        <v>0</v>
      </c>
      <c r="AP20" s="155">
        <v>0</v>
      </c>
      <c r="AQ20" s="8"/>
      <c r="AS20" s="134"/>
    </row>
    <row r="21" spans="2:45">
      <c r="B21" s="5"/>
      <c r="D21" s="165" t="s">
        <v>125</v>
      </c>
      <c r="E21" s="47"/>
      <c r="F21" s="61" t="s">
        <v>54</v>
      </c>
      <c r="G21" s="154">
        <f t="shared" si="5"/>
        <v>2782</v>
      </c>
      <c r="H21" s="155">
        <v>52</v>
      </c>
      <c r="I21" s="155">
        <v>54</v>
      </c>
      <c r="J21" s="155">
        <v>56</v>
      </c>
      <c r="K21" s="155">
        <v>59</v>
      </c>
      <c r="L21" s="155">
        <v>61</v>
      </c>
      <c r="M21" s="155">
        <v>64</v>
      </c>
      <c r="N21" s="155">
        <v>66</v>
      </c>
      <c r="O21" s="155">
        <v>69</v>
      </c>
      <c r="P21" s="155">
        <v>71</v>
      </c>
      <c r="Q21" s="155">
        <v>74</v>
      </c>
      <c r="R21" s="155">
        <v>76</v>
      </c>
      <c r="S21" s="155">
        <v>79</v>
      </c>
      <c r="T21" s="155">
        <v>81</v>
      </c>
      <c r="U21" s="155">
        <v>82</v>
      </c>
      <c r="V21" s="155">
        <v>83</v>
      </c>
      <c r="W21" s="155">
        <v>84</v>
      </c>
      <c r="X21" s="155">
        <v>85</v>
      </c>
      <c r="Y21" s="155">
        <v>85</v>
      </c>
      <c r="Z21" s="155">
        <v>86</v>
      </c>
      <c r="AA21" s="155">
        <v>87</v>
      </c>
      <c r="AB21" s="155">
        <v>87</v>
      </c>
      <c r="AC21" s="155">
        <v>87</v>
      </c>
      <c r="AD21" s="155">
        <v>88</v>
      </c>
      <c r="AE21" s="155">
        <v>88</v>
      </c>
      <c r="AF21" s="155">
        <v>88</v>
      </c>
      <c r="AG21" s="155">
        <v>89</v>
      </c>
      <c r="AH21" s="155">
        <v>89</v>
      </c>
      <c r="AI21" s="155">
        <v>89</v>
      </c>
      <c r="AJ21" s="155">
        <v>89</v>
      </c>
      <c r="AK21" s="155">
        <v>89</v>
      </c>
      <c r="AL21" s="155">
        <v>89</v>
      </c>
      <c r="AM21" s="155">
        <v>89</v>
      </c>
      <c r="AN21" s="155">
        <v>89</v>
      </c>
      <c r="AO21" s="155">
        <v>89</v>
      </c>
      <c r="AP21" s="155">
        <v>89</v>
      </c>
      <c r="AQ21" s="8"/>
      <c r="AS21" s="134"/>
    </row>
    <row r="22" spans="2:45">
      <c r="B22" s="5"/>
      <c r="D22" s="165" t="s">
        <v>126</v>
      </c>
      <c r="E22" s="47"/>
      <c r="F22" s="61" t="s">
        <v>11</v>
      </c>
      <c r="G22" s="154">
        <f t="shared" si="5"/>
        <v>924</v>
      </c>
      <c r="H22" s="155">
        <v>17</v>
      </c>
      <c r="I22" s="155">
        <v>18</v>
      </c>
      <c r="J22" s="155">
        <v>19</v>
      </c>
      <c r="K22" s="155">
        <v>19</v>
      </c>
      <c r="L22" s="155">
        <v>20</v>
      </c>
      <c r="M22" s="155">
        <v>21</v>
      </c>
      <c r="N22" s="155">
        <v>22</v>
      </c>
      <c r="O22" s="155">
        <v>23</v>
      </c>
      <c r="P22" s="155">
        <v>24</v>
      </c>
      <c r="Q22" s="155">
        <v>25</v>
      </c>
      <c r="R22" s="155">
        <v>25</v>
      </c>
      <c r="S22" s="155">
        <v>26</v>
      </c>
      <c r="T22" s="155">
        <v>27</v>
      </c>
      <c r="U22" s="155">
        <v>27</v>
      </c>
      <c r="V22" s="155">
        <v>28</v>
      </c>
      <c r="W22" s="155">
        <v>28</v>
      </c>
      <c r="X22" s="155">
        <v>28</v>
      </c>
      <c r="Y22" s="155">
        <v>28</v>
      </c>
      <c r="Z22" s="155">
        <v>28</v>
      </c>
      <c r="AA22" s="155">
        <v>29</v>
      </c>
      <c r="AB22" s="155">
        <v>29</v>
      </c>
      <c r="AC22" s="155">
        <v>29</v>
      </c>
      <c r="AD22" s="155">
        <v>29</v>
      </c>
      <c r="AE22" s="155">
        <v>29</v>
      </c>
      <c r="AF22" s="155">
        <v>29</v>
      </c>
      <c r="AG22" s="155">
        <v>29</v>
      </c>
      <c r="AH22" s="155">
        <v>29</v>
      </c>
      <c r="AI22" s="155">
        <v>29</v>
      </c>
      <c r="AJ22" s="155">
        <v>30</v>
      </c>
      <c r="AK22" s="155">
        <v>30</v>
      </c>
      <c r="AL22" s="155">
        <v>30</v>
      </c>
      <c r="AM22" s="155">
        <v>30</v>
      </c>
      <c r="AN22" s="155">
        <v>30</v>
      </c>
      <c r="AO22" s="155">
        <v>30</v>
      </c>
      <c r="AP22" s="155">
        <v>30</v>
      </c>
      <c r="AQ22" s="8"/>
      <c r="AS22" s="134"/>
    </row>
    <row r="23" spans="2:45">
      <c r="B23" s="5"/>
      <c r="D23" s="165" t="s">
        <v>127</v>
      </c>
      <c r="E23" s="50"/>
      <c r="F23" s="61" t="s">
        <v>15</v>
      </c>
      <c r="G23" s="154">
        <f t="shared" si="5"/>
        <v>1818</v>
      </c>
      <c r="H23" s="155">
        <v>34</v>
      </c>
      <c r="I23" s="155">
        <v>35</v>
      </c>
      <c r="J23" s="155">
        <v>37</v>
      </c>
      <c r="K23" s="155">
        <v>38</v>
      </c>
      <c r="L23" s="155">
        <v>40</v>
      </c>
      <c r="M23" s="155">
        <v>42</v>
      </c>
      <c r="N23" s="155">
        <v>43</v>
      </c>
      <c r="O23" s="155">
        <v>45</v>
      </c>
      <c r="P23" s="155">
        <v>47</v>
      </c>
      <c r="Q23" s="155">
        <v>48</v>
      </c>
      <c r="R23" s="155">
        <v>50</v>
      </c>
      <c r="S23" s="155">
        <v>52</v>
      </c>
      <c r="T23" s="155">
        <v>53</v>
      </c>
      <c r="U23" s="155">
        <v>54</v>
      </c>
      <c r="V23" s="155">
        <v>54</v>
      </c>
      <c r="W23" s="155">
        <v>55</v>
      </c>
      <c r="X23" s="155">
        <v>55</v>
      </c>
      <c r="Y23" s="155">
        <v>56</v>
      </c>
      <c r="Z23" s="155">
        <v>56</v>
      </c>
      <c r="AA23" s="155">
        <v>57</v>
      </c>
      <c r="AB23" s="155">
        <v>57</v>
      </c>
      <c r="AC23" s="155">
        <v>57</v>
      </c>
      <c r="AD23" s="155">
        <v>57</v>
      </c>
      <c r="AE23" s="155">
        <v>58</v>
      </c>
      <c r="AF23" s="155">
        <v>58</v>
      </c>
      <c r="AG23" s="155">
        <v>58</v>
      </c>
      <c r="AH23" s="155">
        <v>58</v>
      </c>
      <c r="AI23" s="155">
        <v>58</v>
      </c>
      <c r="AJ23" s="155">
        <v>58</v>
      </c>
      <c r="AK23" s="155">
        <v>58</v>
      </c>
      <c r="AL23" s="155">
        <v>58</v>
      </c>
      <c r="AM23" s="155">
        <v>58</v>
      </c>
      <c r="AN23" s="155">
        <v>58</v>
      </c>
      <c r="AO23" s="155">
        <v>58</v>
      </c>
      <c r="AP23" s="155">
        <v>58</v>
      </c>
      <c r="AQ23" s="8"/>
      <c r="AS23" s="134"/>
    </row>
    <row r="24" spans="2:45">
      <c r="B24" s="5"/>
      <c r="D24" s="165"/>
      <c r="E24" s="50"/>
      <c r="F24" s="50"/>
      <c r="G24" s="55"/>
      <c r="H24" s="138"/>
      <c r="I24" s="138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8"/>
      <c r="AS24" s="134"/>
    </row>
    <row r="25" spans="2:45" s="22" customFormat="1">
      <c r="B25" s="5"/>
      <c r="D25" s="166"/>
      <c r="E25" s="52"/>
      <c r="F25" s="60" t="s">
        <v>56</v>
      </c>
      <c r="G25" s="154">
        <f t="shared" ref="G25:AP25" si="6">SUM(G26:G30)</f>
        <v>64066</v>
      </c>
      <c r="H25" s="154">
        <f t="shared" si="6"/>
        <v>536</v>
      </c>
      <c r="I25" s="154">
        <f t="shared" si="6"/>
        <v>596</v>
      </c>
      <c r="J25" s="154">
        <f t="shared" si="6"/>
        <v>736</v>
      </c>
      <c r="K25" s="154">
        <f t="shared" si="6"/>
        <v>914</v>
      </c>
      <c r="L25" s="154">
        <f t="shared" si="6"/>
        <v>1062</v>
      </c>
      <c r="M25" s="154">
        <f t="shared" si="6"/>
        <v>1171</v>
      </c>
      <c r="N25" s="154">
        <f t="shared" si="6"/>
        <v>1285</v>
      </c>
      <c r="O25" s="154">
        <f t="shared" si="6"/>
        <v>1401</v>
      </c>
      <c r="P25" s="154">
        <f t="shared" si="6"/>
        <v>1521</v>
      </c>
      <c r="Q25" s="154">
        <f t="shared" si="6"/>
        <v>1645</v>
      </c>
      <c r="R25" s="154">
        <f t="shared" si="6"/>
        <v>1765</v>
      </c>
      <c r="S25" s="154">
        <f t="shared" si="6"/>
        <v>1888</v>
      </c>
      <c r="T25" s="154">
        <f t="shared" si="6"/>
        <v>2013</v>
      </c>
      <c r="U25" s="154">
        <f t="shared" si="6"/>
        <v>2038</v>
      </c>
      <c r="V25" s="154">
        <f t="shared" si="6"/>
        <v>2062</v>
      </c>
      <c r="W25" s="154">
        <f t="shared" si="6"/>
        <v>2078</v>
      </c>
      <c r="X25" s="154">
        <f t="shared" si="6"/>
        <v>2096</v>
      </c>
      <c r="Y25" s="154">
        <f t="shared" si="6"/>
        <v>2112</v>
      </c>
      <c r="Z25" s="154">
        <f t="shared" si="6"/>
        <v>2129</v>
      </c>
      <c r="AA25" s="154">
        <f t="shared" si="6"/>
        <v>2144</v>
      </c>
      <c r="AB25" s="154">
        <f t="shared" si="6"/>
        <v>2154</v>
      </c>
      <c r="AC25" s="154">
        <f t="shared" si="6"/>
        <v>2162</v>
      </c>
      <c r="AD25" s="154">
        <f t="shared" si="6"/>
        <v>2172</v>
      </c>
      <c r="AE25" s="154">
        <f t="shared" si="6"/>
        <v>2182</v>
      </c>
      <c r="AF25" s="154">
        <f t="shared" si="6"/>
        <v>2190</v>
      </c>
      <c r="AG25" s="154">
        <f t="shared" si="6"/>
        <v>2193</v>
      </c>
      <c r="AH25" s="154">
        <f t="shared" si="6"/>
        <v>2197</v>
      </c>
      <c r="AI25" s="154">
        <f t="shared" si="6"/>
        <v>2199</v>
      </c>
      <c r="AJ25" s="154">
        <f t="shared" si="6"/>
        <v>2203</v>
      </c>
      <c r="AK25" s="154">
        <f t="shared" si="6"/>
        <v>2205</v>
      </c>
      <c r="AL25" s="154">
        <f t="shared" si="6"/>
        <v>2205</v>
      </c>
      <c r="AM25" s="154">
        <f t="shared" si="6"/>
        <v>2204</v>
      </c>
      <c r="AN25" s="154">
        <f t="shared" si="6"/>
        <v>2203</v>
      </c>
      <c r="AO25" s="154">
        <f t="shared" si="6"/>
        <v>2203</v>
      </c>
      <c r="AP25" s="154">
        <f t="shared" si="6"/>
        <v>2202</v>
      </c>
      <c r="AQ25" s="8"/>
      <c r="AS25" s="134"/>
    </row>
    <row r="26" spans="2:45">
      <c r="B26" s="5"/>
      <c r="D26" s="165" t="s">
        <v>128</v>
      </c>
      <c r="E26" s="47"/>
      <c r="F26" s="61" t="s">
        <v>52</v>
      </c>
      <c r="G26" s="154">
        <f>SUM(H26:AP26)</f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0</v>
      </c>
      <c r="AO26" s="155">
        <v>0</v>
      </c>
      <c r="AP26" s="155">
        <v>0</v>
      </c>
      <c r="AQ26" s="8"/>
      <c r="AS26" s="134"/>
    </row>
    <row r="27" spans="2:45">
      <c r="B27" s="5"/>
      <c r="D27" s="165" t="s">
        <v>129</v>
      </c>
      <c r="E27" s="47"/>
      <c r="F27" s="61" t="s">
        <v>53</v>
      </c>
      <c r="G27" s="154">
        <f t="shared" ref="G27:G30" si="7">SUM(H27:AP27)</f>
        <v>15468</v>
      </c>
      <c r="H27" s="155">
        <v>0</v>
      </c>
      <c r="I27" s="155">
        <v>47</v>
      </c>
      <c r="J27" s="155">
        <v>109</v>
      </c>
      <c r="K27" s="155">
        <v>207</v>
      </c>
      <c r="L27" s="155">
        <v>271</v>
      </c>
      <c r="M27" s="155">
        <v>297</v>
      </c>
      <c r="N27" s="155">
        <v>324</v>
      </c>
      <c r="O27" s="155">
        <v>352</v>
      </c>
      <c r="P27" s="155">
        <v>380</v>
      </c>
      <c r="Q27" s="155">
        <v>410</v>
      </c>
      <c r="R27" s="155">
        <v>439</v>
      </c>
      <c r="S27" s="155">
        <v>468</v>
      </c>
      <c r="T27" s="155">
        <v>499</v>
      </c>
      <c r="U27" s="155">
        <v>504</v>
      </c>
      <c r="V27" s="155">
        <v>509</v>
      </c>
      <c r="W27" s="155">
        <v>513</v>
      </c>
      <c r="X27" s="155">
        <v>516</v>
      </c>
      <c r="Y27" s="155">
        <v>520</v>
      </c>
      <c r="Z27" s="155">
        <v>524</v>
      </c>
      <c r="AA27" s="155">
        <v>527</v>
      </c>
      <c r="AB27" s="155">
        <v>529</v>
      </c>
      <c r="AC27" s="155">
        <v>531</v>
      </c>
      <c r="AD27" s="155">
        <v>533</v>
      </c>
      <c r="AE27" s="155">
        <v>535</v>
      </c>
      <c r="AF27" s="155">
        <v>537</v>
      </c>
      <c r="AG27" s="155">
        <v>538</v>
      </c>
      <c r="AH27" s="155">
        <v>538</v>
      </c>
      <c r="AI27" s="155">
        <v>539</v>
      </c>
      <c r="AJ27" s="155">
        <v>540</v>
      </c>
      <c r="AK27" s="155">
        <v>540</v>
      </c>
      <c r="AL27" s="155">
        <v>540</v>
      </c>
      <c r="AM27" s="155">
        <v>539</v>
      </c>
      <c r="AN27" s="155">
        <v>538</v>
      </c>
      <c r="AO27" s="155">
        <v>538</v>
      </c>
      <c r="AP27" s="155">
        <v>537</v>
      </c>
      <c r="AQ27" s="8"/>
      <c r="AS27" s="134"/>
    </row>
    <row r="28" spans="2:45">
      <c r="B28" s="5"/>
      <c r="D28" s="165" t="s">
        <v>130</v>
      </c>
      <c r="E28" s="47"/>
      <c r="F28" s="61" t="s">
        <v>54</v>
      </c>
      <c r="G28" s="154">
        <f t="shared" si="7"/>
        <v>24462</v>
      </c>
      <c r="H28" s="155">
        <v>270</v>
      </c>
      <c r="I28" s="155">
        <v>276</v>
      </c>
      <c r="J28" s="155">
        <v>315</v>
      </c>
      <c r="K28" s="155">
        <v>356</v>
      </c>
      <c r="L28" s="155">
        <v>398</v>
      </c>
      <c r="M28" s="155">
        <v>440</v>
      </c>
      <c r="N28" s="155">
        <v>484</v>
      </c>
      <c r="O28" s="155">
        <v>528</v>
      </c>
      <c r="P28" s="155">
        <v>574</v>
      </c>
      <c r="Q28" s="155">
        <v>622</v>
      </c>
      <c r="R28" s="155">
        <v>668</v>
      </c>
      <c r="S28" s="155">
        <v>715</v>
      </c>
      <c r="T28" s="155">
        <v>762</v>
      </c>
      <c r="U28" s="155">
        <v>772</v>
      </c>
      <c r="V28" s="155">
        <v>782</v>
      </c>
      <c r="W28" s="155">
        <v>788</v>
      </c>
      <c r="X28" s="155">
        <v>795</v>
      </c>
      <c r="Y28" s="155">
        <v>801</v>
      </c>
      <c r="Z28" s="155">
        <v>808</v>
      </c>
      <c r="AA28" s="155">
        <v>814</v>
      </c>
      <c r="AB28" s="155">
        <v>818</v>
      </c>
      <c r="AC28" s="155">
        <v>821</v>
      </c>
      <c r="AD28" s="155">
        <v>825</v>
      </c>
      <c r="AE28" s="155">
        <v>829</v>
      </c>
      <c r="AF28" s="155">
        <v>832</v>
      </c>
      <c r="AG28" s="155">
        <v>833</v>
      </c>
      <c r="AH28" s="155">
        <v>835</v>
      </c>
      <c r="AI28" s="155">
        <v>836</v>
      </c>
      <c r="AJ28" s="155">
        <v>837</v>
      </c>
      <c r="AK28" s="155">
        <v>838</v>
      </c>
      <c r="AL28" s="155">
        <v>838</v>
      </c>
      <c r="AM28" s="155">
        <v>838</v>
      </c>
      <c r="AN28" s="155">
        <v>838</v>
      </c>
      <c r="AO28" s="155">
        <v>838</v>
      </c>
      <c r="AP28" s="155">
        <v>838</v>
      </c>
      <c r="AQ28" s="8"/>
      <c r="AS28" s="134"/>
    </row>
    <row r="29" spans="2:45">
      <c r="B29" s="5"/>
      <c r="D29" s="165" t="s">
        <v>131</v>
      </c>
      <c r="E29" s="47"/>
      <c r="F29" s="61" t="s">
        <v>11</v>
      </c>
      <c r="G29" s="154">
        <f t="shared" si="7"/>
        <v>8113</v>
      </c>
      <c r="H29" s="155">
        <v>89</v>
      </c>
      <c r="I29" s="155">
        <v>92</v>
      </c>
      <c r="J29" s="155">
        <v>105</v>
      </c>
      <c r="K29" s="155">
        <v>118</v>
      </c>
      <c r="L29" s="155">
        <v>132</v>
      </c>
      <c r="M29" s="155">
        <v>146</v>
      </c>
      <c r="N29" s="155">
        <v>160</v>
      </c>
      <c r="O29" s="155">
        <v>175</v>
      </c>
      <c r="P29" s="155">
        <v>191</v>
      </c>
      <c r="Q29" s="155">
        <v>206</v>
      </c>
      <c r="R29" s="155">
        <v>221</v>
      </c>
      <c r="S29" s="155">
        <v>237</v>
      </c>
      <c r="T29" s="155">
        <v>253</v>
      </c>
      <c r="U29" s="155">
        <v>256</v>
      </c>
      <c r="V29" s="155">
        <v>259</v>
      </c>
      <c r="W29" s="155">
        <v>261</v>
      </c>
      <c r="X29" s="155">
        <v>264</v>
      </c>
      <c r="Y29" s="155">
        <v>266</v>
      </c>
      <c r="Z29" s="155">
        <v>268</v>
      </c>
      <c r="AA29" s="155">
        <v>270</v>
      </c>
      <c r="AB29" s="155">
        <v>271</v>
      </c>
      <c r="AC29" s="155">
        <v>272</v>
      </c>
      <c r="AD29" s="155">
        <v>274</v>
      </c>
      <c r="AE29" s="155">
        <v>275</v>
      </c>
      <c r="AF29" s="155">
        <v>276</v>
      </c>
      <c r="AG29" s="155">
        <v>276</v>
      </c>
      <c r="AH29" s="155">
        <v>277</v>
      </c>
      <c r="AI29" s="155">
        <v>277</v>
      </c>
      <c r="AJ29" s="155">
        <v>278</v>
      </c>
      <c r="AK29" s="155">
        <v>278</v>
      </c>
      <c r="AL29" s="155">
        <v>278</v>
      </c>
      <c r="AM29" s="155">
        <v>278</v>
      </c>
      <c r="AN29" s="155">
        <v>278</v>
      </c>
      <c r="AO29" s="155">
        <v>278</v>
      </c>
      <c r="AP29" s="155">
        <v>278</v>
      </c>
      <c r="AQ29" s="8"/>
      <c r="AS29" s="134"/>
    </row>
    <row r="30" spans="2:45">
      <c r="B30" s="5"/>
      <c r="D30" s="165" t="s">
        <v>132</v>
      </c>
      <c r="E30" s="50"/>
      <c r="F30" s="61" t="s">
        <v>15</v>
      </c>
      <c r="G30" s="154">
        <f t="shared" si="7"/>
        <v>16023</v>
      </c>
      <c r="H30" s="155">
        <v>177</v>
      </c>
      <c r="I30" s="155">
        <v>181</v>
      </c>
      <c r="J30" s="155">
        <v>207</v>
      </c>
      <c r="K30" s="155">
        <v>233</v>
      </c>
      <c r="L30" s="155">
        <v>261</v>
      </c>
      <c r="M30" s="155">
        <v>288</v>
      </c>
      <c r="N30" s="155">
        <v>317</v>
      </c>
      <c r="O30" s="155">
        <v>346</v>
      </c>
      <c r="P30" s="155">
        <v>376</v>
      </c>
      <c r="Q30" s="155">
        <v>407</v>
      </c>
      <c r="R30" s="155">
        <v>437</v>
      </c>
      <c r="S30" s="155">
        <v>468</v>
      </c>
      <c r="T30" s="155">
        <v>499</v>
      </c>
      <c r="U30" s="155">
        <v>506</v>
      </c>
      <c r="V30" s="155">
        <v>512</v>
      </c>
      <c r="W30" s="155">
        <v>516</v>
      </c>
      <c r="X30" s="155">
        <v>521</v>
      </c>
      <c r="Y30" s="155">
        <v>525</v>
      </c>
      <c r="Z30" s="155">
        <v>529</v>
      </c>
      <c r="AA30" s="155">
        <v>533</v>
      </c>
      <c r="AB30" s="155">
        <v>536</v>
      </c>
      <c r="AC30" s="155">
        <v>538</v>
      </c>
      <c r="AD30" s="155">
        <v>540</v>
      </c>
      <c r="AE30" s="155">
        <v>543</v>
      </c>
      <c r="AF30" s="155">
        <v>545</v>
      </c>
      <c r="AG30" s="155">
        <v>546</v>
      </c>
      <c r="AH30" s="155">
        <v>547</v>
      </c>
      <c r="AI30" s="155">
        <v>547</v>
      </c>
      <c r="AJ30" s="155">
        <v>548</v>
      </c>
      <c r="AK30" s="155">
        <v>549</v>
      </c>
      <c r="AL30" s="155">
        <v>549</v>
      </c>
      <c r="AM30" s="155">
        <v>549</v>
      </c>
      <c r="AN30" s="155">
        <v>549</v>
      </c>
      <c r="AO30" s="155">
        <v>549</v>
      </c>
      <c r="AP30" s="155">
        <v>549</v>
      </c>
      <c r="AQ30" s="8"/>
      <c r="AS30" s="134"/>
    </row>
    <row r="31" spans="2:45">
      <c r="B31" s="5"/>
      <c r="D31" s="165"/>
      <c r="E31" s="50"/>
      <c r="F31" s="50"/>
      <c r="G31" s="55"/>
      <c r="H31" s="138"/>
      <c r="I31" s="138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8"/>
      <c r="AS31" s="134"/>
    </row>
    <row r="32" spans="2:45" s="22" customFormat="1">
      <c r="B32" s="5"/>
      <c r="D32" s="166"/>
      <c r="E32" s="52"/>
      <c r="F32" s="60" t="s">
        <v>57</v>
      </c>
      <c r="G32" s="154">
        <f t="shared" ref="G32:AP32" si="8">SUM(G33:G37)</f>
        <v>20799</v>
      </c>
      <c r="H32" s="154">
        <f t="shared" si="8"/>
        <v>28</v>
      </c>
      <c r="I32" s="154">
        <f t="shared" si="8"/>
        <v>30</v>
      </c>
      <c r="J32" s="154">
        <f t="shared" si="8"/>
        <v>34</v>
      </c>
      <c r="K32" s="154">
        <f t="shared" si="8"/>
        <v>37</v>
      </c>
      <c r="L32" s="154">
        <f t="shared" si="8"/>
        <v>42</v>
      </c>
      <c r="M32" s="154">
        <f t="shared" si="8"/>
        <v>46</v>
      </c>
      <c r="N32" s="154">
        <f t="shared" si="8"/>
        <v>493</v>
      </c>
      <c r="O32" s="154">
        <f t="shared" si="8"/>
        <v>522</v>
      </c>
      <c r="P32" s="154">
        <f t="shared" si="8"/>
        <v>552</v>
      </c>
      <c r="Q32" s="154">
        <f t="shared" si="8"/>
        <v>616</v>
      </c>
      <c r="R32" s="154">
        <f t="shared" si="8"/>
        <v>647</v>
      </c>
      <c r="S32" s="154">
        <f t="shared" si="8"/>
        <v>678</v>
      </c>
      <c r="T32" s="154">
        <f t="shared" si="8"/>
        <v>709</v>
      </c>
      <c r="U32" s="154">
        <f t="shared" si="8"/>
        <v>715</v>
      </c>
      <c r="V32" s="154">
        <f t="shared" si="8"/>
        <v>721</v>
      </c>
      <c r="W32" s="154">
        <f t="shared" si="8"/>
        <v>725</v>
      </c>
      <c r="X32" s="154">
        <f t="shared" si="8"/>
        <v>728</v>
      </c>
      <c r="Y32" s="154">
        <f t="shared" si="8"/>
        <v>733</v>
      </c>
      <c r="Z32" s="154">
        <f t="shared" si="8"/>
        <v>737</v>
      </c>
      <c r="AA32" s="154">
        <f t="shared" si="8"/>
        <v>740</v>
      </c>
      <c r="AB32" s="154">
        <f t="shared" si="8"/>
        <v>742</v>
      </c>
      <c r="AC32" s="154">
        <f t="shared" si="8"/>
        <v>744</v>
      </c>
      <c r="AD32" s="154">
        <f t="shared" si="8"/>
        <v>745</v>
      </c>
      <c r="AE32" s="154">
        <f t="shared" si="8"/>
        <v>749</v>
      </c>
      <c r="AF32" s="154">
        <f t="shared" si="8"/>
        <v>752</v>
      </c>
      <c r="AG32" s="154">
        <f t="shared" si="8"/>
        <v>752</v>
      </c>
      <c r="AH32" s="154">
        <f t="shared" si="8"/>
        <v>754</v>
      </c>
      <c r="AI32" s="154">
        <f t="shared" si="8"/>
        <v>754</v>
      </c>
      <c r="AJ32" s="154">
        <f t="shared" si="8"/>
        <v>754</v>
      </c>
      <c r="AK32" s="154">
        <f t="shared" si="8"/>
        <v>754</v>
      </c>
      <c r="AL32" s="154">
        <f t="shared" si="8"/>
        <v>754</v>
      </c>
      <c r="AM32" s="154">
        <f t="shared" si="8"/>
        <v>754</v>
      </c>
      <c r="AN32" s="154">
        <f t="shared" si="8"/>
        <v>754</v>
      </c>
      <c r="AO32" s="154">
        <f t="shared" si="8"/>
        <v>752</v>
      </c>
      <c r="AP32" s="154">
        <f t="shared" si="8"/>
        <v>752</v>
      </c>
      <c r="AQ32" s="8"/>
      <c r="AS32" s="134"/>
    </row>
    <row r="33" spans="2:46">
      <c r="B33" s="5"/>
      <c r="D33" s="165" t="s">
        <v>133</v>
      </c>
      <c r="E33" s="47"/>
      <c r="F33" s="61" t="s">
        <v>52</v>
      </c>
      <c r="G33" s="154">
        <f>SUM(H33:AP33)</f>
        <v>11693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328</v>
      </c>
      <c r="O33" s="155">
        <v>343</v>
      </c>
      <c r="P33" s="155">
        <v>358</v>
      </c>
      <c r="Q33" s="155">
        <v>364</v>
      </c>
      <c r="R33" s="155">
        <v>376</v>
      </c>
      <c r="S33" s="155">
        <v>389</v>
      </c>
      <c r="T33" s="155">
        <v>402</v>
      </c>
      <c r="U33" s="155">
        <v>404</v>
      </c>
      <c r="V33" s="155">
        <v>406</v>
      </c>
      <c r="W33" s="155">
        <v>408</v>
      </c>
      <c r="X33" s="155">
        <v>409</v>
      </c>
      <c r="Y33" s="155">
        <v>411</v>
      </c>
      <c r="Z33" s="155">
        <v>412</v>
      </c>
      <c r="AA33" s="155">
        <v>414</v>
      </c>
      <c r="AB33" s="155">
        <v>415</v>
      </c>
      <c r="AC33" s="155">
        <v>416</v>
      </c>
      <c r="AD33" s="155">
        <v>416</v>
      </c>
      <c r="AE33" s="155">
        <v>417</v>
      </c>
      <c r="AF33" s="155">
        <v>418</v>
      </c>
      <c r="AG33" s="155">
        <v>418</v>
      </c>
      <c r="AH33" s="155">
        <v>419</v>
      </c>
      <c r="AI33" s="155">
        <v>419</v>
      </c>
      <c r="AJ33" s="155">
        <v>419</v>
      </c>
      <c r="AK33" s="155">
        <v>419</v>
      </c>
      <c r="AL33" s="155">
        <v>419</v>
      </c>
      <c r="AM33" s="155">
        <v>419</v>
      </c>
      <c r="AN33" s="155">
        <v>419</v>
      </c>
      <c r="AO33" s="155">
        <v>418</v>
      </c>
      <c r="AP33" s="155">
        <v>418</v>
      </c>
      <c r="AQ33" s="8"/>
      <c r="AS33" s="134"/>
    </row>
    <row r="34" spans="2:46">
      <c r="B34" s="5"/>
      <c r="D34" s="165" t="s">
        <v>134</v>
      </c>
      <c r="E34" s="47"/>
      <c r="F34" s="61" t="s">
        <v>53</v>
      </c>
      <c r="G34" s="154">
        <f t="shared" ref="G34:G37" si="9">SUM(H34:AP34)</f>
        <v>6543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115</v>
      </c>
      <c r="O34" s="155">
        <v>124</v>
      </c>
      <c r="P34" s="155">
        <v>134</v>
      </c>
      <c r="Q34" s="155">
        <v>187</v>
      </c>
      <c r="R34" s="155">
        <v>201</v>
      </c>
      <c r="S34" s="155">
        <v>214</v>
      </c>
      <c r="T34" s="155">
        <v>228</v>
      </c>
      <c r="U34" s="155">
        <v>230</v>
      </c>
      <c r="V34" s="155">
        <v>233</v>
      </c>
      <c r="W34" s="155">
        <v>235</v>
      </c>
      <c r="X34" s="155">
        <v>236</v>
      </c>
      <c r="Y34" s="155">
        <v>238</v>
      </c>
      <c r="Z34" s="155">
        <v>240</v>
      </c>
      <c r="AA34" s="155">
        <v>241</v>
      </c>
      <c r="AB34" s="155">
        <v>242</v>
      </c>
      <c r="AC34" s="155">
        <v>243</v>
      </c>
      <c r="AD34" s="155">
        <v>244</v>
      </c>
      <c r="AE34" s="155">
        <v>245</v>
      </c>
      <c r="AF34" s="155">
        <v>246</v>
      </c>
      <c r="AG34" s="155">
        <v>246</v>
      </c>
      <c r="AH34" s="155">
        <v>247</v>
      </c>
      <c r="AI34" s="155">
        <v>247</v>
      </c>
      <c r="AJ34" s="155">
        <v>247</v>
      </c>
      <c r="AK34" s="155">
        <v>247</v>
      </c>
      <c r="AL34" s="155">
        <v>247</v>
      </c>
      <c r="AM34" s="155">
        <v>247</v>
      </c>
      <c r="AN34" s="155">
        <v>247</v>
      </c>
      <c r="AO34" s="155">
        <v>246</v>
      </c>
      <c r="AP34" s="155">
        <v>246</v>
      </c>
      <c r="AQ34" s="8"/>
      <c r="AS34" s="134"/>
    </row>
    <row r="35" spans="2:46">
      <c r="B35" s="5"/>
      <c r="D35" s="165" t="s">
        <v>135</v>
      </c>
      <c r="E35" s="47"/>
      <c r="F35" s="61" t="s">
        <v>54</v>
      </c>
      <c r="G35" s="154">
        <f t="shared" si="9"/>
        <v>1288</v>
      </c>
      <c r="H35" s="155">
        <v>14</v>
      </c>
      <c r="I35" s="155">
        <v>15</v>
      </c>
      <c r="J35" s="155">
        <v>17</v>
      </c>
      <c r="K35" s="155">
        <v>19</v>
      </c>
      <c r="L35" s="155">
        <v>21</v>
      </c>
      <c r="M35" s="155">
        <v>23</v>
      </c>
      <c r="N35" s="155">
        <v>25</v>
      </c>
      <c r="O35" s="155">
        <v>28</v>
      </c>
      <c r="P35" s="155">
        <v>30</v>
      </c>
      <c r="Q35" s="155">
        <v>33</v>
      </c>
      <c r="R35" s="155">
        <v>35</v>
      </c>
      <c r="S35" s="155">
        <v>38</v>
      </c>
      <c r="T35" s="155">
        <v>40</v>
      </c>
      <c r="U35" s="155">
        <v>41</v>
      </c>
      <c r="V35" s="155">
        <v>41</v>
      </c>
      <c r="W35" s="155">
        <v>41</v>
      </c>
      <c r="X35" s="155">
        <v>42</v>
      </c>
      <c r="Y35" s="155">
        <v>42</v>
      </c>
      <c r="Z35" s="155">
        <v>43</v>
      </c>
      <c r="AA35" s="155">
        <v>43</v>
      </c>
      <c r="AB35" s="155">
        <v>43</v>
      </c>
      <c r="AC35" s="155">
        <v>43</v>
      </c>
      <c r="AD35" s="155">
        <v>43</v>
      </c>
      <c r="AE35" s="155">
        <v>44</v>
      </c>
      <c r="AF35" s="155">
        <v>44</v>
      </c>
      <c r="AG35" s="155">
        <v>44</v>
      </c>
      <c r="AH35" s="155">
        <v>44</v>
      </c>
      <c r="AI35" s="155">
        <v>44</v>
      </c>
      <c r="AJ35" s="155">
        <v>44</v>
      </c>
      <c r="AK35" s="155">
        <v>44</v>
      </c>
      <c r="AL35" s="155">
        <v>44</v>
      </c>
      <c r="AM35" s="155">
        <v>44</v>
      </c>
      <c r="AN35" s="155">
        <v>44</v>
      </c>
      <c r="AO35" s="155">
        <v>44</v>
      </c>
      <c r="AP35" s="155">
        <v>44</v>
      </c>
      <c r="AQ35" s="8"/>
      <c r="AS35" s="134"/>
    </row>
    <row r="36" spans="2:46">
      <c r="B36" s="5"/>
      <c r="D36" s="165" t="s">
        <v>136</v>
      </c>
      <c r="E36" s="47"/>
      <c r="F36" s="61" t="s">
        <v>11</v>
      </c>
      <c r="G36" s="154">
        <f t="shared" si="9"/>
        <v>430</v>
      </c>
      <c r="H36" s="155">
        <v>5</v>
      </c>
      <c r="I36" s="155">
        <v>5</v>
      </c>
      <c r="J36" s="155">
        <v>6</v>
      </c>
      <c r="K36" s="155">
        <v>6</v>
      </c>
      <c r="L36" s="155">
        <v>7</v>
      </c>
      <c r="M36" s="155">
        <v>8</v>
      </c>
      <c r="N36" s="155">
        <v>8</v>
      </c>
      <c r="O36" s="155">
        <v>9</v>
      </c>
      <c r="P36" s="155">
        <v>10</v>
      </c>
      <c r="Q36" s="155">
        <v>11</v>
      </c>
      <c r="R36" s="155">
        <v>12</v>
      </c>
      <c r="S36" s="155">
        <v>12</v>
      </c>
      <c r="T36" s="155">
        <v>13</v>
      </c>
      <c r="U36" s="155">
        <v>13</v>
      </c>
      <c r="V36" s="155">
        <v>14</v>
      </c>
      <c r="W36" s="155">
        <v>14</v>
      </c>
      <c r="X36" s="155">
        <v>14</v>
      </c>
      <c r="Y36" s="155">
        <v>14</v>
      </c>
      <c r="Z36" s="155">
        <v>14</v>
      </c>
      <c r="AA36" s="155">
        <v>14</v>
      </c>
      <c r="AB36" s="155">
        <v>14</v>
      </c>
      <c r="AC36" s="155">
        <v>14</v>
      </c>
      <c r="AD36" s="155">
        <v>14</v>
      </c>
      <c r="AE36" s="155">
        <v>14</v>
      </c>
      <c r="AF36" s="155">
        <v>15</v>
      </c>
      <c r="AG36" s="155">
        <v>15</v>
      </c>
      <c r="AH36" s="155">
        <v>15</v>
      </c>
      <c r="AI36" s="155">
        <v>15</v>
      </c>
      <c r="AJ36" s="155">
        <v>15</v>
      </c>
      <c r="AK36" s="155">
        <v>15</v>
      </c>
      <c r="AL36" s="155">
        <v>15</v>
      </c>
      <c r="AM36" s="155">
        <v>15</v>
      </c>
      <c r="AN36" s="155">
        <v>15</v>
      </c>
      <c r="AO36" s="155">
        <v>15</v>
      </c>
      <c r="AP36" s="155">
        <v>15</v>
      </c>
      <c r="AQ36" s="8"/>
      <c r="AS36" s="134"/>
    </row>
    <row r="37" spans="2:46">
      <c r="B37" s="5"/>
      <c r="D37" s="165" t="s">
        <v>137</v>
      </c>
      <c r="E37" s="50"/>
      <c r="F37" s="61" t="s">
        <v>15</v>
      </c>
      <c r="G37" s="154">
        <f t="shared" si="9"/>
        <v>845</v>
      </c>
      <c r="H37" s="155">
        <v>9</v>
      </c>
      <c r="I37" s="155">
        <v>10</v>
      </c>
      <c r="J37" s="155">
        <v>11</v>
      </c>
      <c r="K37" s="155">
        <v>12</v>
      </c>
      <c r="L37" s="155">
        <v>14</v>
      </c>
      <c r="M37" s="155">
        <v>15</v>
      </c>
      <c r="N37" s="155">
        <v>17</v>
      </c>
      <c r="O37" s="155">
        <v>18</v>
      </c>
      <c r="P37" s="155">
        <v>20</v>
      </c>
      <c r="Q37" s="155">
        <v>21</v>
      </c>
      <c r="R37" s="155">
        <v>23</v>
      </c>
      <c r="S37" s="155">
        <v>25</v>
      </c>
      <c r="T37" s="155">
        <v>26</v>
      </c>
      <c r="U37" s="155">
        <v>27</v>
      </c>
      <c r="V37" s="155">
        <v>27</v>
      </c>
      <c r="W37" s="155">
        <v>27</v>
      </c>
      <c r="X37" s="155">
        <v>27</v>
      </c>
      <c r="Y37" s="155">
        <v>28</v>
      </c>
      <c r="Z37" s="155">
        <v>28</v>
      </c>
      <c r="AA37" s="155">
        <v>28</v>
      </c>
      <c r="AB37" s="155">
        <v>28</v>
      </c>
      <c r="AC37" s="155">
        <v>28</v>
      </c>
      <c r="AD37" s="155">
        <v>28</v>
      </c>
      <c r="AE37" s="155">
        <v>29</v>
      </c>
      <c r="AF37" s="155">
        <v>29</v>
      </c>
      <c r="AG37" s="155">
        <v>29</v>
      </c>
      <c r="AH37" s="155">
        <v>29</v>
      </c>
      <c r="AI37" s="155">
        <v>29</v>
      </c>
      <c r="AJ37" s="155">
        <v>29</v>
      </c>
      <c r="AK37" s="155">
        <v>29</v>
      </c>
      <c r="AL37" s="155">
        <v>29</v>
      </c>
      <c r="AM37" s="155">
        <v>29</v>
      </c>
      <c r="AN37" s="155">
        <v>29</v>
      </c>
      <c r="AO37" s="155">
        <v>29</v>
      </c>
      <c r="AP37" s="155">
        <v>29</v>
      </c>
      <c r="AQ37" s="8"/>
      <c r="AS37" s="134"/>
    </row>
    <row r="38" spans="2:46">
      <c r="B38" s="5"/>
      <c r="D38" s="165"/>
      <c r="E38" s="50"/>
      <c r="F38" s="50"/>
      <c r="G38" s="55"/>
      <c r="H38" s="138"/>
      <c r="I38" s="138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8"/>
      <c r="AS38" s="24"/>
    </row>
    <row r="39" spans="2:46">
      <c r="B39" s="5"/>
      <c r="D39" s="165"/>
      <c r="E39" s="58">
        <f>E10+1</f>
        <v>2</v>
      </c>
      <c r="F39" s="59" t="str">
        <f>LOOKUP(E39,CAPEX!$E$11:$E$29,CAPEX!$F$11:$F$29)</f>
        <v>Itaborai</v>
      </c>
      <c r="G39" s="153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8"/>
      <c r="AS39" s="135"/>
      <c r="AT39" s="134"/>
    </row>
    <row r="40" spans="2:46" s="22" customFormat="1">
      <c r="B40" s="5"/>
      <c r="D40" s="166"/>
      <c r="E40" s="52"/>
      <c r="F40" s="60" t="s">
        <v>51</v>
      </c>
      <c r="G40" s="154">
        <f t="shared" ref="G40:AP40" si="10">SUM(G41:G45)</f>
        <v>360207</v>
      </c>
      <c r="H40" s="154">
        <f t="shared" si="10"/>
        <v>4645</v>
      </c>
      <c r="I40" s="154">
        <f t="shared" si="10"/>
        <v>7358</v>
      </c>
      <c r="J40" s="154">
        <f t="shared" si="10"/>
        <v>8192</v>
      </c>
      <c r="K40" s="154">
        <f t="shared" si="10"/>
        <v>9061</v>
      </c>
      <c r="L40" s="154">
        <f t="shared" si="10"/>
        <v>9320</v>
      </c>
      <c r="M40" s="154">
        <f t="shared" si="10"/>
        <v>9565</v>
      </c>
      <c r="N40" s="154">
        <f t="shared" si="10"/>
        <v>9810</v>
      </c>
      <c r="O40" s="154">
        <f t="shared" si="10"/>
        <v>10048</v>
      </c>
      <c r="P40" s="154">
        <f t="shared" si="10"/>
        <v>10501</v>
      </c>
      <c r="Q40" s="154">
        <f t="shared" si="10"/>
        <v>10511</v>
      </c>
      <c r="R40" s="154">
        <f t="shared" si="10"/>
        <v>10717</v>
      </c>
      <c r="S40" s="154">
        <f t="shared" si="10"/>
        <v>10746</v>
      </c>
      <c r="T40" s="154">
        <f t="shared" si="10"/>
        <v>10776</v>
      </c>
      <c r="U40" s="154">
        <f t="shared" si="10"/>
        <v>10806</v>
      </c>
      <c r="V40" s="154">
        <f t="shared" si="10"/>
        <v>10836</v>
      </c>
      <c r="W40" s="154">
        <f t="shared" si="10"/>
        <v>10850</v>
      </c>
      <c r="X40" s="154">
        <f t="shared" si="10"/>
        <v>10864</v>
      </c>
      <c r="Y40" s="154">
        <f t="shared" si="10"/>
        <v>10878</v>
      </c>
      <c r="Z40" s="154">
        <f t="shared" si="10"/>
        <v>10893</v>
      </c>
      <c r="AA40" s="154">
        <f t="shared" si="10"/>
        <v>10906</v>
      </c>
      <c r="AB40" s="154">
        <f t="shared" si="10"/>
        <v>10907</v>
      </c>
      <c r="AC40" s="154">
        <f t="shared" si="10"/>
        <v>10908</v>
      </c>
      <c r="AD40" s="154">
        <f t="shared" si="10"/>
        <v>10909</v>
      </c>
      <c r="AE40" s="154">
        <f t="shared" si="10"/>
        <v>10910</v>
      </c>
      <c r="AF40" s="154">
        <f t="shared" si="10"/>
        <v>10911</v>
      </c>
      <c r="AG40" s="154">
        <f t="shared" si="10"/>
        <v>10900</v>
      </c>
      <c r="AH40" s="154">
        <f t="shared" si="10"/>
        <v>10889</v>
      </c>
      <c r="AI40" s="154">
        <f t="shared" si="10"/>
        <v>10878</v>
      </c>
      <c r="AJ40" s="154">
        <f t="shared" si="10"/>
        <v>10867</v>
      </c>
      <c r="AK40" s="154">
        <f t="shared" si="10"/>
        <v>10856</v>
      </c>
      <c r="AL40" s="154">
        <f t="shared" si="10"/>
        <v>10837</v>
      </c>
      <c r="AM40" s="154">
        <f t="shared" si="10"/>
        <v>10817</v>
      </c>
      <c r="AN40" s="154">
        <f t="shared" si="10"/>
        <v>10798</v>
      </c>
      <c r="AO40" s="154">
        <f t="shared" si="10"/>
        <v>10778</v>
      </c>
      <c r="AP40" s="154">
        <f t="shared" si="10"/>
        <v>10759</v>
      </c>
      <c r="AQ40" s="8"/>
      <c r="AS40" s="134"/>
      <c r="AT40" s="136"/>
    </row>
    <row r="41" spans="2:46">
      <c r="B41" s="5"/>
      <c r="D41" s="165" t="s">
        <v>118</v>
      </c>
      <c r="E41" s="47"/>
      <c r="F41" s="61" t="s">
        <v>52</v>
      </c>
      <c r="G41" s="154">
        <f t="shared" ref="G41:G45" si="11">SUM(H41:AP41)</f>
        <v>26706</v>
      </c>
      <c r="H41" s="155">
        <v>344</v>
      </c>
      <c r="I41" s="155">
        <v>344</v>
      </c>
      <c r="J41" s="155">
        <v>458</v>
      </c>
      <c r="K41" s="155">
        <v>656</v>
      </c>
      <c r="L41" s="155">
        <v>679</v>
      </c>
      <c r="M41" s="155">
        <v>699</v>
      </c>
      <c r="N41" s="155">
        <v>720</v>
      </c>
      <c r="O41" s="155">
        <v>741</v>
      </c>
      <c r="P41" s="155">
        <v>779</v>
      </c>
      <c r="Q41" s="155">
        <v>782</v>
      </c>
      <c r="R41" s="155">
        <v>800</v>
      </c>
      <c r="S41" s="155">
        <v>804</v>
      </c>
      <c r="T41" s="155">
        <v>809</v>
      </c>
      <c r="U41" s="155">
        <v>814</v>
      </c>
      <c r="V41" s="155">
        <v>819</v>
      </c>
      <c r="W41" s="155">
        <v>821</v>
      </c>
      <c r="X41" s="155">
        <v>823</v>
      </c>
      <c r="Y41" s="155">
        <v>825</v>
      </c>
      <c r="Z41" s="155">
        <v>828</v>
      </c>
      <c r="AA41" s="155">
        <v>830</v>
      </c>
      <c r="AB41" s="155">
        <v>830</v>
      </c>
      <c r="AC41" s="155">
        <v>830</v>
      </c>
      <c r="AD41" s="155">
        <v>830</v>
      </c>
      <c r="AE41" s="155">
        <v>831</v>
      </c>
      <c r="AF41" s="155">
        <v>831</v>
      </c>
      <c r="AG41" s="155">
        <v>829</v>
      </c>
      <c r="AH41" s="155">
        <v>827</v>
      </c>
      <c r="AI41" s="155">
        <v>825</v>
      </c>
      <c r="AJ41" s="155">
        <v>823</v>
      </c>
      <c r="AK41" s="155">
        <v>821</v>
      </c>
      <c r="AL41" s="155">
        <v>818</v>
      </c>
      <c r="AM41" s="155">
        <v>814</v>
      </c>
      <c r="AN41" s="155">
        <v>811</v>
      </c>
      <c r="AO41" s="155">
        <v>807</v>
      </c>
      <c r="AP41" s="155">
        <v>804</v>
      </c>
      <c r="AQ41" s="8"/>
      <c r="AS41" s="134"/>
      <c r="AT41" s="134"/>
    </row>
    <row r="42" spans="2:46">
      <c r="B42" s="5"/>
      <c r="D42" s="165" t="s">
        <v>119</v>
      </c>
      <c r="E42" s="47"/>
      <c r="F42" s="61" t="s">
        <v>53</v>
      </c>
      <c r="G42" s="154">
        <f t="shared" si="11"/>
        <v>311505</v>
      </c>
      <c r="H42" s="155">
        <v>3880</v>
      </c>
      <c r="I42" s="155">
        <v>6584</v>
      </c>
      <c r="J42" s="155">
        <v>7281</v>
      </c>
      <c r="K42" s="155">
        <v>7928</v>
      </c>
      <c r="L42" s="155">
        <v>8139</v>
      </c>
      <c r="M42" s="155">
        <v>8341</v>
      </c>
      <c r="N42" s="155">
        <v>8541</v>
      </c>
      <c r="O42" s="155">
        <v>8735</v>
      </c>
      <c r="P42" s="155">
        <v>9125</v>
      </c>
      <c r="Q42" s="155">
        <v>9107</v>
      </c>
      <c r="R42" s="155">
        <v>9274</v>
      </c>
      <c r="S42" s="155">
        <v>9294</v>
      </c>
      <c r="T42" s="155">
        <v>9314</v>
      </c>
      <c r="U42" s="155">
        <v>9333</v>
      </c>
      <c r="V42" s="155">
        <v>9353</v>
      </c>
      <c r="W42" s="155">
        <v>9362</v>
      </c>
      <c r="X42" s="155">
        <v>9371</v>
      </c>
      <c r="Y42" s="155">
        <v>9381</v>
      </c>
      <c r="Z42" s="155">
        <v>9390</v>
      </c>
      <c r="AA42" s="155">
        <v>9399</v>
      </c>
      <c r="AB42" s="155">
        <v>9399</v>
      </c>
      <c r="AC42" s="155">
        <v>9399</v>
      </c>
      <c r="AD42" s="155">
        <v>9399</v>
      </c>
      <c r="AE42" s="155">
        <v>9398</v>
      </c>
      <c r="AF42" s="155">
        <v>9398</v>
      </c>
      <c r="AG42" s="155">
        <v>9389</v>
      </c>
      <c r="AH42" s="155">
        <v>9380</v>
      </c>
      <c r="AI42" s="155">
        <v>9371</v>
      </c>
      <c r="AJ42" s="155">
        <v>9362</v>
      </c>
      <c r="AK42" s="155">
        <v>9353</v>
      </c>
      <c r="AL42" s="155">
        <v>9337</v>
      </c>
      <c r="AM42" s="155">
        <v>9321</v>
      </c>
      <c r="AN42" s="155">
        <v>9305</v>
      </c>
      <c r="AO42" s="155">
        <v>9289</v>
      </c>
      <c r="AP42" s="155">
        <v>9273</v>
      </c>
      <c r="AQ42" s="8"/>
      <c r="AS42" s="134"/>
      <c r="AT42" s="134"/>
    </row>
    <row r="43" spans="2:46">
      <c r="B43" s="5"/>
      <c r="D43" s="165" t="s">
        <v>120</v>
      </c>
      <c r="E43" s="47"/>
      <c r="F43" s="61" t="s">
        <v>54</v>
      </c>
      <c r="G43" s="154">
        <f t="shared" si="11"/>
        <v>11068</v>
      </c>
      <c r="H43" s="155">
        <v>212</v>
      </c>
      <c r="I43" s="155">
        <v>216</v>
      </c>
      <c r="J43" s="155">
        <v>228</v>
      </c>
      <c r="K43" s="155">
        <v>240</v>
      </c>
      <c r="L43" s="155">
        <v>253</v>
      </c>
      <c r="M43" s="155">
        <v>264</v>
      </c>
      <c r="N43" s="155">
        <v>276</v>
      </c>
      <c r="O43" s="155">
        <v>288</v>
      </c>
      <c r="P43" s="155">
        <v>300</v>
      </c>
      <c r="Q43" s="155">
        <v>313</v>
      </c>
      <c r="R43" s="155">
        <v>324</v>
      </c>
      <c r="S43" s="155">
        <v>326</v>
      </c>
      <c r="T43" s="155">
        <v>329</v>
      </c>
      <c r="U43" s="155">
        <v>332</v>
      </c>
      <c r="V43" s="155">
        <v>334</v>
      </c>
      <c r="W43" s="155">
        <v>336</v>
      </c>
      <c r="X43" s="155">
        <v>337</v>
      </c>
      <c r="Y43" s="155">
        <v>338</v>
      </c>
      <c r="Z43" s="155">
        <v>340</v>
      </c>
      <c r="AA43" s="155">
        <v>341</v>
      </c>
      <c r="AB43" s="155">
        <v>341</v>
      </c>
      <c r="AC43" s="155">
        <v>342</v>
      </c>
      <c r="AD43" s="155">
        <v>342</v>
      </c>
      <c r="AE43" s="155">
        <v>343</v>
      </c>
      <c r="AF43" s="155">
        <v>343</v>
      </c>
      <c r="AG43" s="155">
        <v>343</v>
      </c>
      <c r="AH43" s="155">
        <v>343</v>
      </c>
      <c r="AI43" s="155">
        <v>343</v>
      </c>
      <c r="AJ43" s="155">
        <v>343</v>
      </c>
      <c r="AK43" s="155">
        <v>343</v>
      </c>
      <c r="AL43" s="155">
        <v>343</v>
      </c>
      <c r="AM43" s="155">
        <v>343</v>
      </c>
      <c r="AN43" s="155">
        <v>343</v>
      </c>
      <c r="AO43" s="155">
        <v>343</v>
      </c>
      <c r="AP43" s="155">
        <v>343</v>
      </c>
      <c r="AQ43" s="8"/>
      <c r="AS43" s="134"/>
      <c r="AT43" s="134"/>
    </row>
    <row r="44" spans="2:46">
      <c r="B44" s="5"/>
      <c r="D44" s="165" t="s">
        <v>121</v>
      </c>
      <c r="E44" s="47"/>
      <c r="F44" s="61" t="s">
        <v>11</v>
      </c>
      <c r="G44" s="154">
        <f t="shared" si="11"/>
        <v>3675</v>
      </c>
      <c r="H44" s="155">
        <v>70</v>
      </c>
      <c r="I44" s="155">
        <v>72</v>
      </c>
      <c r="J44" s="155">
        <v>76</v>
      </c>
      <c r="K44" s="155">
        <v>80</v>
      </c>
      <c r="L44" s="155">
        <v>84</v>
      </c>
      <c r="M44" s="155">
        <v>88</v>
      </c>
      <c r="N44" s="155">
        <v>92</v>
      </c>
      <c r="O44" s="155">
        <v>95</v>
      </c>
      <c r="P44" s="155">
        <v>100</v>
      </c>
      <c r="Q44" s="155">
        <v>104</v>
      </c>
      <c r="R44" s="155">
        <v>107</v>
      </c>
      <c r="S44" s="155">
        <v>108</v>
      </c>
      <c r="T44" s="155">
        <v>109</v>
      </c>
      <c r="U44" s="155">
        <v>110</v>
      </c>
      <c r="V44" s="155">
        <v>111</v>
      </c>
      <c r="W44" s="155">
        <v>111</v>
      </c>
      <c r="X44" s="155">
        <v>112</v>
      </c>
      <c r="Y44" s="155">
        <v>112</v>
      </c>
      <c r="Z44" s="155">
        <v>113</v>
      </c>
      <c r="AA44" s="155">
        <v>113</v>
      </c>
      <c r="AB44" s="155">
        <v>113</v>
      </c>
      <c r="AC44" s="155">
        <v>113</v>
      </c>
      <c r="AD44" s="155">
        <v>114</v>
      </c>
      <c r="AE44" s="155">
        <v>114</v>
      </c>
      <c r="AF44" s="155">
        <v>114</v>
      </c>
      <c r="AG44" s="155">
        <v>114</v>
      </c>
      <c r="AH44" s="155">
        <v>114</v>
      </c>
      <c r="AI44" s="155">
        <v>114</v>
      </c>
      <c r="AJ44" s="155">
        <v>114</v>
      </c>
      <c r="AK44" s="155">
        <v>114</v>
      </c>
      <c r="AL44" s="155">
        <v>114</v>
      </c>
      <c r="AM44" s="155">
        <v>114</v>
      </c>
      <c r="AN44" s="155">
        <v>114</v>
      </c>
      <c r="AO44" s="155">
        <v>114</v>
      </c>
      <c r="AP44" s="155">
        <v>114</v>
      </c>
      <c r="AQ44" s="8"/>
      <c r="AS44" s="134"/>
      <c r="AT44" s="134"/>
    </row>
    <row r="45" spans="2:46">
      <c r="B45" s="5"/>
      <c r="D45" s="165" t="s">
        <v>122</v>
      </c>
      <c r="E45" s="50"/>
      <c r="F45" s="61" t="s">
        <v>15</v>
      </c>
      <c r="G45" s="154">
        <f t="shared" si="11"/>
        <v>7253</v>
      </c>
      <c r="H45" s="155">
        <v>139</v>
      </c>
      <c r="I45" s="155">
        <v>142</v>
      </c>
      <c r="J45" s="155">
        <v>149</v>
      </c>
      <c r="K45" s="155">
        <v>157</v>
      </c>
      <c r="L45" s="155">
        <v>165</v>
      </c>
      <c r="M45" s="155">
        <v>173</v>
      </c>
      <c r="N45" s="155">
        <v>181</v>
      </c>
      <c r="O45" s="155">
        <v>189</v>
      </c>
      <c r="P45" s="155">
        <v>197</v>
      </c>
      <c r="Q45" s="155">
        <v>205</v>
      </c>
      <c r="R45" s="155">
        <v>212</v>
      </c>
      <c r="S45" s="155">
        <v>214</v>
      </c>
      <c r="T45" s="155">
        <v>215</v>
      </c>
      <c r="U45" s="155">
        <v>217</v>
      </c>
      <c r="V45" s="155">
        <v>219</v>
      </c>
      <c r="W45" s="155">
        <v>220</v>
      </c>
      <c r="X45" s="155">
        <v>221</v>
      </c>
      <c r="Y45" s="155">
        <v>222</v>
      </c>
      <c r="Z45" s="155">
        <v>222</v>
      </c>
      <c r="AA45" s="155">
        <v>223</v>
      </c>
      <c r="AB45" s="155">
        <v>224</v>
      </c>
      <c r="AC45" s="155">
        <v>224</v>
      </c>
      <c r="AD45" s="155">
        <v>224</v>
      </c>
      <c r="AE45" s="155">
        <v>224</v>
      </c>
      <c r="AF45" s="155">
        <v>225</v>
      </c>
      <c r="AG45" s="155">
        <v>225</v>
      </c>
      <c r="AH45" s="155">
        <v>225</v>
      </c>
      <c r="AI45" s="155">
        <v>225</v>
      </c>
      <c r="AJ45" s="155">
        <v>225</v>
      </c>
      <c r="AK45" s="155">
        <v>225</v>
      </c>
      <c r="AL45" s="155">
        <v>225</v>
      </c>
      <c r="AM45" s="155">
        <v>225</v>
      </c>
      <c r="AN45" s="155">
        <v>225</v>
      </c>
      <c r="AO45" s="155">
        <v>225</v>
      </c>
      <c r="AP45" s="155">
        <v>225</v>
      </c>
      <c r="AQ45" s="8"/>
      <c r="AS45" s="134"/>
      <c r="AT45" s="134"/>
    </row>
    <row r="46" spans="2:46">
      <c r="B46" s="5"/>
      <c r="D46" s="165"/>
      <c r="E46" s="50"/>
      <c r="F46" s="50"/>
      <c r="G46" s="55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8"/>
      <c r="AS46" s="134"/>
      <c r="AT46" s="134"/>
    </row>
    <row r="47" spans="2:46" s="22" customFormat="1">
      <c r="B47" s="5"/>
      <c r="D47" s="166"/>
      <c r="E47" s="52"/>
      <c r="F47" s="60" t="s">
        <v>55</v>
      </c>
      <c r="G47" s="154">
        <f t="shared" ref="G47:AP47" si="12">SUM(G48:G52)</f>
        <v>417770</v>
      </c>
      <c r="H47" s="154">
        <f t="shared" si="12"/>
        <v>8008</v>
      </c>
      <c r="I47" s="154">
        <f t="shared" si="12"/>
        <v>8159</v>
      </c>
      <c r="J47" s="154">
        <f t="shared" si="12"/>
        <v>8606</v>
      </c>
      <c r="K47" s="154">
        <f t="shared" si="12"/>
        <v>9063</v>
      </c>
      <c r="L47" s="154">
        <f t="shared" si="12"/>
        <v>9531</v>
      </c>
      <c r="M47" s="154">
        <f t="shared" si="12"/>
        <v>9968</v>
      </c>
      <c r="N47" s="154">
        <f t="shared" si="12"/>
        <v>10414</v>
      </c>
      <c r="O47" s="154">
        <f t="shared" si="12"/>
        <v>10866</v>
      </c>
      <c r="P47" s="154">
        <f t="shared" si="12"/>
        <v>11327</v>
      </c>
      <c r="Q47" s="154">
        <f t="shared" si="12"/>
        <v>11796</v>
      </c>
      <c r="R47" s="154">
        <f t="shared" si="12"/>
        <v>12221</v>
      </c>
      <c r="S47" s="154">
        <f t="shared" si="12"/>
        <v>12319</v>
      </c>
      <c r="T47" s="154">
        <f t="shared" si="12"/>
        <v>12417</v>
      </c>
      <c r="U47" s="154">
        <f t="shared" si="12"/>
        <v>12516</v>
      </c>
      <c r="V47" s="154">
        <f t="shared" si="12"/>
        <v>12614</v>
      </c>
      <c r="W47" s="154">
        <f t="shared" si="12"/>
        <v>12666</v>
      </c>
      <c r="X47" s="154">
        <f t="shared" si="12"/>
        <v>12717</v>
      </c>
      <c r="Y47" s="154">
        <f t="shared" si="12"/>
        <v>12770</v>
      </c>
      <c r="Z47" s="154">
        <f t="shared" si="12"/>
        <v>12822</v>
      </c>
      <c r="AA47" s="154">
        <f t="shared" si="12"/>
        <v>12873</v>
      </c>
      <c r="AB47" s="154">
        <f t="shared" si="12"/>
        <v>12889</v>
      </c>
      <c r="AC47" s="154">
        <f t="shared" si="12"/>
        <v>12904</v>
      </c>
      <c r="AD47" s="154">
        <f t="shared" si="12"/>
        <v>12919</v>
      </c>
      <c r="AE47" s="154">
        <f t="shared" si="12"/>
        <v>12935</v>
      </c>
      <c r="AF47" s="154">
        <f t="shared" si="12"/>
        <v>12950</v>
      </c>
      <c r="AG47" s="154">
        <f t="shared" si="12"/>
        <v>12950</v>
      </c>
      <c r="AH47" s="154">
        <f t="shared" si="12"/>
        <v>12950</v>
      </c>
      <c r="AI47" s="154">
        <f t="shared" si="12"/>
        <v>12950</v>
      </c>
      <c r="AJ47" s="154">
        <f t="shared" si="12"/>
        <v>12950</v>
      </c>
      <c r="AK47" s="154">
        <f t="shared" si="12"/>
        <v>12950</v>
      </c>
      <c r="AL47" s="154">
        <f t="shared" si="12"/>
        <v>12950</v>
      </c>
      <c r="AM47" s="154">
        <f t="shared" si="12"/>
        <v>12950</v>
      </c>
      <c r="AN47" s="154">
        <f t="shared" si="12"/>
        <v>12950</v>
      </c>
      <c r="AO47" s="154">
        <f t="shared" si="12"/>
        <v>12950</v>
      </c>
      <c r="AP47" s="154">
        <f t="shared" si="12"/>
        <v>12950</v>
      </c>
      <c r="AQ47" s="8"/>
      <c r="AS47" s="134"/>
      <c r="AT47" s="136"/>
    </row>
    <row r="48" spans="2:46">
      <c r="B48" s="5"/>
      <c r="D48" s="165" t="s">
        <v>123</v>
      </c>
      <c r="E48" s="47"/>
      <c r="F48" s="61" t="s">
        <v>52</v>
      </c>
      <c r="G48" s="154">
        <f t="shared" ref="G48:G52" si="13">SUM(H48:AP48)</f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55">
        <v>0</v>
      </c>
      <c r="V48" s="155">
        <v>0</v>
      </c>
      <c r="W48" s="155">
        <v>0</v>
      </c>
      <c r="X48" s="155">
        <v>0</v>
      </c>
      <c r="Y48" s="155">
        <v>0</v>
      </c>
      <c r="Z48" s="155">
        <v>0</v>
      </c>
      <c r="AA48" s="155">
        <v>0</v>
      </c>
      <c r="AB48" s="155">
        <v>0</v>
      </c>
      <c r="AC48" s="155">
        <v>0</v>
      </c>
      <c r="AD48" s="155">
        <v>0</v>
      </c>
      <c r="AE48" s="155">
        <v>0</v>
      </c>
      <c r="AF48" s="155">
        <v>0</v>
      </c>
      <c r="AG48" s="155">
        <v>0</v>
      </c>
      <c r="AH48" s="155">
        <v>0</v>
      </c>
      <c r="AI48" s="155">
        <v>0</v>
      </c>
      <c r="AJ48" s="155">
        <v>0</v>
      </c>
      <c r="AK48" s="155">
        <v>0</v>
      </c>
      <c r="AL48" s="155">
        <v>0</v>
      </c>
      <c r="AM48" s="155">
        <v>0</v>
      </c>
      <c r="AN48" s="155">
        <v>0</v>
      </c>
      <c r="AO48" s="155">
        <v>0</v>
      </c>
      <c r="AP48" s="155">
        <v>0</v>
      </c>
      <c r="AQ48" s="8"/>
      <c r="AS48" s="134"/>
      <c r="AT48" s="134"/>
    </row>
    <row r="49" spans="2:46">
      <c r="B49" s="5"/>
      <c r="D49" s="165" t="s">
        <v>124</v>
      </c>
      <c r="E49" s="47"/>
      <c r="F49" s="61" t="s">
        <v>53</v>
      </c>
      <c r="G49" s="154">
        <f t="shared" si="13"/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  <c r="W49" s="155">
        <v>0</v>
      </c>
      <c r="X49" s="155">
        <v>0</v>
      </c>
      <c r="Y49" s="155">
        <v>0</v>
      </c>
      <c r="Z49" s="155">
        <v>0</v>
      </c>
      <c r="AA49" s="155">
        <v>0</v>
      </c>
      <c r="AB49" s="155">
        <v>0</v>
      </c>
      <c r="AC49" s="155">
        <v>0</v>
      </c>
      <c r="AD49" s="155">
        <v>0</v>
      </c>
      <c r="AE49" s="155">
        <v>0</v>
      </c>
      <c r="AF49" s="155">
        <v>0</v>
      </c>
      <c r="AG49" s="155">
        <v>0</v>
      </c>
      <c r="AH49" s="155">
        <v>0</v>
      </c>
      <c r="AI49" s="155">
        <v>0</v>
      </c>
      <c r="AJ49" s="155">
        <v>0</v>
      </c>
      <c r="AK49" s="155">
        <v>0</v>
      </c>
      <c r="AL49" s="155">
        <v>0</v>
      </c>
      <c r="AM49" s="155">
        <v>0</v>
      </c>
      <c r="AN49" s="155">
        <v>0</v>
      </c>
      <c r="AO49" s="155">
        <v>0</v>
      </c>
      <c r="AP49" s="155">
        <v>0</v>
      </c>
      <c r="AQ49" s="8"/>
      <c r="AS49" s="134"/>
      <c r="AT49" s="134"/>
    </row>
    <row r="50" spans="2:46">
      <c r="B50" s="5"/>
      <c r="D50" s="165" t="s">
        <v>125</v>
      </c>
      <c r="E50" s="47"/>
      <c r="F50" s="61" t="s">
        <v>54</v>
      </c>
      <c r="G50" s="154">
        <f t="shared" si="13"/>
        <v>210301</v>
      </c>
      <c r="H50" s="155">
        <v>4031</v>
      </c>
      <c r="I50" s="155">
        <v>4107</v>
      </c>
      <c r="J50" s="155">
        <v>4332</v>
      </c>
      <c r="K50" s="155">
        <v>4562</v>
      </c>
      <c r="L50" s="155">
        <v>4798</v>
      </c>
      <c r="M50" s="155">
        <v>5018</v>
      </c>
      <c r="N50" s="155">
        <v>5242</v>
      </c>
      <c r="O50" s="155">
        <v>5470</v>
      </c>
      <c r="P50" s="155">
        <v>5702</v>
      </c>
      <c r="Q50" s="155">
        <v>5938</v>
      </c>
      <c r="R50" s="155">
        <v>6152</v>
      </c>
      <c r="S50" s="155">
        <v>6201</v>
      </c>
      <c r="T50" s="155">
        <v>6251</v>
      </c>
      <c r="U50" s="155">
        <v>6300</v>
      </c>
      <c r="V50" s="155">
        <v>6350</v>
      </c>
      <c r="W50" s="155">
        <v>6376</v>
      </c>
      <c r="X50" s="155">
        <v>6402</v>
      </c>
      <c r="Y50" s="155">
        <v>6428</v>
      </c>
      <c r="Z50" s="155">
        <v>6454</v>
      </c>
      <c r="AA50" s="155">
        <v>6480</v>
      </c>
      <c r="AB50" s="155">
        <v>6488</v>
      </c>
      <c r="AC50" s="155">
        <v>6496</v>
      </c>
      <c r="AD50" s="155">
        <v>6503</v>
      </c>
      <c r="AE50" s="155">
        <v>6511</v>
      </c>
      <c r="AF50" s="155">
        <v>6519</v>
      </c>
      <c r="AG50" s="155">
        <v>6519</v>
      </c>
      <c r="AH50" s="155">
        <v>6519</v>
      </c>
      <c r="AI50" s="155">
        <v>6519</v>
      </c>
      <c r="AJ50" s="155">
        <v>6519</v>
      </c>
      <c r="AK50" s="155">
        <v>6519</v>
      </c>
      <c r="AL50" s="155">
        <v>6519</v>
      </c>
      <c r="AM50" s="155">
        <v>6519</v>
      </c>
      <c r="AN50" s="155">
        <v>6519</v>
      </c>
      <c r="AO50" s="155">
        <v>6519</v>
      </c>
      <c r="AP50" s="155">
        <v>6519</v>
      </c>
      <c r="AQ50" s="8"/>
      <c r="AS50" s="134"/>
      <c r="AT50" s="134"/>
    </row>
    <row r="51" spans="2:46">
      <c r="B51" s="5"/>
      <c r="D51" s="165" t="s">
        <v>126</v>
      </c>
      <c r="E51" s="47"/>
      <c r="F51" s="61" t="s">
        <v>11</v>
      </c>
      <c r="G51" s="154">
        <f t="shared" si="13"/>
        <v>69748</v>
      </c>
      <c r="H51" s="155">
        <v>1337</v>
      </c>
      <c r="I51" s="155">
        <v>1362</v>
      </c>
      <c r="J51" s="155">
        <v>1437</v>
      </c>
      <c r="K51" s="155">
        <v>1513</v>
      </c>
      <c r="L51" s="155">
        <v>1591</v>
      </c>
      <c r="M51" s="155">
        <v>1664</v>
      </c>
      <c r="N51" s="155">
        <v>1739</v>
      </c>
      <c r="O51" s="155">
        <v>1814</v>
      </c>
      <c r="P51" s="155">
        <v>1891</v>
      </c>
      <c r="Q51" s="155">
        <v>1969</v>
      </c>
      <c r="R51" s="155">
        <v>2040</v>
      </c>
      <c r="S51" s="155">
        <v>2057</v>
      </c>
      <c r="T51" s="155">
        <v>2073</v>
      </c>
      <c r="U51" s="155">
        <v>2090</v>
      </c>
      <c r="V51" s="155">
        <v>2106</v>
      </c>
      <c r="W51" s="155">
        <v>2115</v>
      </c>
      <c r="X51" s="155">
        <v>2123</v>
      </c>
      <c r="Y51" s="155">
        <v>2132</v>
      </c>
      <c r="Z51" s="155">
        <v>2141</v>
      </c>
      <c r="AA51" s="155">
        <v>2149</v>
      </c>
      <c r="AB51" s="155">
        <v>2152</v>
      </c>
      <c r="AC51" s="155">
        <v>2154</v>
      </c>
      <c r="AD51" s="155">
        <v>2157</v>
      </c>
      <c r="AE51" s="155">
        <v>2160</v>
      </c>
      <c r="AF51" s="155">
        <v>2162</v>
      </c>
      <c r="AG51" s="155">
        <v>2162</v>
      </c>
      <c r="AH51" s="155">
        <v>2162</v>
      </c>
      <c r="AI51" s="155">
        <v>2162</v>
      </c>
      <c r="AJ51" s="155">
        <v>2162</v>
      </c>
      <c r="AK51" s="155">
        <v>2162</v>
      </c>
      <c r="AL51" s="155">
        <v>2162</v>
      </c>
      <c r="AM51" s="155">
        <v>2162</v>
      </c>
      <c r="AN51" s="155">
        <v>2162</v>
      </c>
      <c r="AO51" s="155">
        <v>2162</v>
      </c>
      <c r="AP51" s="155">
        <v>2162</v>
      </c>
      <c r="AQ51" s="8"/>
      <c r="AS51" s="134"/>
      <c r="AT51" s="134"/>
    </row>
    <row r="52" spans="2:46">
      <c r="B52" s="5"/>
      <c r="D52" s="165" t="s">
        <v>127</v>
      </c>
      <c r="E52" s="50"/>
      <c r="F52" s="61" t="s">
        <v>15</v>
      </c>
      <c r="G52" s="154">
        <f t="shared" si="13"/>
        <v>137721</v>
      </c>
      <c r="H52" s="155">
        <v>2640</v>
      </c>
      <c r="I52" s="155">
        <v>2690</v>
      </c>
      <c r="J52" s="155">
        <v>2837</v>
      </c>
      <c r="K52" s="155">
        <v>2988</v>
      </c>
      <c r="L52" s="155">
        <v>3142</v>
      </c>
      <c r="M52" s="155">
        <v>3286</v>
      </c>
      <c r="N52" s="155">
        <v>3433</v>
      </c>
      <c r="O52" s="155">
        <v>3582</v>
      </c>
      <c r="P52" s="155">
        <v>3734</v>
      </c>
      <c r="Q52" s="155">
        <v>3889</v>
      </c>
      <c r="R52" s="155">
        <v>4029</v>
      </c>
      <c r="S52" s="155">
        <v>4061</v>
      </c>
      <c r="T52" s="155">
        <v>4093</v>
      </c>
      <c r="U52" s="155">
        <v>4126</v>
      </c>
      <c r="V52" s="155">
        <v>4158</v>
      </c>
      <c r="W52" s="155">
        <v>4175</v>
      </c>
      <c r="X52" s="155">
        <v>4192</v>
      </c>
      <c r="Y52" s="155">
        <v>4210</v>
      </c>
      <c r="Z52" s="155">
        <v>4227</v>
      </c>
      <c r="AA52" s="155">
        <v>4244</v>
      </c>
      <c r="AB52" s="155">
        <v>4249</v>
      </c>
      <c r="AC52" s="155">
        <v>4254</v>
      </c>
      <c r="AD52" s="155">
        <v>4259</v>
      </c>
      <c r="AE52" s="155">
        <v>4264</v>
      </c>
      <c r="AF52" s="155">
        <v>4269</v>
      </c>
      <c r="AG52" s="155">
        <v>4269</v>
      </c>
      <c r="AH52" s="155">
        <v>4269</v>
      </c>
      <c r="AI52" s="155">
        <v>4269</v>
      </c>
      <c r="AJ52" s="155">
        <v>4269</v>
      </c>
      <c r="AK52" s="155">
        <v>4269</v>
      </c>
      <c r="AL52" s="155">
        <v>4269</v>
      </c>
      <c r="AM52" s="155">
        <v>4269</v>
      </c>
      <c r="AN52" s="155">
        <v>4269</v>
      </c>
      <c r="AO52" s="155">
        <v>4269</v>
      </c>
      <c r="AP52" s="155">
        <v>4269</v>
      </c>
      <c r="AQ52" s="8"/>
      <c r="AS52" s="134"/>
      <c r="AT52" s="134"/>
    </row>
    <row r="53" spans="2:46">
      <c r="B53" s="5"/>
      <c r="D53" s="165"/>
      <c r="E53" s="50"/>
      <c r="F53" s="50"/>
      <c r="G53" s="55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8"/>
      <c r="AS53" s="134"/>
      <c r="AT53" s="134"/>
    </row>
    <row r="54" spans="2:46" s="22" customFormat="1">
      <c r="B54" s="5"/>
      <c r="D54" s="166"/>
      <c r="E54" s="52"/>
      <c r="F54" s="60" t="s">
        <v>56</v>
      </c>
      <c r="G54" s="154">
        <f t="shared" ref="G54:AP54" si="14">SUM(G55:G59)</f>
        <v>365942</v>
      </c>
      <c r="H54" s="154">
        <f t="shared" si="14"/>
        <v>1780</v>
      </c>
      <c r="I54" s="154">
        <f t="shared" si="14"/>
        <v>1807</v>
      </c>
      <c r="J54" s="154">
        <f t="shared" si="14"/>
        <v>1834</v>
      </c>
      <c r="K54" s="154">
        <f t="shared" si="14"/>
        <v>1862</v>
      </c>
      <c r="L54" s="154">
        <f t="shared" si="14"/>
        <v>1889</v>
      </c>
      <c r="M54" s="154">
        <f t="shared" si="14"/>
        <v>1910</v>
      </c>
      <c r="N54" s="154">
        <f t="shared" si="14"/>
        <v>3245</v>
      </c>
      <c r="O54" s="154">
        <f t="shared" si="14"/>
        <v>4623</v>
      </c>
      <c r="P54" s="154">
        <f t="shared" si="14"/>
        <v>6395</v>
      </c>
      <c r="Q54" s="154">
        <f t="shared" si="14"/>
        <v>8349</v>
      </c>
      <c r="R54" s="154">
        <f t="shared" si="14"/>
        <v>9900</v>
      </c>
      <c r="S54" s="154">
        <f t="shared" si="14"/>
        <v>11491</v>
      </c>
      <c r="T54" s="154">
        <f t="shared" si="14"/>
        <v>13105</v>
      </c>
      <c r="U54" s="154">
        <f t="shared" si="14"/>
        <v>13203</v>
      </c>
      <c r="V54" s="154">
        <f t="shared" si="14"/>
        <v>13299</v>
      </c>
      <c r="W54" s="154">
        <f t="shared" si="14"/>
        <v>13350</v>
      </c>
      <c r="X54" s="154">
        <f t="shared" si="14"/>
        <v>13400</v>
      </c>
      <c r="Y54" s="154">
        <f t="shared" si="14"/>
        <v>13452</v>
      </c>
      <c r="Z54" s="154">
        <f t="shared" si="14"/>
        <v>13501</v>
      </c>
      <c r="AA54" s="154">
        <f t="shared" si="14"/>
        <v>13553</v>
      </c>
      <c r="AB54" s="154">
        <f t="shared" si="14"/>
        <v>13567</v>
      </c>
      <c r="AC54" s="154">
        <f t="shared" si="14"/>
        <v>13581</v>
      </c>
      <c r="AD54" s="154">
        <f t="shared" si="14"/>
        <v>13595</v>
      </c>
      <c r="AE54" s="154">
        <f t="shared" si="14"/>
        <v>13608</v>
      </c>
      <c r="AF54" s="154">
        <f t="shared" si="14"/>
        <v>13623</v>
      </c>
      <c r="AG54" s="154">
        <f t="shared" si="14"/>
        <v>13620</v>
      </c>
      <c r="AH54" s="154">
        <f t="shared" si="14"/>
        <v>13617</v>
      </c>
      <c r="AI54" s="154">
        <f t="shared" si="14"/>
        <v>13614</v>
      </c>
      <c r="AJ54" s="154">
        <f t="shared" si="14"/>
        <v>13611</v>
      </c>
      <c r="AK54" s="154">
        <f t="shared" si="14"/>
        <v>13608</v>
      </c>
      <c r="AL54" s="154">
        <f t="shared" si="14"/>
        <v>13602</v>
      </c>
      <c r="AM54" s="154">
        <f t="shared" si="14"/>
        <v>13596</v>
      </c>
      <c r="AN54" s="154">
        <f t="shared" si="14"/>
        <v>13590</v>
      </c>
      <c r="AO54" s="154">
        <f t="shared" si="14"/>
        <v>13584</v>
      </c>
      <c r="AP54" s="154">
        <f t="shared" si="14"/>
        <v>13578</v>
      </c>
      <c r="AQ54" s="8"/>
      <c r="AS54" s="134"/>
      <c r="AT54" s="136"/>
    </row>
    <row r="55" spans="2:46">
      <c r="B55" s="5"/>
      <c r="D55" s="165" t="s">
        <v>128</v>
      </c>
      <c r="E55" s="47"/>
      <c r="F55" s="61" t="s">
        <v>52</v>
      </c>
      <c r="G55" s="154">
        <f t="shared" ref="G55:G59" si="15">SUM(H55:AP55)</f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0</v>
      </c>
      <c r="R55" s="155">
        <v>0</v>
      </c>
      <c r="S55" s="155">
        <v>0</v>
      </c>
      <c r="T55" s="155">
        <v>0</v>
      </c>
      <c r="U55" s="155">
        <v>0</v>
      </c>
      <c r="V55" s="155">
        <v>0</v>
      </c>
      <c r="W55" s="155">
        <v>0</v>
      </c>
      <c r="X55" s="155">
        <v>0</v>
      </c>
      <c r="Y55" s="155">
        <v>0</v>
      </c>
      <c r="Z55" s="155">
        <v>0</v>
      </c>
      <c r="AA55" s="155">
        <v>0</v>
      </c>
      <c r="AB55" s="155">
        <v>0</v>
      </c>
      <c r="AC55" s="155">
        <v>0</v>
      </c>
      <c r="AD55" s="155">
        <v>0</v>
      </c>
      <c r="AE55" s="155">
        <v>0</v>
      </c>
      <c r="AF55" s="155">
        <v>0</v>
      </c>
      <c r="AG55" s="155">
        <v>0</v>
      </c>
      <c r="AH55" s="155">
        <v>0</v>
      </c>
      <c r="AI55" s="155">
        <v>0</v>
      </c>
      <c r="AJ55" s="155">
        <v>0</v>
      </c>
      <c r="AK55" s="155">
        <v>0</v>
      </c>
      <c r="AL55" s="155">
        <v>0</v>
      </c>
      <c r="AM55" s="155">
        <v>0</v>
      </c>
      <c r="AN55" s="155">
        <v>0</v>
      </c>
      <c r="AO55" s="155">
        <v>0</v>
      </c>
      <c r="AP55" s="155">
        <v>0</v>
      </c>
      <c r="AQ55" s="8"/>
      <c r="AS55" s="134"/>
      <c r="AT55" s="134"/>
    </row>
    <row r="56" spans="2:46">
      <c r="B56" s="5"/>
      <c r="D56" s="165" t="s">
        <v>129</v>
      </c>
      <c r="E56" s="47"/>
      <c r="F56" s="61" t="s">
        <v>53</v>
      </c>
      <c r="G56" s="154">
        <f t="shared" si="15"/>
        <v>47474</v>
      </c>
      <c r="H56" s="155">
        <v>26</v>
      </c>
      <c r="I56" s="155">
        <v>26</v>
      </c>
      <c r="J56" s="155">
        <v>26</v>
      </c>
      <c r="K56" s="155">
        <v>26</v>
      </c>
      <c r="L56" s="155">
        <v>26</v>
      </c>
      <c r="M56" s="155">
        <v>25</v>
      </c>
      <c r="N56" s="155">
        <v>95</v>
      </c>
      <c r="O56" s="155">
        <v>175</v>
      </c>
      <c r="P56" s="155">
        <v>616</v>
      </c>
      <c r="Q56" s="155">
        <v>1208</v>
      </c>
      <c r="R56" s="155">
        <v>1397</v>
      </c>
      <c r="S56" s="155">
        <v>1606</v>
      </c>
      <c r="T56" s="155">
        <v>1817</v>
      </c>
      <c r="U56" s="155">
        <v>1825</v>
      </c>
      <c r="V56" s="155">
        <v>1832</v>
      </c>
      <c r="W56" s="155">
        <v>1836</v>
      </c>
      <c r="X56" s="155">
        <v>1839</v>
      </c>
      <c r="Y56" s="155">
        <v>1843</v>
      </c>
      <c r="Z56" s="155">
        <v>1846</v>
      </c>
      <c r="AA56" s="155">
        <v>1850</v>
      </c>
      <c r="AB56" s="155">
        <v>1850</v>
      </c>
      <c r="AC56" s="155">
        <v>1850</v>
      </c>
      <c r="AD56" s="155">
        <v>1850</v>
      </c>
      <c r="AE56" s="155">
        <v>1850</v>
      </c>
      <c r="AF56" s="155">
        <v>1850</v>
      </c>
      <c r="AG56" s="155">
        <v>1847</v>
      </c>
      <c r="AH56" s="155">
        <v>1844</v>
      </c>
      <c r="AI56" s="155">
        <v>1841</v>
      </c>
      <c r="AJ56" s="155">
        <v>1838</v>
      </c>
      <c r="AK56" s="155">
        <v>1834</v>
      </c>
      <c r="AL56" s="155">
        <v>1828</v>
      </c>
      <c r="AM56" s="155">
        <v>1822</v>
      </c>
      <c r="AN56" s="155">
        <v>1816</v>
      </c>
      <c r="AO56" s="155">
        <v>1810</v>
      </c>
      <c r="AP56" s="155">
        <v>1804</v>
      </c>
      <c r="AQ56" s="8"/>
      <c r="AS56" s="134"/>
      <c r="AT56" s="134"/>
    </row>
    <row r="57" spans="2:46">
      <c r="B57" s="5"/>
      <c r="D57" s="165" t="s">
        <v>130</v>
      </c>
      <c r="E57" s="47"/>
      <c r="F57" s="61" t="s">
        <v>54</v>
      </c>
      <c r="G57" s="154">
        <f t="shared" si="15"/>
        <v>160311</v>
      </c>
      <c r="H57" s="155">
        <v>883</v>
      </c>
      <c r="I57" s="155">
        <v>897</v>
      </c>
      <c r="J57" s="155">
        <v>910</v>
      </c>
      <c r="K57" s="155">
        <v>924</v>
      </c>
      <c r="L57" s="155">
        <v>938</v>
      </c>
      <c r="M57" s="155">
        <v>949</v>
      </c>
      <c r="N57" s="155">
        <v>1586</v>
      </c>
      <c r="O57" s="155">
        <v>2239</v>
      </c>
      <c r="P57" s="155">
        <v>2909</v>
      </c>
      <c r="Q57" s="155">
        <v>3595</v>
      </c>
      <c r="R57" s="155">
        <v>4280</v>
      </c>
      <c r="S57" s="155">
        <v>4976</v>
      </c>
      <c r="T57" s="155">
        <v>5682</v>
      </c>
      <c r="U57" s="155">
        <v>5727</v>
      </c>
      <c r="V57" s="155">
        <v>5772</v>
      </c>
      <c r="W57" s="155">
        <v>5796</v>
      </c>
      <c r="X57" s="155">
        <v>5820</v>
      </c>
      <c r="Y57" s="155">
        <v>5844</v>
      </c>
      <c r="Z57" s="155">
        <v>5867</v>
      </c>
      <c r="AA57" s="155">
        <v>5891</v>
      </c>
      <c r="AB57" s="155">
        <v>5898</v>
      </c>
      <c r="AC57" s="155">
        <v>5905</v>
      </c>
      <c r="AD57" s="155">
        <v>5912</v>
      </c>
      <c r="AE57" s="155">
        <v>5919</v>
      </c>
      <c r="AF57" s="155">
        <v>5926</v>
      </c>
      <c r="AG57" s="155">
        <v>5926</v>
      </c>
      <c r="AH57" s="155">
        <v>5926</v>
      </c>
      <c r="AI57" s="155">
        <v>5926</v>
      </c>
      <c r="AJ57" s="155">
        <v>5926</v>
      </c>
      <c r="AK57" s="155">
        <v>5927</v>
      </c>
      <c r="AL57" s="155">
        <v>5927</v>
      </c>
      <c r="AM57" s="155">
        <v>5927</v>
      </c>
      <c r="AN57" s="155">
        <v>5927</v>
      </c>
      <c r="AO57" s="155">
        <v>5927</v>
      </c>
      <c r="AP57" s="155">
        <v>5927</v>
      </c>
      <c r="AQ57" s="8"/>
      <c r="AS57" s="134"/>
      <c r="AT57" s="134"/>
    </row>
    <row r="58" spans="2:46">
      <c r="B58" s="5"/>
      <c r="D58" s="165" t="s">
        <v>131</v>
      </c>
      <c r="E58" s="47"/>
      <c r="F58" s="61" t="s">
        <v>11</v>
      </c>
      <c r="G58" s="154">
        <f t="shared" si="15"/>
        <v>53176</v>
      </c>
      <c r="H58" s="155">
        <v>293</v>
      </c>
      <c r="I58" s="155">
        <v>297</v>
      </c>
      <c r="J58" s="155">
        <v>302</v>
      </c>
      <c r="K58" s="155">
        <v>307</v>
      </c>
      <c r="L58" s="155">
        <v>311</v>
      </c>
      <c r="M58" s="155">
        <v>315</v>
      </c>
      <c r="N58" s="155">
        <v>526</v>
      </c>
      <c r="O58" s="155">
        <v>743</v>
      </c>
      <c r="P58" s="155">
        <v>965</v>
      </c>
      <c r="Q58" s="155">
        <v>1192</v>
      </c>
      <c r="R58" s="155">
        <v>1420</v>
      </c>
      <c r="S58" s="155">
        <v>1650</v>
      </c>
      <c r="T58" s="155">
        <v>1885</v>
      </c>
      <c r="U58" s="155">
        <v>1900</v>
      </c>
      <c r="V58" s="155">
        <v>1915</v>
      </c>
      <c r="W58" s="155">
        <v>1922</v>
      </c>
      <c r="X58" s="155">
        <v>1930</v>
      </c>
      <c r="Y58" s="155">
        <v>1938</v>
      </c>
      <c r="Z58" s="155">
        <v>1946</v>
      </c>
      <c r="AA58" s="155">
        <v>1954</v>
      </c>
      <c r="AB58" s="155">
        <v>1956</v>
      </c>
      <c r="AC58" s="155">
        <v>1959</v>
      </c>
      <c r="AD58" s="155">
        <v>1961</v>
      </c>
      <c r="AE58" s="155">
        <v>1963</v>
      </c>
      <c r="AF58" s="155">
        <v>1966</v>
      </c>
      <c r="AG58" s="155">
        <v>1966</v>
      </c>
      <c r="AH58" s="155">
        <v>1966</v>
      </c>
      <c r="AI58" s="155">
        <v>1966</v>
      </c>
      <c r="AJ58" s="155">
        <v>1966</v>
      </c>
      <c r="AK58" s="155">
        <v>1966</v>
      </c>
      <c r="AL58" s="155">
        <v>1966</v>
      </c>
      <c r="AM58" s="155">
        <v>1966</v>
      </c>
      <c r="AN58" s="155">
        <v>1966</v>
      </c>
      <c r="AO58" s="155">
        <v>1966</v>
      </c>
      <c r="AP58" s="155">
        <v>1966</v>
      </c>
      <c r="AQ58" s="8"/>
      <c r="AS58" s="134"/>
      <c r="AT58" s="134"/>
    </row>
    <row r="59" spans="2:46">
      <c r="B59" s="5"/>
      <c r="D59" s="165" t="s">
        <v>132</v>
      </c>
      <c r="E59" s="50"/>
      <c r="F59" s="61" t="s">
        <v>15</v>
      </c>
      <c r="G59" s="154">
        <f t="shared" si="15"/>
        <v>104981</v>
      </c>
      <c r="H59" s="155">
        <v>578</v>
      </c>
      <c r="I59" s="155">
        <v>587</v>
      </c>
      <c r="J59" s="155">
        <v>596</v>
      </c>
      <c r="K59" s="155">
        <v>605</v>
      </c>
      <c r="L59" s="155">
        <v>614</v>
      </c>
      <c r="M59" s="155">
        <v>621</v>
      </c>
      <c r="N59" s="155">
        <v>1038</v>
      </c>
      <c r="O59" s="155">
        <v>1466</v>
      </c>
      <c r="P59" s="155">
        <v>1905</v>
      </c>
      <c r="Q59" s="155">
        <v>2354</v>
      </c>
      <c r="R59" s="155">
        <v>2803</v>
      </c>
      <c r="S59" s="155">
        <v>3259</v>
      </c>
      <c r="T59" s="155">
        <v>3721</v>
      </c>
      <c r="U59" s="155">
        <v>3751</v>
      </c>
      <c r="V59" s="155">
        <v>3780</v>
      </c>
      <c r="W59" s="155">
        <v>3796</v>
      </c>
      <c r="X59" s="155">
        <v>3811</v>
      </c>
      <c r="Y59" s="155">
        <v>3827</v>
      </c>
      <c r="Z59" s="155">
        <v>3842</v>
      </c>
      <c r="AA59" s="155">
        <v>3858</v>
      </c>
      <c r="AB59" s="155">
        <v>3863</v>
      </c>
      <c r="AC59" s="155">
        <v>3867</v>
      </c>
      <c r="AD59" s="155">
        <v>3872</v>
      </c>
      <c r="AE59" s="155">
        <v>3876</v>
      </c>
      <c r="AF59" s="155">
        <v>3881</v>
      </c>
      <c r="AG59" s="155">
        <v>3881</v>
      </c>
      <c r="AH59" s="155">
        <v>3881</v>
      </c>
      <c r="AI59" s="155">
        <v>3881</v>
      </c>
      <c r="AJ59" s="155">
        <v>3881</v>
      </c>
      <c r="AK59" s="155">
        <v>3881</v>
      </c>
      <c r="AL59" s="155">
        <v>3881</v>
      </c>
      <c r="AM59" s="155">
        <v>3881</v>
      </c>
      <c r="AN59" s="155">
        <v>3881</v>
      </c>
      <c r="AO59" s="155">
        <v>3881</v>
      </c>
      <c r="AP59" s="155">
        <v>3881</v>
      </c>
      <c r="AQ59" s="8"/>
      <c r="AS59" s="134"/>
      <c r="AT59" s="134"/>
    </row>
    <row r="60" spans="2:46">
      <c r="B60" s="5"/>
      <c r="D60" s="165"/>
      <c r="E60" s="50"/>
      <c r="F60" s="50"/>
      <c r="G60" s="55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8"/>
      <c r="AS60" s="134"/>
      <c r="AT60" s="134"/>
    </row>
    <row r="61" spans="2:46" s="22" customFormat="1">
      <c r="B61" s="5"/>
      <c r="D61" s="166"/>
      <c r="E61" s="52"/>
      <c r="F61" s="60" t="s">
        <v>57</v>
      </c>
      <c r="G61" s="154">
        <f t="shared" ref="G61:AP61" si="16">SUM(G62:G66)</f>
        <v>118369</v>
      </c>
      <c r="H61" s="154">
        <f t="shared" si="16"/>
        <v>643</v>
      </c>
      <c r="I61" s="154">
        <f t="shared" si="16"/>
        <v>753</v>
      </c>
      <c r="J61" s="154">
        <f t="shared" si="16"/>
        <v>986</v>
      </c>
      <c r="K61" s="154">
        <f t="shared" si="16"/>
        <v>1419</v>
      </c>
      <c r="L61" s="154">
        <f t="shared" si="16"/>
        <v>1603</v>
      </c>
      <c r="M61" s="154">
        <f t="shared" si="16"/>
        <v>1807</v>
      </c>
      <c r="N61" s="154">
        <f t="shared" si="16"/>
        <v>2294</v>
      </c>
      <c r="O61" s="154">
        <f t="shared" si="16"/>
        <v>2596</v>
      </c>
      <c r="P61" s="154">
        <f t="shared" si="16"/>
        <v>2880</v>
      </c>
      <c r="Q61" s="154">
        <f t="shared" si="16"/>
        <v>3240</v>
      </c>
      <c r="R61" s="154">
        <f t="shared" si="16"/>
        <v>3540</v>
      </c>
      <c r="S61" s="154">
        <f t="shared" si="16"/>
        <v>3705</v>
      </c>
      <c r="T61" s="154">
        <f t="shared" si="16"/>
        <v>4014</v>
      </c>
      <c r="U61" s="154">
        <f t="shared" si="16"/>
        <v>3992</v>
      </c>
      <c r="V61" s="154">
        <f t="shared" si="16"/>
        <v>4090</v>
      </c>
      <c r="W61" s="154">
        <f t="shared" si="16"/>
        <v>4058</v>
      </c>
      <c r="X61" s="154">
        <f t="shared" si="16"/>
        <v>4026</v>
      </c>
      <c r="Y61" s="154">
        <f t="shared" si="16"/>
        <v>4193</v>
      </c>
      <c r="Z61" s="154">
        <f t="shared" si="16"/>
        <v>4159</v>
      </c>
      <c r="AA61" s="154">
        <f t="shared" si="16"/>
        <v>4127</v>
      </c>
      <c r="AB61" s="154">
        <f t="shared" si="16"/>
        <v>4038</v>
      </c>
      <c r="AC61" s="154">
        <f t="shared" si="16"/>
        <v>4040</v>
      </c>
      <c r="AD61" s="154">
        <f t="shared" si="16"/>
        <v>4039</v>
      </c>
      <c r="AE61" s="154">
        <f t="shared" si="16"/>
        <v>4040</v>
      </c>
      <c r="AF61" s="154">
        <f t="shared" si="16"/>
        <v>4040</v>
      </c>
      <c r="AG61" s="154">
        <f t="shared" si="16"/>
        <v>4035</v>
      </c>
      <c r="AH61" s="154">
        <f t="shared" si="16"/>
        <v>4029</v>
      </c>
      <c r="AI61" s="154">
        <f t="shared" si="16"/>
        <v>4025</v>
      </c>
      <c r="AJ61" s="154">
        <f t="shared" si="16"/>
        <v>4020</v>
      </c>
      <c r="AK61" s="154">
        <f t="shared" si="16"/>
        <v>4014</v>
      </c>
      <c r="AL61" s="154">
        <f t="shared" si="16"/>
        <v>4004</v>
      </c>
      <c r="AM61" s="154">
        <f t="shared" si="16"/>
        <v>3995</v>
      </c>
      <c r="AN61" s="154">
        <f t="shared" si="16"/>
        <v>3985</v>
      </c>
      <c r="AO61" s="154">
        <f t="shared" si="16"/>
        <v>3975</v>
      </c>
      <c r="AP61" s="154">
        <f t="shared" si="16"/>
        <v>3965</v>
      </c>
      <c r="AQ61" s="8"/>
      <c r="AS61" s="134"/>
      <c r="AT61" s="136"/>
    </row>
    <row r="62" spans="2:46">
      <c r="B62" s="5"/>
      <c r="D62" s="165" t="s">
        <v>133</v>
      </c>
      <c r="E62" s="47"/>
      <c r="F62" s="61" t="s">
        <v>52</v>
      </c>
      <c r="G62" s="154">
        <f t="shared" ref="G62:G66" si="17">SUM(H62:AP62)</f>
        <v>62947</v>
      </c>
      <c r="H62" s="155">
        <v>540</v>
      </c>
      <c r="I62" s="155">
        <v>647</v>
      </c>
      <c r="J62" s="155">
        <v>879</v>
      </c>
      <c r="K62" s="155">
        <v>1310</v>
      </c>
      <c r="L62" s="155">
        <v>1494</v>
      </c>
      <c r="M62" s="155">
        <v>1695</v>
      </c>
      <c r="N62" s="155">
        <v>1793</v>
      </c>
      <c r="O62" s="155">
        <v>1892</v>
      </c>
      <c r="P62" s="155">
        <v>1993</v>
      </c>
      <c r="Q62" s="155">
        <v>2095</v>
      </c>
      <c r="R62" s="155">
        <v>2188</v>
      </c>
      <c r="S62" s="155">
        <v>2132</v>
      </c>
      <c r="T62" s="155">
        <v>2219</v>
      </c>
      <c r="U62" s="155">
        <v>2187</v>
      </c>
      <c r="V62" s="155">
        <v>2134</v>
      </c>
      <c r="W62" s="155">
        <v>2097</v>
      </c>
      <c r="X62" s="155">
        <v>2059</v>
      </c>
      <c r="Y62" s="155">
        <v>2019</v>
      </c>
      <c r="Z62" s="155">
        <v>1980</v>
      </c>
      <c r="AA62" s="155">
        <v>1941</v>
      </c>
      <c r="AB62" s="155">
        <v>1852</v>
      </c>
      <c r="AC62" s="155">
        <v>1852</v>
      </c>
      <c r="AD62" s="155">
        <v>1852</v>
      </c>
      <c r="AE62" s="155">
        <v>1852</v>
      </c>
      <c r="AF62" s="155">
        <v>1852</v>
      </c>
      <c r="AG62" s="155">
        <v>1850</v>
      </c>
      <c r="AH62" s="155">
        <v>1848</v>
      </c>
      <c r="AI62" s="155">
        <v>1847</v>
      </c>
      <c r="AJ62" s="155">
        <v>1845</v>
      </c>
      <c r="AK62" s="155">
        <v>1843</v>
      </c>
      <c r="AL62" s="155">
        <v>1839</v>
      </c>
      <c r="AM62" s="155">
        <v>1836</v>
      </c>
      <c r="AN62" s="155">
        <v>1832</v>
      </c>
      <c r="AO62" s="155">
        <v>1828</v>
      </c>
      <c r="AP62" s="155">
        <v>1825</v>
      </c>
      <c r="AQ62" s="8"/>
      <c r="AS62" s="134"/>
      <c r="AT62" s="134"/>
    </row>
    <row r="63" spans="2:46">
      <c r="B63" s="5"/>
      <c r="D63" s="165" t="s">
        <v>134</v>
      </c>
      <c r="E63" s="47"/>
      <c r="F63" s="61" t="s">
        <v>53</v>
      </c>
      <c r="G63" s="154">
        <f t="shared" si="17"/>
        <v>38668</v>
      </c>
      <c r="H63" s="155">
        <v>12</v>
      </c>
      <c r="I63" s="155">
        <v>12</v>
      </c>
      <c r="J63" s="155">
        <v>12</v>
      </c>
      <c r="K63" s="155">
        <v>12</v>
      </c>
      <c r="L63" s="155">
        <v>12</v>
      </c>
      <c r="M63" s="155">
        <v>12</v>
      </c>
      <c r="N63" s="155">
        <v>335</v>
      </c>
      <c r="O63" s="155">
        <v>470</v>
      </c>
      <c r="P63" s="155">
        <v>583</v>
      </c>
      <c r="Q63" s="155">
        <v>769</v>
      </c>
      <c r="R63" s="155">
        <v>904</v>
      </c>
      <c r="S63" s="155">
        <v>1052</v>
      </c>
      <c r="T63" s="155">
        <v>1201</v>
      </c>
      <c r="U63" s="155">
        <v>1207</v>
      </c>
      <c r="V63" s="155">
        <v>1352</v>
      </c>
      <c r="W63" s="155">
        <v>1355</v>
      </c>
      <c r="X63" s="155">
        <v>1358</v>
      </c>
      <c r="Y63" s="155">
        <v>1563</v>
      </c>
      <c r="Z63" s="155">
        <v>1566</v>
      </c>
      <c r="AA63" s="155">
        <v>1570</v>
      </c>
      <c r="AB63" s="155">
        <v>1570</v>
      </c>
      <c r="AC63" s="155">
        <v>1570</v>
      </c>
      <c r="AD63" s="155">
        <v>1569</v>
      </c>
      <c r="AE63" s="155">
        <v>1569</v>
      </c>
      <c r="AF63" s="155">
        <v>1569</v>
      </c>
      <c r="AG63" s="155">
        <v>1566</v>
      </c>
      <c r="AH63" s="155">
        <v>1562</v>
      </c>
      <c r="AI63" s="155">
        <v>1559</v>
      </c>
      <c r="AJ63" s="155">
        <v>1556</v>
      </c>
      <c r="AK63" s="155">
        <v>1552</v>
      </c>
      <c r="AL63" s="155">
        <v>1546</v>
      </c>
      <c r="AM63" s="155">
        <v>1540</v>
      </c>
      <c r="AN63" s="155">
        <v>1534</v>
      </c>
      <c r="AO63" s="155">
        <v>1528</v>
      </c>
      <c r="AP63" s="155">
        <v>1521</v>
      </c>
      <c r="AQ63" s="8"/>
      <c r="AS63" s="134"/>
      <c r="AT63" s="134"/>
    </row>
    <row r="64" spans="2:46">
      <c r="B64" s="5"/>
      <c r="D64" s="165" t="s">
        <v>135</v>
      </c>
      <c r="E64" s="47"/>
      <c r="F64" s="61" t="s">
        <v>54</v>
      </c>
      <c r="G64" s="154">
        <f t="shared" si="17"/>
        <v>8437</v>
      </c>
      <c r="H64" s="155">
        <v>46</v>
      </c>
      <c r="I64" s="155">
        <v>47</v>
      </c>
      <c r="J64" s="155">
        <v>48</v>
      </c>
      <c r="K64" s="155">
        <v>49</v>
      </c>
      <c r="L64" s="155">
        <v>49</v>
      </c>
      <c r="M64" s="155">
        <v>50</v>
      </c>
      <c r="N64" s="155">
        <v>83</v>
      </c>
      <c r="O64" s="155">
        <v>118</v>
      </c>
      <c r="P64" s="155">
        <v>153</v>
      </c>
      <c r="Q64" s="155">
        <v>189</v>
      </c>
      <c r="R64" s="155">
        <v>225</v>
      </c>
      <c r="S64" s="155">
        <v>262</v>
      </c>
      <c r="T64" s="155">
        <v>299</v>
      </c>
      <c r="U64" s="155">
        <v>301</v>
      </c>
      <c r="V64" s="155">
        <v>304</v>
      </c>
      <c r="W64" s="155">
        <v>305</v>
      </c>
      <c r="X64" s="155">
        <v>306</v>
      </c>
      <c r="Y64" s="155">
        <v>308</v>
      </c>
      <c r="Z64" s="155">
        <v>309</v>
      </c>
      <c r="AA64" s="155">
        <v>310</v>
      </c>
      <c r="AB64" s="155">
        <v>310</v>
      </c>
      <c r="AC64" s="155">
        <v>311</v>
      </c>
      <c r="AD64" s="155">
        <v>311</v>
      </c>
      <c r="AE64" s="155">
        <v>312</v>
      </c>
      <c r="AF64" s="155">
        <v>312</v>
      </c>
      <c r="AG64" s="155">
        <v>312</v>
      </c>
      <c r="AH64" s="155">
        <v>312</v>
      </c>
      <c r="AI64" s="155">
        <v>312</v>
      </c>
      <c r="AJ64" s="155">
        <v>312</v>
      </c>
      <c r="AK64" s="155">
        <v>312</v>
      </c>
      <c r="AL64" s="155">
        <v>312</v>
      </c>
      <c r="AM64" s="155">
        <v>312</v>
      </c>
      <c r="AN64" s="155">
        <v>312</v>
      </c>
      <c r="AO64" s="155">
        <v>312</v>
      </c>
      <c r="AP64" s="155">
        <v>312</v>
      </c>
      <c r="AQ64" s="8"/>
      <c r="AS64" s="134"/>
      <c r="AT64" s="134"/>
    </row>
    <row r="65" spans="2:46">
      <c r="B65" s="5"/>
      <c r="D65" s="165" t="s">
        <v>136</v>
      </c>
      <c r="E65" s="47"/>
      <c r="F65" s="61" t="s">
        <v>11</v>
      </c>
      <c r="G65" s="154">
        <f t="shared" si="17"/>
        <v>2794</v>
      </c>
      <c r="H65" s="155">
        <v>15</v>
      </c>
      <c r="I65" s="155">
        <v>16</v>
      </c>
      <c r="J65" s="155">
        <v>16</v>
      </c>
      <c r="K65" s="155">
        <v>16</v>
      </c>
      <c r="L65" s="155">
        <v>16</v>
      </c>
      <c r="M65" s="155">
        <v>17</v>
      </c>
      <c r="N65" s="155">
        <v>28</v>
      </c>
      <c r="O65" s="155">
        <v>39</v>
      </c>
      <c r="P65" s="155">
        <v>51</v>
      </c>
      <c r="Q65" s="155">
        <v>63</v>
      </c>
      <c r="R65" s="155">
        <v>75</v>
      </c>
      <c r="S65" s="155">
        <v>87</v>
      </c>
      <c r="T65" s="155">
        <v>99</v>
      </c>
      <c r="U65" s="155">
        <v>100</v>
      </c>
      <c r="V65" s="155">
        <v>101</v>
      </c>
      <c r="W65" s="155">
        <v>101</v>
      </c>
      <c r="X65" s="155">
        <v>102</v>
      </c>
      <c r="Y65" s="155">
        <v>102</v>
      </c>
      <c r="Z65" s="155">
        <v>102</v>
      </c>
      <c r="AA65" s="155">
        <v>103</v>
      </c>
      <c r="AB65" s="155">
        <v>103</v>
      </c>
      <c r="AC65" s="155">
        <v>103</v>
      </c>
      <c r="AD65" s="155">
        <v>103</v>
      </c>
      <c r="AE65" s="155">
        <v>103</v>
      </c>
      <c r="AF65" s="155">
        <v>103</v>
      </c>
      <c r="AG65" s="155">
        <v>103</v>
      </c>
      <c r="AH65" s="155">
        <v>103</v>
      </c>
      <c r="AI65" s="155">
        <v>103</v>
      </c>
      <c r="AJ65" s="155">
        <v>103</v>
      </c>
      <c r="AK65" s="155">
        <v>103</v>
      </c>
      <c r="AL65" s="155">
        <v>103</v>
      </c>
      <c r="AM65" s="155">
        <v>103</v>
      </c>
      <c r="AN65" s="155">
        <v>103</v>
      </c>
      <c r="AO65" s="155">
        <v>103</v>
      </c>
      <c r="AP65" s="155">
        <v>103</v>
      </c>
      <c r="AQ65" s="8"/>
      <c r="AS65" s="134"/>
      <c r="AT65" s="134"/>
    </row>
    <row r="66" spans="2:46">
      <c r="B66" s="5"/>
      <c r="D66" s="165" t="s">
        <v>137</v>
      </c>
      <c r="E66" s="50"/>
      <c r="F66" s="61" t="s">
        <v>15</v>
      </c>
      <c r="G66" s="154">
        <f t="shared" si="17"/>
        <v>5523</v>
      </c>
      <c r="H66" s="155">
        <v>30</v>
      </c>
      <c r="I66" s="155">
        <v>31</v>
      </c>
      <c r="J66" s="155">
        <v>31</v>
      </c>
      <c r="K66" s="155">
        <v>32</v>
      </c>
      <c r="L66" s="155">
        <v>32</v>
      </c>
      <c r="M66" s="155">
        <v>33</v>
      </c>
      <c r="N66" s="155">
        <v>55</v>
      </c>
      <c r="O66" s="155">
        <v>77</v>
      </c>
      <c r="P66" s="155">
        <v>100</v>
      </c>
      <c r="Q66" s="155">
        <v>124</v>
      </c>
      <c r="R66" s="155">
        <v>148</v>
      </c>
      <c r="S66" s="155">
        <v>172</v>
      </c>
      <c r="T66" s="155">
        <v>196</v>
      </c>
      <c r="U66" s="155">
        <v>197</v>
      </c>
      <c r="V66" s="155">
        <v>199</v>
      </c>
      <c r="W66" s="155">
        <v>200</v>
      </c>
      <c r="X66" s="155">
        <v>201</v>
      </c>
      <c r="Y66" s="155">
        <v>201</v>
      </c>
      <c r="Z66" s="155">
        <v>202</v>
      </c>
      <c r="AA66" s="155">
        <v>203</v>
      </c>
      <c r="AB66" s="155">
        <v>203</v>
      </c>
      <c r="AC66" s="155">
        <v>204</v>
      </c>
      <c r="AD66" s="155">
        <v>204</v>
      </c>
      <c r="AE66" s="155">
        <v>204</v>
      </c>
      <c r="AF66" s="155">
        <v>204</v>
      </c>
      <c r="AG66" s="155">
        <v>204</v>
      </c>
      <c r="AH66" s="155">
        <v>204</v>
      </c>
      <c r="AI66" s="155">
        <v>204</v>
      </c>
      <c r="AJ66" s="155">
        <v>204</v>
      </c>
      <c r="AK66" s="155">
        <v>204</v>
      </c>
      <c r="AL66" s="155">
        <v>204</v>
      </c>
      <c r="AM66" s="155">
        <v>204</v>
      </c>
      <c r="AN66" s="155">
        <v>204</v>
      </c>
      <c r="AO66" s="155">
        <v>204</v>
      </c>
      <c r="AP66" s="155">
        <v>204</v>
      </c>
      <c r="AQ66" s="8"/>
      <c r="AS66" s="134"/>
      <c r="AT66" s="134"/>
    </row>
    <row r="67" spans="2:46">
      <c r="B67" s="5"/>
      <c r="D67" s="165"/>
      <c r="E67" s="56"/>
      <c r="F67" s="57"/>
      <c r="G67" s="55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8"/>
      <c r="AS67" s="137"/>
      <c r="AT67" s="134"/>
    </row>
    <row r="68" spans="2:46">
      <c r="B68" s="5"/>
      <c r="D68" s="165"/>
      <c r="E68" s="58">
        <f>E39+1</f>
        <v>3</v>
      </c>
      <c r="F68" s="59" t="str">
        <f>LOOKUP(E68,CAPEX!$E$11:$E$29,CAPEX!$F$11:$F$29)</f>
        <v>Mage</v>
      </c>
      <c r="G68" s="153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8"/>
      <c r="AS68" s="135"/>
      <c r="AT68" s="134"/>
    </row>
    <row r="69" spans="2:46" s="22" customFormat="1">
      <c r="B69" s="5"/>
      <c r="D69" s="166"/>
      <c r="E69" s="52"/>
      <c r="F69" s="60" t="s">
        <v>51</v>
      </c>
      <c r="G69" s="154">
        <f t="shared" ref="G69:AP69" si="18">SUM(G70:G74)</f>
        <v>413386</v>
      </c>
      <c r="H69" s="154">
        <f t="shared" si="18"/>
        <v>6230</v>
      </c>
      <c r="I69" s="154">
        <f t="shared" si="18"/>
        <v>6867</v>
      </c>
      <c r="J69" s="154">
        <f t="shared" si="18"/>
        <v>10022</v>
      </c>
      <c r="K69" s="154">
        <f t="shared" si="18"/>
        <v>12554</v>
      </c>
      <c r="L69" s="154">
        <f t="shared" si="18"/>
        <v>12586</v>
      </c>
      <c r="M69" s="154">
        <f t="shared" si="18"/>
        <v>12576</v>
      </c>
      <c r="N69" s="154">
        <f t="shared" si="18"/>
        <v>12540</v>
      </c>
      <c r="O69" s="154">
        <f t="shared" si="18"/>
        <v>12476</v>
      </c>
      <c r="P69" s="154">
        <f t="shared" si="18"/>
        <v>11432</v>
      </c>
      <c r="Q69" s="154">
        <f t="shared" si="18"/>
        <v>12029</v>
      </c>
      <c r="R69" s="154">
        <f t="shared" si="18"/>
        <v>12100</v>
      </c>
      <c r="S69" s="154">
        <f t="shared" si="18"/>
        <v>12132</v>
      </c>
      <c r="T69" s="154">
        <f t="shared" si="18"/>
        <v>12164</v>
      </c>
      <c r="U69" s="154">
        <f t="shared" si="18"/>
        <v>12197</v>
      </c>
      <c r="V69" s="154">
        <f t="shared" si="18"/>
        <v>12229</v>
      </c>
      <c r="W69" s="154">
        <f t="shared" si="18"/>
        <v>12238</v>
      </c>
      <c r="X69" s="154">
        <f t="shared" si="18"/>
        <v>12248</v>
      </c>
      <c r="Y69" s="154">
        <f t="shared" si="18"/>
        <v>12258</v>
      </c>
      <c r="Z69" s="154">
        <f t="shared" si="18"/>
        <v>12268</v>
      </c>
      <c r="AA69" s="154">
        <f t="shared" si="18"/>
        <v>12277</v>
      </c>
      <c r="AB69" s="154">
        <f t="shared" si="18"/>
        <v>12269</v>
      </c>
      <c r="AC69" s="154">
        <f t="shared" si="18"/>
        <v>12261</v>
      </c>
      <c r="AD69" s="154">
        <f t="shared" si="18"/>
        <v>12253</v>
      </c>
      <c r="AE69" s="154">
        <f t="shared" si="18"/>
        <v>12245</v>
      </c>
      <c r="AF69" s="154">
        <f t="shared" si="18"/>
        <v>12236</v>
      </c>
      <c r="AG69" s="154">
        <f t="shared" si="18"/>
        <v>12211</v>
      </c>
      <c r="AH69" s="154">
        <f t="shared" si="18"/>
        <v>12185</v>
      </c>
      <c r="AI69" s="154">
        <f t="shared" si="18"/>
        <v>12158</v>
      </c>
      <c r="AJ69" s="154">
        <f t="shared" si="18"/>
        <v>12132</v>
      </c>
      <c r="AK69" s="154">
        <f t="shared" si="18"/>
        <v>12107</v>
      </c>
      <c r="AL69" s="154">
        <f t="shared" si="18"/>
        <v>12064</v>
      </c>
      <c r="AM69" s="154">
        <f t="shared" si="18"/>
        <v>12023</v>
      </c>
      <c r="AN69" s="154">
        <f t="shared" si="18"/>
        <v>11981</v>
      </c>
      <c r="AO69" s="154">
        <f t="shared" si="18"/>
        <v>11940</v>
      </c>
      <c r="AP69" s="154">
        <f t="shared" si="18"/>
        <v>11898</v>
      </c>
      <c r="AQ69" s="8"/>
      <c r="AS69" s="134"/>
      <c r="AT69" s="136"/>
    </row>
    <row r="70" spans="2:46">
      <c r="B70" s="5"/>
      <c r="D70" s="165" t="s">
        <v>118</v>
      </c>
      <c r="E70" s="47"/>
      <c r="F70" s="61" t="s">
        <v>52</v>
      </c>
      <c r="G70" s="154">
        <f t="shared" ref="G70:G74" si="19">SUM(H70:AP70)</f>
        <v>38492</v>
      </c>
      <c r="H70" s="155">
        <v>383</v>
      </c>
      <c r="I70" s="155">
        <v>384</v>
      </c>
      <c r="J70" s="155">
        <v>1180</v>
      </c>
      <c r="K70" s="155">
        <v>1182</v>
      </c>
      <c r="L70" s="155">
        <v>1179</v>
      </c>
      <c r="M70" s="155">
        <v>1176</v>
      </c>
      <c r="N70" s="155">
        <v>1171</v>
      </c>
      <c r="O70" s="155">
        <v>1163</v>
      </c>
      <c r="P70" s="155">
        <v>1069</v>
      </c>
      <c r="Q70" s="155">
        <v>1110</v>
      </c>
      <c r="R70" s="155">
        <v>1122</v>
      </c>
      <c r="S70" s="155">
        <v>1126</v>
      </c>
      <c r="T70" s="155">
        <v>1131</v>
      </c>
      <c r="U70" s="155">
        <v>1135</v>
      </c>
      <c r="V70" s="155">
        <v>1139</v>
      </c>
      <c r="W70" s="155">
        <v>1141</v>
      </c>
      <c r="X70" s="155">
        <v>1143</v>
      </c>
      <c r="Y70" s="155">
        <v>1145</v>
      </c>
      <c r="Z70" s="155">
        <v>1147</v>
      </c>
      <c r="AA70" s="155">
        <v>1149</v>
      </c>
      <c r="AB70" s="155">
        <v>1149</v>
      </c>
      <c r="AC70" s="155">
        <v>1149</v>
      </c>
      <c r="AD70" s="155">
        <v>1149</v>
      </c>
      <c r="AE70" s="155">
        <v>1149</v>
      </c>
      <c r="AF70" s="155">
        <v>1149</v>
      </c>
      <c r="AG70" s="155">
        <v>1148</v>
      </c>
      <c r="AH70" s="155">
        <v>1146</v>
      </c>
      <c r="AI70" s="155">
        <v>1144</v>
      </c>
      <c r="AJ70" s="155">
        <v>1142</v>
      </c>
      <c r="AK70" s="155">
        <v>1141</v>
      </c>
      <c r="AL70" s="155">
        <v>1137</v>
      </c>
      <c r="AM70" s="155">
        <v>1134</v>
      </c>
      <c r="AN70" s="155">
        <v>1130</v>
      </c>
      <c r="AO70" s="155">
        <v>1127</v>
      </c>
      <c r="AP70" s="155">
        <v>1123</v>
      </c>
      <c r="AQ70" s="8"/>
      <c r="AS70" s="134"/>
      <c r="AT70" s="134"/>
    </row>
    <row r="71" spans="2:46">
      <c r="B71" s="5"/>
      <c r="D71" s="165" t="s">
        <v>119</v>
      </c>
      <c r="E71" s="47"/>
      <c r="F71" s="61" t="s">
        <v>53</v>
      </c>
      <c r="G71" s="154">
        <f t="shared" si="19"/>
        <v>358729</v>
      </c>
      <c r="H71" s="155">
        <v>5532</v>
      </c>
      <c r="I71" s="155">
        <v>6163</v>
      </c>
      <c r="J71" s="155">
        <v>8506</v>
      </c>
      <c r="K71" s="155">
        <v>11020</v>
      </c>
      <c r="L71" s="155">
        <v>11037</v>
      </c>
      <c r="M71" s="155">
        <v>11015</v>
      </c>
      <c r="N71" s="155">
        <v>10968</v>
      </c>
      <c r="O71" s="155">
        <v>10895</v>
      </c>
      <c r="P71" s="155">
        <v>9928</v>
      </c>
      <c r="Q71" s="155">
        <v>10468</v>
      </c>
      <c r="R71" s="155">
        <v>10511</v>
      </c>
      <c r="S71" s="155">
        <v>10535</v>
      </c>
      <c r="T71" s="155">
        <v>10558</v>
      </c>
      <c r="U71" s="155">
        <v>10582</v>
      </c>
      <c r="V71" s="155">
        <v>10605</v>
      </c>
      <c r="W71" s="155">
        <v>10611</v>
      </c>
      <c r="X71" s="155">
        <v>10616</v>
      </c>
      <c r="Y71" s="155">
        <v>10621</v>
      </c>
      <c r="Z71" s="155">
        <v>10626</v>
      </c>
      <c r="AA71" s="155">
        <v>10631</v>
      </c>
      <c r="AB71" s="155">
        <v>10622</v>
      </c>
      <c r="AC71" s="155">
        <v>10612</v>
      </c>
      <c r="AD71" s="155">
        <v>10603</v>
      </c>
      <c r="AE71" s="155">
        <v>10593</v>
      </c>
      <c r="AF71" s="155">
        <v>10584</v>
      </c>
      <c r="AG71" s="155">
        <v>10559</v>
      </c>
      <c r="AH71" s="155">
        <v>10535</v>
      </c>
      <c r="AI71" s="155">
        <v>10510</v>
      </c>
      <c r="AJ71" s="155">
        <v>10486</v>
      </c>
      <c r="AK71" s="155">
        <v>10462</v>
      </c>
      <c r="AL71" s="155">
        <v>10423</v>
      </c>
      <c r="AM71" s="155">
        <v>10385</v>
      </c>
      <c r="AN71" s="155">
        <v>10347</v>
      </c>
      <c r="AO71" s="155">
        <v>10309</v>
      </c>
      <c r="AP71" s="155">
        <v>10271</v>
      </c>
      <c r="AQ71" s="8"/>
      <c r="AS71" s="134"/>
      <c r="AT71" s="134"/>
    </row>
    <row r="72" spans="2:46">
      <c r="B72" s="5"/>
      <c r="D72" s="165" t="s">
        <v>120</v>
      </c>
      <c r="E72" s="47"/>
      <c r="F72" s="61" t="s">
        <v>54</v>
      </c>
      <c r="G72" s="154">
        <f t="shared" si="19"/>
        <v>8139</v>
      </c>
      <c r="H72" s="155">
        <v>158</v>
      </c>
      <c r="I72" s="155">
        <v>161</v>
      </c>
      <c r="J72" s="155">
        <v>169</v>
      </c>
      <c r="K72" s="155">
        <v>177</v>
      </c>
      <c r="L72" s="155">
        <v>186</v>
      </c>
      <c r="M72" s="155">
        <v>194</v>
      </c>
      <c r="N72" s="155">
        <v>202</v>
      </c>
      <c r="O72" s="155">
        <v>210</v>
      </c>
      <c r="P72" s="155">
        <v>219</v>
      </c>
      <c r="Q72" s="155">
        <v>227</v>
      </c>
      <c r="R72" s="155">
        <v>235</v>
      </c>
      <c r="S72" s="155">
        <v>237</v>
      </c>
      <c r="T72" s="155">
        <v>239</v>
      </c>
      <c r="U72" s="155">
        <v>242</v>
      </c>
      <c r="V72" s="155">
        <v>244</v>
      </c>
      <c r="W72" s="155">
        <v>245</v>
      </c>
      <c r="X72" s="155">
        <v>246</v>
      </c>
      <c r="Y72" s="155">
        <v>248</v>
      </c>
      <c r="Z72" s="155">
        <v>249</v>
      </c>
      <c r="AA72" s="155">
        <v>250</v>
      </c>
      <c r="AB72" s="155">
        <v>251</v>
      </c>
      <c r="AC72" s="155">
        <v>252</v>
      </c>
      <c r="AD72" s="155">
        <v>252</v>
      </c>
      <c r="AE72" s="155">
        <v>253</v>
      </c>
      <c r="AF72" s="155">
        <v>253</v>
      </c>
      <c r="AG72" s="155">
        <v>254</v>
      </c>
      <c r="AH72" s="155">
        <v>254</v>
      </c>
      <c r="AI72" s="155">
        <v>254</v>
      </c>
      <c r="AJ72" s="155">
        <v>254</v>
      </c>
      <c r="AK72" s="155">
        <v>254</v>
      </c>
      <c r="AL72" s="155">
        <v>254</v>
      </c>
      <c r="AM72" s="155">
        <v>254</v>
      </c>
      <c r="AN72" s="155">
        <v>254</v>
      </c>
      <c r="AO72" s="155">
        <v>254</v>
      </c>
      <c r="AP72" s="155">
        <v>254</v>
      </c>
      <c r="AQ72" s="8"/>
      <c r="AS72" s="134"/>
      <c r="AT72" s="134"/>
    </row>
    <row r="73" spans="2:46">
      <c r="B73" s="5"/>
      <c r="D73" s="165" t="s">
        <v>121</v>
      </c>
      <c r="E73" s="47"/>
      <c r="F73" s="61" t="s">
        <v>11</v>
      </c>
      <c r="G73" s="154">
        <f t="shared" si="19"/>
        <v>2698</v>
      </c>
      <c r="H73" s="155">
        <v>53</v>
      </c>
      <c r="I73" s="155">
        <v>53</v>
      </c>
      <c r="J73" s="155">
        <v>56</v>
      </c>
      <c r="K73" s="155">
        <v>59</v>
      </c>
      <c r="L73" s="155">
        <v>62</v>
      </c>
      <c r="M73" s="155">
        <v>64</v>
      </c>
      <c r="N73" s="155">
        <v>67</v>
      </c>
      <c r="O73" s="155">
        <v>70</v>
      </c>
      <c r="P73" s="155">
        <v>73</v>
      </c>
      <c r="Q73" s="155">
        <v>75</v>
      </c>
      <c r="R73" s="155">
        <v>78</v>
      </c>
      <c r="S73" s="155">
        <v>79</v>
      </c>
      <c r="T73" s="155">
        <v>79</v>
      </c>
      <c r="U73" s="155">
        <v>80</v>
      </c>
      <c r="V73" s="155">
        <v>81</v>
      </c>
      <c r="W73" s="155">
        <v>81</v>
      </c>
      <c r="X73" s="155">
        <v>82</v>
      </c>
      <c r="Y73" s="155">
        <v>82</v>
      </c>
      <c r="Z73" s="155">
        <v>83</v>
      </c>
      <c r="AA73" s="155">
        <v>83</v>
      </c>
      <c r="AB73" s="155">
        <v>83</v>
      </c>
      <c r="AC73" s="155">
        <v>83</v>
      </c>
      <c r="AD73" s="155">
        <v>84</v>
      </c>
      <c r="AE73" s="155">
        <v>84</v>
      </c>
      <c r="AF73" s="155">
        <v>84</v>
      </c>
      <c r="AG73" s="155">
        <v>84</v>
      </c>
      <c r="AH73" s="155">
        <v>84</v>
      </c>
      <c r="AI73" s="155">
        <v>84</v>
      </c>
      <c r="AJ73" s="155">
        <v>84</v>
      </c>
      <c r="AK73" s="155">
        <v>84</v>
      </c>
      <c r="AL73" s="155">
        <v>84</v>
      </c>
      <c r="AM73" s="155">
        <v>84</v>
      </c>
      <c r="AN73" s="155">
        <v>84</v>
      </c>
      <c r="AO73" s="155">
        <v>84</v>
      </c>
      <c r="AP73" s="155">
        <v>84</v>
      </c>
      <c r="AQ73" s="8"/>
      <c r="AS73" s="134"/>
      <c r="AT73" s="134"/>
    </row>
    <row r="74" spans="2:46">
      <c r="B74" s="5"/>
      <c r="D74" s="165" t="s">
        <v>122</v>
      </c>
      <c r="E74" s="50"/>
      <c r="F74" s="61" t="s">
        <v>15</v>
      </c>
      <c r="G74" s="154">
        <f t="shared" si="19"/>
        <v>5328</v>
      </c>
      <c r="H74" s="155">
        <v>104</v>
      </c>
      <c r="I74" s="155">
        <v>106</v>
      </c>
      <c r="J74" s="155">
        <v>111</v>
      </c>
      <c r="K74" s="155">
        <v>116</v>
      </c>
      <c r="L74" s="155">
        <v>122</v>
      </c>
      <c r="M74" s="155">
        <v>127</v>
      </c>
      <c r="N74" s="155">
        <v>132</v>
      </c>
      <c r="O74" s="155">
        <v>138</v>
      </c>
      <c r="P74" s="155">
        <v>143</v>
      </c>
      <c r="Q74" s="155">
        <v>149</v>
      </c>
      <c r="R74" s="155">
        <v>154</v>
      </c>
      <c r="S74" s="155">
        <v>155</v>
      </c>
      <c r="T74" s="155">
        <v>157</v>
      </c>
      <c r="U74" s="155">
        <v>158</v>
      </c>
      <c r="V74" s="155">
        <v>160</v>
      </c>
      <c r="W74" s="155">
        <v>160</v>
      </c>
      <c r="X74" s="155">
        <v>161</v>
      </c>
      <c r="Y74" s="155">
        <v>162</v>
      </c>
      <c r="Z74" s="155">
        <v>163</v>
      </c>
      <c r="AA74" s="155">
        <v>164</v>
      </c>
      <c r="AB74" s="155">
        <v>164</v>
      </c>
      <c r="AC74" s="155">
        <v>165</v>
      </c>
      <c r="AD74" s="155">
        <v>165</v>
      </c>
      <c r="AE74" s="155">
        <v>166</v>
      </c>
      <c r="AF74" s="155">
        <v>166</v>
      </c>
      <c r="AG74" s="155">
        <v>166</v>
      </c>
      <c r="AH74" s="155">
        <v>166</v>
      </c>
      <c r="AI74" s="155">
        <v>166</v>
      </c>
      <c r="AJ74" s="155">
        <v>166</v>
      </c>
      <c r="AK74" s="155">
        <v>166</v>
      </c>
      <c r="AL74" s="155">
        <v>166</v>
      </c>
      <c r="AM74" s="155">
        <v>166</v>
      </c>
      <c r="AN74" s="155">
        <v>166</v>
      </c>
      <c r="AO74" s="155">
        <v>166</v>
      </c>
      <c r="AP74" s="155">
        <v>166</v>
      </c>
      <c r="AQ74" s="8"/>
      <c r="AS74" s="134"/>
      <c r="AT74" s="134"/>
    </row>
    <row r="75" spans="2:46">
      <c r="B75" s="5"/>
      <c r="D75" s="165"/>
      <c r="E75" s="50"/>
      <c r="F75" s="50"/>
      <c r="G75" s="55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8"/>
      <c r="AS75" s="134"/>
      <c r="AT75" s="134"/>
    </row>
    <row r="76" spans="2:46" s="22" customFormat="1">
      <c r="B76" s="5"/>
      <c r="D76" s="166"/>
      <c r="E76" s="52"/>
      <c r="F76" s="60" t="s">
        <v>55</v>
      </c>
      <c r="G76" s="154">
        <f t="shared" ref="G76:AP76" si="20">SUM(G77:G81)</f>
        <v>307283</v>
      </c>
      <c r="H76" s="154">
        <f t="shared" si="20"/>
        <v>5979</v>
      </c>
      <c r="I76" s="154">
        <f t="shared" si="20"/>
        <v>6085</v>
      </c>
      <c r="J76" s="154">
        <f t="shared" si="20"/>
        <v>6387</v>
      </c>
      <c r="K76" s="154">
        <f t="shared" si="20"/>
        <v>6697</v>
      </c>
      <c r="L76" s="154">
        <f t="shared" si="20"/>
        <v>7013</v>
      </c>
      <c r="M76" s="154">
        <f t="shared" si="20"/>
        <v>7314</v>
      </c>
      <c r="N76" s="154">
        <f t="shared" si="20"/>
        <v>7623</v>
      </c>
      <c r="O76" s="154">
        <f t="shared" si="20"/>
        <v>7935</v>
      </c>
      <c r="P76" s="154">
        <f t="shared" si="20"/>
        <v>8254</v>
      </c>
      <c r="Q76" s="154">
        <f t="shared" si="20"/>
        <v>8578</v>
      </c>
      <c r="R76" s="154">
        <f t="shared" si="20"/>
        <v>8876</v>
      </c>
      <c r="S76" s="154">
        <f t="shared" si="20"/>
        <v>8957</v>
      </c>
      <c r="T76" s="154">
        <f t="shared" si="20"/>
        <v>9037</v>
      </c>
      <c r="U76" s="154">
        <f t="shared" si="20"/>
        <v>9118</v>
      </c>
      <c r="V76" s="154">
        <f t="shared" si="20"/>
        <v>9198</v>
      </c>
      <c r="W76" s="154">
        <f t="shared" si="20"/>
        <v>9249</v>
      </c>
      <c r="X76" s="154">
        <f t="shared" si="20"/>
        <v>9300</v>
      </c>
      <c r="Y76" s="154">
        <f t="shared" si="20"/>
        <v>9349</v>
      </c>
      <c r="Z76" s="154">
        <f t="shared" si="20"/>
        <v>9400</v>
      </c>
      <c r="AA76" s="154">
        <f t="shared" si="20"/>
        <v>9450</v>
      </c>
      <c r="AB76" s="154">
        <f t="shared" si="20"/>
        <v>9474</v>
      </c>
      <c r="AC76" s="154">
        <f t="shared" si="20"/>
        <v>9498</v>
      </c>
      <c r="AD76" s="154">
        <f t="shared" si="20"/>
        <v>9522</v>
      </c>
      <c r="AE76" s="154">
        <f t="shared" si="20"/>
        <v>9543</v>
      </c>
      <c r="AF76" s="154">
        <f t="shared" si="20"/>
        <v>9567</v>
      </c>
      <c r="AG76" s="154">
        <f t="shared" si="20"/>
        <v>9573</v>
      </c>
      <c r="AH76" s="154">
        <f t="shared" si="20"/>
        <v>9577</v>
      </c>
      <c r="AI76" s="154">
        <f t="shared" si="20"/>
        <v>9583</v>
      </c>
      <c r="AJ76" s="154">
        <f t="shared" si="20"/>
        <v>9587</v>
      </c>
      <c r="AK76" s="154">
        <f t="shared" si="20"/>
        <v>9591</v>
      </c>
      <c r="AL76" s="154">
        <f t="shared" si="20"/>
        <v>9593</v>
      </c>
      <c r="AM76" s="154">
        <f t="shared" si="20"/>
        <v>9593</v>
      </c>
      <c r="AN76" s="154">
        <f t="shared" si="20"/>
        <v>9594</v>
      </c>
      <c r="AO76" s="154">
        <f t="shared" si="20"/>
        <v>9594</v>
      </c>
      <c r="AP76" s="154">
        <f t="shared" si="20"/>
        <v>9595</v>
      </c>
      <c r="AQ76" s="8"/>
      <c r="AS76" s="134"/>
      <c r="AT76" s="136"/>
    </row>
    <row r="77" spans="2:46">
      <c r="B77" s="5"/>
      <c r="D77" s="165" t="s">
        <v>123</v>
      </c>
      <c r="E77" s="47"/>
      <c r="F77" s="61" t="s">
        <v>52</v>
      </c>
      <c r="G77" s="154">
        <f t="shared" ref="G77:G81" si="21">SUM(H77:AP77)</f>
        <v>0</v>
      </c>
      <c r="H77" s="155">
        <v>0</v>
      </c>
      <c r="I77" s="155">
        <v>0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0</v>
      </c>
      <c r="Q77" s="155">
        <v>0</v>
      </c>
      <c r="R77" s="155">
        <v>0</v>
      </c>
      <c r="S77" s="155">
        <v>0</v>
      </c>
      <c r="T77" s="155">
        <v>0</v>
      </c>
      <c r="U77" s="155">
        <v>0</v>
      </c>
      <c r="V77" s="155">
        <v>0</v>
      </c>
      <c r="W77" s="155">
        <v>0</v>
      </c>
      <c r="X77" s="155">
        <v>0</v>
      </c>
      <c r="Y77" s="155">
        <v>0</v>
      </c>
      <c r="Z77" s="155">
        <v>0</v>
      </c>
      <c r="AA77" s="155">
        <v>0</v>
      </c>
      <c r="AB77" s="155">
        <v>0</v>
      </c>
      <c r="AC77" s="155">
        <v>0</v>
      </c>
      <c r="AD77" s="155">
        <v>0</v>
      </c>
      <c r="AE77" s="155">
        <v>0</v>
      </c>
      <c r="AF77" s="155">
        <v>0</v>
      </c>
      <c r="AG77" s="155">
        <v>0</v>
      </c>
      <c r="AH77" s="155">
        <v>0</v>
      </c>
      <c r="AI77" s="155">
        <v>0</v>
      </c>
      <c r="AJ77" s="155">
        <v>0</v>
      </c>
      <c r="AK77" s="155">
        <v>0</v>
      </c>
      <c r="AL77" s="155">
        <v>0</v>
      </c>
      <c r="AM77" s="155">
        <v>0</v>
      </c>
      <c r="AN77" s="155">
        <v>0</v>
      </c>
      <c r="AO77" s="155">
        <v>0</v>
      </c>
      <c r="AP77" s="155">
        <v>0</v>
      </c>
      <c r="AQ77" s="8"/>
      <c r="AS77" s="134"/>
      <c r="AT77" s="134"/>
    </row>
    <row r="78" spans="2:46">
      <c r="B78" s="5"/>
      <c r="D78" s="165" t="s">
        <v>124</v>
      </c>
      <c r="E78" s="47"/>
      <c r="F78" s="61" t="s">
        <v>53</v>
      </c>
      <c r="G78" s="154">
        <f t="shared" si="21"/>
        <v>0</v>
      </c>
      <c r="H78" s="155">
        <v>0</v>
      </c>
      <c r="I78" s="155">
        <v>0</v>
      </c>
      <c r="J78" s="155">
        <v>0</v>
      </c>
      <c r="K78" s="155">
        <v>0</v>
      </c>
      <c r="L78" s="155">
        <v>0</v>
      </c>
      <c r="M78" s="155">
        <v>0</v>
      </c>
      <c r="N78" s="155">
        <v>0</v>
      </c>
      <c r="O78" s="155">
        <v>0</v>
      </c>
      <c r="P78" s="155">
        <v>0</v>
      </c>
      <c r="Q78" s="155">
        <v>0</v>
      </c>
      <c r="R78" s="155">
        <v>0</v>
      </c>
      <c r="S78" s="155">
        <v>0</v>
      </c>
      <c r="T78" s="155">
        <v>0</v>
      </c>
      <c r="U78" s="155">
        <v>0</v>
      </c>
      <c r="V78" s="155">
        <v>0</v>
      </c>
      <c r="W78" s="155">
        <v>0</v>
      </c>
      <c r="X78" s="155">
        <v>0</v>
      </c>
      <c r="Y78" s="155">
        <v>0</v>
      </c>
      <c r="Z78" s="155">
        <v>0</v>
      </c>
      <c r="AA78" s="155">
        <v>0</v>
      </c>
      <c r="AB78" s="155">
        <v>0</v>
      </c>
      <c r="AC78" s="155">
        <v>0</v>
      </c>
      <c r="AD78" s="155">
        <v>0</v>
      </c>
      <c r="AE78" s="155">
        <v>0</v>
      </c>
      <c r="AF78" s="155">
        <v>0</v>
      </c>
      <c r="AG78" s="155">
        <v>0</v>
      </c>
      <c r="AH78" s="155">
        <v>0</v>
      </c>
      <c r="AI78" s="155">
        <v>0</v>
      </c>
      <c r="AJ78" s="155">
        <v>0</v>
      </c>
      <c r="AK78" s="155">
        <v>0</v>
      </c>
      <c r="AL78" s="155">
        <v>0</v>
      </c>
      <c r="AM78" s="155">
        <v>0</v>
      </c>
      <c r="AN78" s="155">
        <v>0</v>
      </c>
      <c r="AO78" s="155">
        <v>0</v>
      </c>
      <c r="AP78" s="155">
        <v>0</v>
      </c>
      <c r="AQ78" s="8"/>
      <c r="AS78" s="134"/>
      <c r="AT78" s="134"/>
    </row>
    <row r="79" spans="2:46">
      <c r="B79" s="5"/>
      <c r="D79" s="165" t="s">
        <v>125</v>
      </c>
      <c r="E79" s="47"/>
      <c r="F79" s="61" t="s">
        <v>54</v>
      </c>
      <c r="G79" s="154">
        <f t="shared" si="21"/>
        <v>154680</v>
      </c>
      <c r="H79" s="155">
        <v>3010</v>
      </c>
      <c r="I79" s="155">
        <v>3063</v>
      </c>
      <c r="J79" s="155">
        <v>3215</v>
      </c>
      <c r="K79" s="155">
        <v>3371</v>
      </c>
      <c r="L79" s="155">
        <v>3530</v>
      </c>
      <c r="M79" s="155">
        <v>3682</v>
      </c>
      <c r="N79" s="155">
        <v>3837</v>
      </c>
      <c r="O79" s="155">
        <v>3994</v>
      </c>
      <c r="P79" s="155">
        <v>4155</v>
      </c>
      <c r="Q79" s="155">
        <v>4318</v>
      </c>
      <c r="R79" s="155">
        <v>4468</v>
      </c>
      <c r="S79" s="155">
        <v>4509</v>
      </c>
      <c r="T79" s="155">
        <v>4549</v>
      </c>
      <c r="U79" s="155">
        <v>4590</v>
      </c>
      <c r="V79" s="155">
        <v>4630</v>
      </c>
      <c r="W79" s="155">
        <v>4656</v>
      </c>
      <c r="X79" s="155">
        <v>4681</v>
      </c>
      <c r="Y79" s="155">
        <v>4706</v>
      </c>
      <c r="Z79" s="155">
        <v>4732</v>
      </c>
      <c r="AA79" s="155">
        <v>4757</v>
      </c>
      <c r="AB79" s="155">
        <v>4769</v>
      </c>
      <c r="AC79" s="155">
        <v>4781</v>
      </c>
      <c r="AD79" s="155">
        <v>4793</v>
      </c>
      <c r="AE79" s="155">
        <v>4804</v>
      </c>
      <c r="AF79" s="155">
        <v>4816</v>
      </c>
      <c r="AG79" s="155">
        <v>4819</v>
      </c>
      <c r="AH79" s="155">
        <v>4821</v>
      </c>
      <c r="AI79" s="155">
        <v>4824</v>
      </c>
      <c r="AJ79" s="155">
        <v>4826</v>
      </c>
      <c r="AK79" s="155">
        <v>4828</v>
      </c>
      <c r="AL79" s="155">
        <v>4829</v>
      </c>
      <c r="AM79" s="155">
        <v>4829</v>
      </c>
      <c r="AN79" s="155">
        <v>4829</v>
      </c>
      <c r="AO79" s="155">
        <v>4829</v>
      </c>
      <c r="AP79" s="155">
        <v>4830</v>
      </c>
      <c r="AQ79" s="8"/>
      <c r="AS79" s="134"/>
      <c r="AT79" s="134"/>
    </row>
    <row r="80" spans="2:46">
      <c r="B80" s="5"/>
      <c r="D80" s="165" t="s">
        <v>126</v>
      </c>
      <c r="E80" s="47"/>
      <c r="F80" s="61" t="s">
        <v>11</v>
      </c>
      <c r="G80" s="154">
        <f t="shared" si="21"/>
        <v>51304</v>
      </c>
      <c r="H80" s="155">
        <v>998</v>
      </c>
      <c r="I80" s="155">
        <v>1016</v>
      </c>
      <c r="J80" s="155">
        <v>1066</v>
      </c>
      <c r="K80" s="155">
        <v>1118</v>
      </c>
      <c r="L80" s="155">
        <v>1171</v>
      </c>
      <c r="M80" s="155">
        <v>1221</v>
      </c>
      <c r="N80" s="155">
        <v>1273</v>
      </c>
      <c r="O80" s="155">
        <v>1325</v>
      </c>
      <c r="P80" s="155">
        <v>1378</v>
      </c>
      <c r="Q80" s="155">
        <v>1432</v>
      </c>
      <c r="R80" s="155">
        <v>1482</v>
      </c>
      <c r="S80" s="155">
        <v>1495</v>
      </c>
      <c r="T80" s="155">
        <v>1509</v>
      </c>
      <c r="U80" s="155">
        <v>1522</v>
      </c>
      <c r="V80" s="155">
        <v>1536</v>
      </c>
      <c r="W80" s="155">
        <v>1544</v>
      </c>
      <c r="X80" s="155">
        <v>1553</v>
      </c>
      <c r="Y80" s="155">
        <v>1561</v>
      </c>
      <c r="Z80" s="155">
        <v>1569</v>
      </c>
      <c r="AA80" s="155">
        <v>1578</v>
      </c>
      <c r="AB80" s="155">
        <v>1582</v>
      </c>
      <c r="AC80" s="155">
        <v>1586</v>
      </c>
      <c r="AD80" s="155">
        <v>1590</v>
      </c>
      <c r="AE80" s="155">
        <v>1593</v>
      </c>
      <c r="AF80" s="155">
        <v>1597</v>
      </c>
      <c r="AG80" s="155">
        <v>1598</v>
      </c>
      <c r="AH80" s="155">
        <v>1599</v>
      </c>
      <c r="AI80" s="155">
        <v>1600</v>
      </c>
      <c r="AJ80" s="155">
        <v>1601</v>
      </c>
      <c r="AK80" s="155">
        <v>1601</v>
      </c>
      <c r="AL80" s="155">
        <v>1602</v>
      </c>
      <c r="AM80" s="155">
        <v>1602</v>
      </c>
      <c r="AN80" s="155">
        <v>1602</v>
      </c>
      <c r="AO80" s="155">
        <v>1602</v>
      </c>
      <c r="AP80" s="155">
        <v>1602</v>
      </c>
      <c r="AQ80" s="8"/>
      <c r="AS80" s="134"/>
      <c r="AT80" s="134"/>
    </row>
    <row r="81" spans="2:46">
      <c r="B81" s="5"/>
      <c r="D81" s="165" t="s">
        <v>127</v>
      </c>
      <c r="E81" s="50"/>
      <c r="F81" s="61" t="s">
        <v>15</v>
      </c>
      <c r="G81" s="154">
        <f t="shared" si="21"/>
        <v>101299</v>
      </c>
      <c r="H81" s="155">
        <v>1971</v>
      </c>
      <c r="I81" s="155">
        <v>2006</v>
      </c>
      <c r="J81" s="155">
        <v>2106</v>
      </c>
      <c r="K81" s="155">
        <v>2208</v>
      </c>
      <c r="L81" s="155">
        <v>2312</v>
      </c>
      <c r="M81" s="155">
        <v>2411</v>
      </c>
      <c r="N81" s="155">
        <v>2513</v>
      </c>
      <c r="O81" s="155">
        <v>2616</v>
      </c>
      <c r="P81" s="155">
        <v>2721</v>
      </c>
      <c r="Q81" s="155">
        <v>2828</v>
      </c>
      <c r="R81" s="155">
        <v>2926</v>
      </c>
      <c r="S81" s="155">
        <v>2953</v>
      </c>
      <c r="T81" s="155">
        <v>2979</v>
      </c>
      <c r="U81" s="155">
        <v>3006</v>
      </c>
      <c r="V81" s="155">
        <v>3032</v>
      </c>
      <c r="W81" s="155">
        <v>3049</v>
      </c>
      <c r="X81" s="155">
        <v>3066</v>
      </c>
      <c r="Y81" s="155">
        <v>3082</v>
      </c>
      <c r="Z81" s="155">
        <v>3099</v>
      </c>
      <c r="AA81" s="155">
        <v>3115</v>
      </c>
      <c r="AB81" s="155">
        <v>3123</v>
      </c>
      <c r="AC81" s="155">
        <v>3131</v>
      </c>
      <c r="AD81" s="155">
        <v>3139</v>
      </c>
      <c r="AE81" s="155">
        <v>3146</v>
      </c>
      <c r="AF81" s="155">
        <v>3154</v>
      </c>
      <c r="AG81" s="155">
        <v>3156</v>
      </c>
      <c r="AH81" s="155">
        <v>3157</v>
      </c>
      <c r="AI81" s="155">
        <v>3159</v>
      </c>
      <c r="AJ81" s="155">
        <v>3160</v>
      </c>
      <c r="AK81" s="155">
        <v>3162</v>
      </c>
      <c r="AL81" s="155">
        <v>3162</v>
      </c>
      <c r="AM81" s="155">
        <v>3162</v>
      </c>
      <c r="AN81" s="155">
        <v>3163</v>
      </c>
      <c r="AO81" s="155">
        <v>3163</v>
      </c>
      <c r="AP81" s="155">
        <v>3163</v>
      </c>
      <c r="AQ81" s="8"/>
      <c r="AS81" s="134"/>
      <c r="AT81" s="134"/>
    </row>
    <row r="82" spans="2:46">
      <c r="B82" s="5"/>
      <c r="D82" s="165"/>
      <c r="E82" s="50"/>
      <c r="F82" s="50"/>
      <c r="G82" s="55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8"/>
      <c r="AS82" s="134"/>
      <c r="AT82" s="134"/>
    </row>
    <row r="83" spans="2:46" s="22" customFormat="1">
      <c r="B83" s="5"/>
      <c r="D83" s="166"/>
      <c r="E83" s="52"/>
      <c r="F83" s="60" t="s">
        <v>56</v>
      </c>
      <c r="G83" s="154">
        <f t="shared" ref="G83:AP83" si="22">SUM(G84:G88)</f>
        <v>312874</v>
      </c>
      <c r="H83" s="154">
        <f t="shared" si="22"/>
        <v>3087</v>
      </c>
      <c r="I83" s="154">
        <f t="shared" si="22"/>
        <v>3228</v>
      </c>
      <c r="J83" s="154">
        <f t="shared" si="22"/>
        <v>3659</v>
      </c>
      <c r="K83" s="154">
        <f t="shared" si="22"/>
        <v>4101</v>
      </c>
      <c r="L83" s="154">
        <f t="shared" si="22"/>
        <v>4554</v>
      </c>
      <c r="M83" s="154">
        <f t="shared" si="22"/>
        <v>5373</v>
      </c>
      <c r="N83" s="154">
        <f t="shared" si="22"/>
        <v>6290</v>
      </c>
      <c r="O83" s="154">
        <f t="shared" si="22"/>
        <v>7309</v>
      </c>
      <c r="P83" s="154">
        <f t="shared" si="22"/>
        <v>7745</v>
      </c>
      <c r="Q83" s="154">
        <f t="shared" si="22"/>
        <v>8354</v>
      </c>
      <c r="R83" s="154">
        <f t="shared" si="22"/>
        <v>8971</v>
      </c>
      <c r="S83" s="154">
        <f t="shared" si="22"/>
        <v>9482</v>
      </c>
      <c r="T83" s="154">
        <f t="shared" si="22"/>
        <v>10070</v>
      </c>
      <c r="U83" s="154">
        <f t="shared" si="22"/>
        <v>10148</v>
      </c>
      <c r="V83" s="154">
        <f t="shared" si="22"/>
        <v>10227</v>
      </c>
      <c r="W83" s="154">
        <f t="shared" si="22"/>
        <v>10276</v>
      </c>
      <c r="X83" s="154">
        <f t="shared" si="22"/>
        <v>10324</v>
      </c>
      <c r="Y83" s="154">
        <f t="shared" si="22"/>
        <v>10374</v>
      </c>
      <c r="Z83" s="154">
        <f t="shared" si="22"/>
        <v>10423</v>
      </c>
      <c r="AA83" s="154">
        <f t="shared" si="22"/>
        <v>10471</v>
      </c>
      <c r="AB83" s="154">
        <f t="shared" si="22"/>
        <v>10492</v>
      </c>
      <c r="AC83" s="154">
        <f t="shared" si="22"/>
        <v>10512</v>
      </c>
      <c r="AD83" s="154">
        <f t="shared" si="22"/>
        <v>10534</v>
      </c>
      <c r="AE83" s="154">
        <f t="shared" si="22"/>
        <v>10556</v>
      </c>
      <c r="AF83" s="154">
        <f t="shared" si="22"/>
        <v>10576</v>
      </c>
      <c r="AG83" s="154">
        <f t="shared" si="22"/>
        <v>10578</v>
      </c>
      <c r="AH83" s="154">
        <f t="shared" si="22"/>
        <v>10579</v>
      </c>
      <c r="AI83" s="154">
        <f t="shared" si="22"/>
        <v>10580</v>
      </c>
      <c r="AJ83" s="154">
        <f t="shared" si="22"/>
        <v>10581</v>
      </c>
      <c r="AK83" s="154">
        <f t="shared" si="22"/>
        <v>10583</v>
      </c>
      <c r="AL83" s="154">
        <f t="shared" si="22"/>
        <v>10578</v>
      </c>
      <c r="AM83" s="154">
        <f t="shared" si="22"/>
        <v>10573</v>
      </c>
      <c r="AN83" s="154">
        <f t="shared" si="22"/>
        <v>10567</v>
      </c>
      <c r="AO83" s="154">
        <f t="shared" si="22"/>
        <v>10562</v>
      </c>
      <c r="AP83" s="154">
        <f t="shared" si="22"/>
        <v>10557</v>
      </c>
      <c r="AQ83" s="8"/>
      <c r="AS83" s="134"/>
      <c r="AT83" s="136"/>
    </row>
    <row r="84" spans="2:46">
      <c r="B84" s="5"/>
      <c r="D84" s="165" t="s">
        <v>128</v>
      </c>
      <c r="E84" s="47"/>
      <c r="F84" s="61" t="s">
        <v>52</v>
      </c>
      <c r="G84" s="154">
        <f t="shared" ref="G84:G88" si="23">SUM(H84:AP84)</f>
        <v>0</v>
      </c>
      <c r="H84" s="155">
        <v>0</v>
      </c>
      <c r="I84" s="155">
        <v>0</v>
      </c>
      <c r="J84" s="155">
        <v>0</v>
      </c>
      <c r="K84" s="155">
        <v>0</v>
      </c>
      <c r="L84" s="155">
        <v>0</v>
      </c>
      <c r="M84" s="155">
        <v>0</v>
      </c>
      <c r="N84" s="155">
        <v>0</v>
      </c>
      <c r="O84" s="155">
        <v>0</v>
      </c>
      <c r="P84" s="155">
        <v>0</v>
      </c>
      <c r="Q84" s="155">
        <v>0</v>
      </c>
      <c r="R84" s="155">
        <v>0</v>
      </c>
      <c r="S84" s="155">
        <v>0</v>
      </c>
      <c r="T84" s="155">
        <v>0</v>
      </c>
      <c r="U84" s="155">
        <v>0</v>
      </c>
      <c r="V84" s="155">
        <v>0</v>
      </c>
      <c r="W84" s="155">
        <v>0</v>
      </c>
      <c r="X84" s="155">
        <v>0</v>
      </c>
      <c r="Y84" s="155">
        <v>0</v>
      </c>
      <c r="Z84" s="155">
        <v>0</v>
      </c>
      <c r="AA84" s="155">
        <v>0</v>
      </c>
      <c r="AB84" s="155">
        <v>0</v>
      </c>
      <c r="AC84" s="155">
        <v>0</v>
      </c>
      <c r="AD84" s="155">
        <v>0</v>
      </c>
      <c r="AE84" s="155">
        <v>0</v>
      </c>
      <c r="AF84" s="155">
        <v>0</v>
      </c>
      <c r="AG84" s="155">
        <v>0</v>
      </c>
      <c r="AH84" s="155">
        <v>0</v>
      </c>
      <c r="AI84" s="155">
        <v>0</v>
      </c>
      <c r="AJ84" s="155">
        <v>0</v>
      </c>
      <c r="AK84" s="155">
        <v>0</v>
      </c>
      <c r="AL84" s="155">
        <v>0</v>
      </c>
      <c r="AM84" s="155">
        <v>0</v>
      </c>
      <c r="AN84" s="155">
        <v>0</v>
      </c>
      <c r="AO84" s="155">
        <v>0</v>
      </c>
      <c r="AP84" s="155">
        <v>0</v>
      </c>
      <c r="AQ84" s="8"/>
      <c r="AS84" s="134"/>
      <c r="AT84" s="134"/>
    </row>
    <row r="85" spans="2:46">
      <c r="B85" s="5"/>
      <c r="D85" s="165" t="s">
        <v>129</v>
      </c>
      <c r="E85" s="47"/>
      <c r="F85" s="61" t="s">
        <v>53</v>
      </c>
      <c r="G85" s="154">
        <f t="shared" si="23"/>
        <v>52742</v>
      </c>
      <c r="H85" s="155">
        <v>0</v>
      </c>
      <c r="I85" s="155">
        <v>87</v>
      </c>
      <c r="J85" s="155">
        <v>95</v>
      </c>
      <c r="K85" s="155">
        <v>102</v>
      </c>
      <c r="L85" s="155">
        <v>109</v>
      </c>
      <c r="M85" s="155">
        <v>482</v>
      </c>
      <c r="N85" s="155">
        <v>942</v>
      </c>
      <c r="O85" s="155">
        <v>1496</v>
      </c>
      <c r="P85" s="155">
        <v>1455</v>
      </c>
      <c r="Q85" s="155">
        <v>1576</v>
      </c>
      <c r="R85" s="155">
        <v>1722</v>
      </c>
      <c r="S85" s="155">
        <v>1754</v>
      </c>
      <c r="T85" s="155">
        <v>1854</v>
      </c>
      <c r="U85" s="155">
        <v>1860</v>
      </c>
      <c r="V85" s="155">
        <v>1865</v>
      </c>
      <c r="W85" s="155">
        <v>1868</v>
      </c>
      <c r="X85" s="155">
        <v>1871</v>
      </c>
      <c r="Y85" s="155">
        <v>1874</v>
      </c>
      <c r="Z85" s="155">
        <v>1877</v>
      </c>
      <c r="AA85" s="155">
        <v>1880</v>
      </c>
      <c r="AB85" s="155">
        <v>1880</v>
      </c>
      <c r="AC85" s="155">
        <v>1879</v>
      </c>
      <c r="AD85" s="155">
        <v>1879</v>
      </c>
      <c r="AE85" s="155">
        <v>1879</v>
      </c>
      <c r="AF85" s="155">
        <v>1879</v>
      </c>
      <c r="AG85" s="155">
        <v>1876</v>
      </c>
      <c r="AH85" s="155">
        <v>1872</v>
      </c>
      <c r="AI85" s="155">
        <v>1869</v>
      </c>
      <c r="AJ85" s="155">
        <v>1866</v>
      </c>
      <c r="AK85" s="155">
        <v>1863</v>
      </c>
      <c r="AL85" s="155">
        <v>1857</v>
      </c>
      <c r="AM85" s="155">
        <v>1852</v>
      </c>
      <c r="AN85" s="155">
        <v>1846</v>
      </c>
      <c r="AO85" s="155">
        <v>1841</v>
      </c>
      <c r="AP85" s="155">
        <v>1835</v>
      </c>
      <c r="AQ85" s="8"/>
      <c r="AS85" s="134"/>
      <c r="AT85" s="134"/>
    </row>
    <row r="86" spans="2:46">
      <c r="B86" s="5"/>
      <c r="D86" s="165" t="s">
        <v>130</v>
      </c>
      <c r="E86" s="47"/>
      <c r="F86" s="61" t="s">
        <v>54</v>
      </c>
      <c r="G86" s="154">
        <f t="shared" si="23"/>
        <v>130946</v>
      </c>
      <c r="H86" s="155">
        <v>1554</v>
      </c>
      <c r="I86" s="155">
        <v>1581</v>
      </c>
      <c r="J86" s="155">
        <v>1794</v>
      </c>
      <c r="K86" s="155">
        <v>2013</v>
      </c>
      <c r="L86" s="155">
        <v>2238</v>
      </c>
      <c r="M86" s="155">
        <v>2462</v>
      </c>
      <c r="N86" s="155">
        <v>2692</v>
      </c>
      <c r="O86" s="155">
        <v>2926</v>
      </c>
      <c r="P86" s="155">
        <v>3166</v>
      </c>
      <c r="Q86" s="155">
        <v>3412</v>
      </c>
      <c r="R86" s="155">
        <v>3649</v>
      </c>
      <c r="S86" s="155">
        <v>3890</v>
      </c>
      <c r="T86" s="155">
        <v>4136</v>
      </c>
      <c r="U86" s="155">
        <v>4172</v>
      </c>
      <c r="V86" s="155">
        <v>4209</v>
      </c>
      <c r="W86" s="155">
        <v>4232</v>
      </c>
      <c r="X86" s="155">
        <v>4255</v>
      </c>
      <c r="Y86" s="155">
        <v>4279</v>
      </c>
      <c r="Z86" s="155">
        <v>4302</v>
      </c>
      <c r="AA86" s="155">
        <v>4325</v>
      </c>
      <c r="AB86" s="155">
        <v>4335</v>
      </c>
      <c r="AC86" s="155">
        <v>4346</v>
      </c>
      <c r="AD86" s="155">
        <v>4357</v>
      </c>
      <c r="AE86" s="155">
        <v>4368</v>
      </c>
      <c r="AF86" s="155">
        <v>4378</v>
      </c>
      <c r="AG86" s="155">
        <v>4380</v>
      </c>
      <c r="AH86" s="155">
        <v>4383</v>
      </c>
      <c r="AI86" s="155">
        <v>4385</v>
      </c>
      <c r="AJ86" s="155">
        <v>4387</v>
      </c>
      <c r="AK86" s="155">
        <v>4389</v>
      </c>
      <c r="AL86" s="155">
        <v>4390</v>
      </c>
      <c r="AM86" s="155">
        <v>4390</v>
      </c>
      <c r="AN86" s="155">
        <v>4390</v>
      </c>
      <c r="AO86" s="155">
        <v>4390</v>
      </c>
      <c r="AP86" s="155">
        <v>4391</v>
      </c>
      <c r="AQ86" s="8"/>
      <c r="AS86" s="134"/>
      <c r="AT86" s="134"/>
    </row>
    <row r="87" spans="2:46">
      <c r="B87" s="5"/>
      <c r="D87" s="165" t="s">
        <v>131</v>
      </c>
      <c r="E87" s="47"/>
      <c r="F87" s="61" t="s">
        <v>11</v>
      </c>
      <c r="G87" s="154">
        <f t="shared" si="23"/>
        <v>43431</v>
      </c>
      <c r="H87" s="155">
        <v>515</v>
      </c>
      <c r="I87" s="155">
        <v>524</v>
      </c>
      <c r="J87" s="155">
        <v>595</v>
      </c>
      <c r="K87" s="155">
        <v>668</v>
      </c>
      <c r="L87" s="155">
        <v>742</v>
      </c>
      <c r="M87" s="155">
        <v>817</v>
      </c>
      <c r="N87" s="155">
        <v>893</v>
      </c>
      <c r="O87" s="155">
        <v>971</v>
      </c>
      <c r="P87" s="155">
        <v>1050</v>
      </c>
      <c r="Q87" s="155">
        <v>1132</v>
      </c>
      <c r="R87" s="155">
        <v>1210</v>
      </c>
      <c r="S87" s="155">
        <v>1290</v>
      </c>
      <c r="T87" s="155">
        <v>1372</v>
      </c>
      <c r="U87" s="155">
        <v>1384</v>
      </c>
      <c r="V87" s="155">
        <v>1396</v>
      </c>
      <c r="W87" s="155">
        <v>1404</v>
      </c>
      <c r="X87" s="155">
        <v>1411</v>
      </c>
      <c r="Y87" s="155">
        <v>1419</v>
      </c>
      <c r="Z87" s="155">
        <v>1427</v>
      </c>
      <c r="AA87" s="155">
        <v>1434</v>
      </c>
      <c r="AB87" s="155">
        <v>1438</v>
      </c>
      <c r="AC87" s="155">
        <v>1441</v>
      </c>
      <c r="AD87" s="155">
        <v>1445</v>
      </c>
      <c r="AE87" s="155">
        <v>1449</v>
      </c>
      <c r="AF87" s="155">
        <v>1452</v>
      </c>
      <c r="AG87" s="155">
        <v>1453</v>
      </c>
      <c r="AH87" s="155">
        <v>1454</v>
      </c>
      <c r="AI87" s="155">
        <v>1454</v>
      </c>
      <c r="AJ87" s="155">
        <v>1455</v>
      </c>
      <c r="AK87" s="155">
        <v>1456</v>
      </c>
      <c r="AL87" s="155">
        <v>1456</v>
      </c>
      <c r="AM87" s="155">
        <v>1456</v>
      </c>
      <c r="AN87" s="155">
        <v>1456</v>
      </c>
      <c r="AO87" s="155">
        <v>1456</v>
      </c>
      <c r="AP87" s="155">
        <v>1456</v>
      </c>
      <c r="AQ87" s="8"/>
      <c r="AS87" s="134"/>
      <c r="AT87" s="134"/>
    </row>
    <row r="88" spans="2:46">
      <c r="B88" s="5"/>
      <c r="D88" s="165" t="s">
        <v>132</v>
      </c>
      <c r="E88" s="50"/>
      <c r="F88" s="61" t="s">
        <v>15</v>
      </c>
      <c r="G88" s="154">
        <f t="shared" si="23"/>
        <v>85755</v>
      </c>
      <c r="H88" s="155">
        <v>1018</v>
      </c>
      <c r="I88" s="155">
        <v>1036</v>
      </c>
      <c r="J88" s="155">
        <v>1175</v>
      </c>
      <c r="K88" s="155">
        <v>1318</v>
      </c>
      <c r="L88" s="155">
        <v>1465</v>
      </c>
      <c r="M88" s="155">
        <v>1612</v>
      </c>
      <c r="N88" s="155">
        <v>1763</v>
      </c>
      <c r="O88" s="155">
        <v>1916</v>
      </c>
      <c r="P88" s="155">
        <v>2074</v>
      </c>
      <c r="Q88" s="155">
        <v>2234</v>
      </c>
      <c r="R88" s="155">
        <v>2390</v>
      </c>
      <c r="S88" s="155">
        <v>2548</v>
      </c>
      <c r="T88" s="155">
        <v>2708</v>
      </c>
      <c r="U88" s="155">
        <v>2732</v>
      </c>
      <c r="V88" s="155">
        <v>2757</v>
      </c>
      <c r="W88" s="155">
        <v>2772</v>
      </c>
      <c r="X88" s="155">
        <v>2787</v>
      </c>
      <c r="Y88" s="155">
        <v>2802</v>
      </c>
      <c r="Z88" s="155">
        <v>2817</v>
      </c>
      <c r="AA88" s="155">
        <v>2832</v>
      </c>
      <c r="AB88" s="155">
        <v>2839</v>
      </c>
      <c r="AC88" s="155">
        <v>2846</v>
      </c>
      <c r="AD88" s="155">
        <v>2853</v>
      </c>
      <c r="AE88" s="155">
        <v>2860</v>
      </c>
      <c r="AF88" s="155">
        <v>2867</v>
      </c>
      <c r="AG88" s="155">
        <v>2869</v>
      </c>
      <c r="AH88" s="155">
        <v>2870</v>
      </c>
      <c r="AI88" s="155">
        <v>2872</v>
      </c>
      <c r="AJ88" s="155">
        <v>2873</v>
      </c>
      <c r="AK88" s="155">
        <v>2875</v>
      </c>
      <c r="AL88" s="155">
        <v>2875</v>
      </c>
      <c r="AM88" s="155">
        <v>2875</v>
      </c>
      <c r="AN88" s="155">
        <v>2875</v>
      </c>
      <c r="AO88" s="155">
        <v>2875</v>
      </c>
      <c r="AP88" s="155">
        <v>2875</v>
      </c>
      <c r="AQ88" s="8"/>
      <c r="AS88" s="134"/>
      <c r="AT88" s="134"/>
    </row>
    <row r="89" spans="2:46">
      <c r="B89" s="5"/>
      <c r="D89" s="165"/>
      <c r="E89" s="50"/>
      <c r="F89" s="50"/>
      <c r="G89" s="55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8"/>
      <c r="AS89" s="134"/>
      <c r="AT89" s="134"/>
    </row>
    <row r="90" spans="2:46" s="22" customFormat="1">
      <c r="B90" s="5"/>
      <c r="D90" s="166"/>
      <c r="E90" s="52"/>
      <c r="F90" s="60" t="s">
        <v>57</v>
      </c>
      <c r="G90" s="154">
        <f t="shared" ref="G90:AP90" si="24">SUM(G91:G95)</f>
        <v>192373</v>
      </c>
      <c r="H90" s="154">
        <f t="shared" si="24"/>
        <v>634</v>
      </c>
      <c r="I90" s="154">
        <f t="shared" si="24"/>
        <v>640</v>
      </c>
      <c r="J90" s="154">
        <f t="shared" si="24"/>
        <v>3290</v>
      </c>
      <c r="K90" s="154">
        <f t="shared" si="24"/>
        <v>3546</v>
      </c>
      <c r="L90" s="154">
        <f t="shared" si="24"/>
        <v>4177</v>
      </c>
      <c r="M90" s="154">
        <f t="shared" si="24"/>
        <v>4449</v>
      </c>
      <c r="N90" s="154">
        <f t="shared" si="24"/>
        <v>4797</v>
      </c>
      <c r="O90" s="154">
        <f t="shared" si="24"/>
        <v>5015</v>
      </c>
      <c r="P90" s="154">
        <f t="shared" si="24"/>
        <v>5000</v>
      </c>
      <c r="Q90" s="154">
        <f t="shared" si="24"/>
        <v>5332</v>
      </c>
      <c r="R90" s="154">
        <f t="shared" si="24"/>
        <v>5728</v>
      </c>
      <c r="S90" s="154">
        <f t="shared" si="24"/>
        <v>5883</v>
      </c>
      <c r="T90" s="154">
        <f t="shared" si="24"/>
        <v>6179</v>
      </c>
      <c r="U90" s="154">
        <f t="shared" si="24"/>
        <v>6202</v>
      </c>
      <c r="V90" s="154">
        <f t="shared" si="24"/>
        <v>6224</v>
      </c>
      <c r="W90" s="154">
        <f t="shared" si="24"/>
        <v>6268</v>
      </c>
      <c r="X90" s="154">
        <f t="shared" si="24"/>
        <v>6248</v>
      </c>
      <c r="Y90" s="154">
        <f t="shared" si="24"/>
        <v>6260</v>
      </c>
      <c r="Z90" s="154">
        <f t="shared" si="24"/>
        <v>6272</v>
      </c>
      <c r="AA90" s="154">
        <f t="shared" si="24"/>
        <v>6283</v>
      </c>
      <c r="AB90" s="154">
        <f t="shared" si="24"/>
        <v>6318</v>
      </c>
      <c r="AC90" s="154">
        <f t="shared" si="24"/>
        <v>6288</v>
      </c>
      <c r="AD90" s="154">
        <f t="shared" si="24"/>
        <v>6289</v>
      </c>
      <c r="AE90" s="154">
        <f t="shared" si="24"/>
        <v>6292</v>
      </c>
      <c r="AF90" s="154">
        <f t="shared" si="24"/>
        <v>6293</v>
      </c>
      <c r="AG90" s="154">
        <f t="shared" si="24"/>
        <v>6319</v>
      </c>
      <c r="AH90" s="154">
        <f t="shared" si="24"/>
        <v>6278</v>
      </c>
      <c r="AI90" s="154">
        <f t="shared" si="24"/>
        <v>6271</v>
      </c>
      <c r="AJ90" s="154">
        <f t="shared" si="24"/>
        <v>6263</v>
      </c>
      <c r="AK90" s="154">
        <f t="shared" si="24"/>
        <v>6256</v>
      </c>
      <c r="AL90" s="154">
        <f t="shared" si="24"/>
        <v>6273</v>
      </c>
      <c r="AM90" s="154">
        <f t="shared" si="24"/>
        <v>6224</v>
      </c>
      <c r="AN90" s="154">
        <f t="shared" si="24"/>
        <v>6210</v>
      </c>
      <c r="AO90" s="154">
        <f t="shared" si="24"/>
        <v>6194</v>
      </c>
      <c r="AP90" s="154">
        <f t="shared" si="24"/>
        <v>6178</v>
      </c>
      <c r="AQ90" s="8"/>
      <c r="AS90" s="134"/>
      <c r="AT90" s="136"/>
    </row>
    <row r="91" spans="2:46">
      <c r="B91" s="5"/>
      <c r="D91" s="165" t="s">
        <v>133</v>
      </c>
      <c r="E91" s="47"/>
      <c r="F91" s="61" t="s">
        <v>52</v>
      </c>
      <c r="G91" s="154">
        <f t="shared" ref="G91:G95" si="25">SUM(H91:AP91)</f>
        <v>53939</v>
      </c>
      <c r="H91" s="155">
        <v>471</v>
      </c>
      <c r="I91" s="155">
        <v>474</v>
      </c>
      <c r="J91" s="155">
        <v>1343</v>
      </c>
      <c r="K91" s="155">
        <v>1433</v>
      </c>
      <c r="L91" s="155">
        <v>1320</v>
      </c>
      <c r="M91" s="155">
        <v>1408</v>
      </c>
      <c r="N91" s="155">
        <v>1374</v>
      </c>
      <c r="O91" s="155">
        <v>1421</v>
      </c>
      <c r="P91" s="155">
        <v>1468</v>
      </c>
      <c r="Q91" s="155">
        <v>1516</v>
      </c>
      <c r="R91" s="155">
        <v>1587</v>
      </c>
      <c r="S91" s="155">
        <v>1610</v>
      </c>
      <c r="T91" s="155">
        <v>1658</v>
      </c>
      <c r="U91" s="155">
        <v>1662</v>
      </c>
      <c r="V91" s="155">
        <v>1665</v>
      </c>
      <c r="W91" s="155">
        <v>1698</v>
      </c>
      <c r="X91" s="155">
        <v>1669</v>
      </c>
      <c r="Y91" s="155">
        <v>1671</v>
      </c>
      <c r="Z91" s="155">
        <v>1673</v>
      </c>
      <c r="AA91" s="155">
        <v>1674</v>
      </c>
      <c r="AB91" s="155">
        <v>1707</v>
      </c>
      <c r="AC91" s="155">
        <v>1675</v>
      </c>
      <c r="AD91" s="155">
        <v>1675</v>
      </c>
      <c r="AE91" s="155">
        <v>1676</v>
      </c>
      <c r="AF91" s="155">
        <v>1676</v>
      </c>
      <c r="AG91" s="155">
        <v>1708</v>
      </c>
      <c r="AH91" s="155">
        <v>1673</v>
      </c>
      <c r="AI91" s="155">
        <v>1672</v>
      </c>
      <c r="AJ91" s="155">
        <v>1671</v>
      </c>
      <c r="AK91" s="155">
        <v>1670</v>
      </c>
      <c r="AL91" s="155">
        <v>1700</v>
      </c>
      <c r="AM91" s="155">
        <v>1664</v>
      </c>
      <c r="AN91" s="155">
        <v>1662</v>
      </c>
      <c r="AO91" s="155">
        <v>1659</v>
      </c>
      <c r="AP91" s="155">
        <v>1656</v>
      </c>
      <c r="AQ91" s="8"/>
      <c r="AS91" s="134"/>
      <c r="AT91" s="134"/>
    </row>
    <row r="92" spans="2:46">
      <c r="B92" s="5"/>
      <c r="D92" s="165" t="s">
        <v>134</v>
      </c>
      <c r="E92" s="47"/>
      <c r="F92" s="61" t="s">
        <v>53</v>
      </c>
      <c r="G92" s="154">
        <f t="shared" si="25"/>
        <v>124738</v>
      </c>
      <c r="H92" s="155">
        <v>0</v>
      </c>
      <c r="I92" s="155">
        <v>0</v>
      </c>
      <c r="J92" s="155">
        <v>1760</v>
      </c>
      <c r="K92" s="155">
        <v>1903</v>
      </c>
      <c r="L92" s="155">
        <v>2623</v>
      </c>
      <c r="M92" s="155">
        <v>2783</v>
      </c>
      <c r="N92" s="155">
        <v>3141</v>
      </c>
      <c r="O92" s="155">
        <v>3288</v>
      </c>
      <c r="P92" s="155">
        <v>3201</v>
      </c>
      <c r="Q92" s="155">
        <v>3458</v>
      </c>
      <c r="R92" s="155">
        <v>3759</v>
      </c>
      <c r="S92" s="155">
        <v>3866</v>
      </c>
      <c r="T92" s="155">
        <v>4088</v>
      </c>
      <c r="U92" s="155">
        <v>4103</v>
      </c>
      <c r="V92" s="155">
        <v>4119</v>
      </c>
      <c r="W92" s="155">
        <v>4127</v>
      </c>
      <c r="X92" s="155">
        <v>4134</v>
      </c>
      <c r="Y92" s="155">
        <v>4142</v>
      </c>
      <c r="Z92" s="155">
        <v>4150</v>
      </c>
      <c r="AA92" s="155">
        <v>4157</v>
      </c>
      <c r="AB92" s="155">
        <v>4158</v>
      </c>
      <c r="AC92" s="155">
        <v>4158</v>
      </c>
      <c r="AD92" s="155">
        <v>4159</v>
      </c>
      <c r="AE92" s="155">
        <v>4159</v>
      </c>
      <c r="AF92" s="155">
        <v>4160</v>
      </c>
      <c r="AG92" s="155">
        <v>4153</v>
      </c>
      <c r="AH92" s="155">
        <v>4146</v>
      </c>
      <c r="AI92" s="155">
        <v>4140</v>
      </c>
      <c r="AJ92" s="155">
        <v>4133</v>
      </c>
      <c r="AK92" s="155">
        <v>4127</v>
      </c>
      <c r="AL92" s="155">
        <v>4114</v>
      </c>
      <c r="AM92" s="155">
        <v>4101</v>
      </c>
      <c r="AN92" s="155">
        <v>4089</v>
      </c>
      <c r="AO92" s="155">
        <v>4076</v>
      </c>
      <c r="AP92" s="155">
        <v>4063</v>
      </c>
      <c r="AQ92" s="8"/>
      <c r="AS92" s="134"/>
      <c r="AT92" s="134"/>
    </row>
    <row r="93" spans="2:46">
      <c r="B93" s="5"/>
      <c r="D93" s="165" t="s">
        <v>135</v>
      </c>
      <c r="E93" s="47"/>
      <c r="F93" s="61" t="s">
        <v>54</v>
      </c>
      <c r="G93" s="154">
        <f t="shared" si="25"/>
        <v>6895</v>
      </c>
      <c r="H93" s="155">
        <v>82</v>
      </c>
      <c r="I93" s="155">
        <v>83</v>
      </c>
      <c r="J93" s="155">
        <v>94</v>
      </c>
      <c r="K93" s="155">
        <v>106</v>
      </c>
      <c r="L93" s="155">
        <v>118</v>
      </c>
      <c r="M93" s="155">
        <v>130</v>
      </c>
      <c r="N93" s="155">
        <v>142</v>
      </c>
      <c r="O93" s="155">
        <v>154</v>
      </c>
      <c r="P93" s="155">
        <v>167</v>
      </c>
      <c r="Q93" s="155">
        <v>180</v>
      </c>
      <c r="R93" s="155">
        <v>192</v>
      </c>
      <c r="S93" s="155">
        <v>205</v>
      </c>
      <c r="T93" s="155">
        <v>218</v>
      </c>
      <c r="U93" s="155">
        <v>220</v>
      </c>
      <c r="V93" s="155">
        <v>222</v>
      </c>
      <c r="W93" s="155">
        <v>223</v>
      </c>
      <c r="X93" s="155">
        <v>224</v>
      </c>
      <c r="Y93" s="155">
        <v>225</v>
      </c>
      <c r="Z93" s="155">
        <v>226</v>
      </c>
      <c r="AA93" s="155">
        <v>228</v>
      </c>
      <c r="AB93" s="155">
        <v>228</v>
      </c>
      <c r="AC93" s="155">
        <v>229</v>
      </c>
      <c r="AD93" s="155">
        <v>229</v>
      </c>
      <c r="AE93" s="155">
        <v>230</v>
      </c>
      <c r="AF93" s="155">
        <v>230</v>
      </c>
      <c r="AG93" s="155">
        <v>231</v>
      </c>
      <c r="AH93" s="155">
        <v>231</v>
      </c>
      <c r="AI93" s="155">
        <v>231</v>
      </c>
      <c r="AJ93" s="155">
        <v>231</v>
      </c>
      <c r="AK93" s="155">
        <v>231</v>
      </c>
      <c r="AL93" s="155">
        <v>231</v>
      </c>
      <c r="AM93" s="155">
        <v>231</v>
      </c>
      <c r="AN93" s="155">
        <v>231</v>
      </c>
      <c r="AO93" s="155">
        <v>231</v>
      </c>
      <c r="AP93" s="155">
        <v>231</v>
      </c>
      <c r="AQ93" s="8"/>
      <c r="AS93" s="134"/>
      <c r="AT93" s="134"/>
    </row>
    <row r="94" spans="2:46">
      <c r="B94" s="5"/>
      <c r="D94" s="165" t="s">
        <v>136</v>
      </c>
      <c r="E94" s="47"/>
      <c r="F94" s="61" t="s">
        <v>11</v>
      </c>
      <c r="G94" s="154">
        <f t="shared" si="25"/>
        <v>2288</v>
      </c>
      <c r="H94" s="155">
        <v>27</v>
      </c>
      <c r="I94" s="155">
        <v>28</v>
      </c>
      <c r="J94" s="155">
        <v>31</v>
      </c>
      <c r="K94" s="155">
        <v>35</v>
      </c>
      <c r="L94" s="155">
        <v>39</v>
      </c>
      <c r="M94" s="155">
        <v>43</v>
      </c>
      <c r="N94" s="155">
        <v>47</v>
      </c>
      <c r="O94" s="155">
        <v>51</v>
      </c>
      <c r="P94" s="155">
        <v>55</v>
      </c>
      <c r="Q94" s="155">
        <v>60</v>
      </c>
      <c r="R94" s="155">
        <v>64</v>
      </c>
      <c r="S94" s="155">
        <v>68</v>
      </c>
      <c r="T94" s="155">
        <v>72</v>
      </c>
      <c r="U94" s="155">
        <v>73</v>
      </c>
      <c r="V94" s="155">
        <v>73</v>
      </c>
      <c r="W94" s="155">
        <v>74</v>
      </c>
      <c r="X94" s="155">
        <v>74</v>
      </c>
      <c r="Y94" s="155">
        <v>75</v>
      </c>
      <c r="Z94" s="155">
        <v>75</v>
      </c>
      <c r="AA94" s="155">
        <v>75</v>
      </c>
      <c r="AB94" s="155">
        <v>76</v>
      </c>
      <c r="AC94" s="155">
        <v>76</v>
      </c>
      <c r="AD94" s="155">
        <v>76</v>
      </c>
      <c r="AE94" s="155">
        <v>76</v>
      </c>
      <c r="AF94" s="155">
        <v>76</v>
      </c>
      <c r="AG94" s="155">
        <v>76</v>
      </c>
      <c r="AH94" s="155">
        <v>77</v>
      </c>
      <c r="AI94" s="155">
        <v>77</v>
      </c>
      <c r="AJ94" s="155">
        <v>77</v>
      </c>
      <c r="AK94" s="155">
        <v>77</v>
      </c>
      <c r="AL94" s="155">
        <v>77</v>
      </c>
      <c r="AM94" s="155">
        <v>77</v>
      </c>
      <c r="AN94" s="155">
        <v>77</v>
      </c>
      <c r="AO94" s="155">
        <v>77</v>
      </c>
      <c r="AP94" s="155">
        <v>77</v>
      </c>
      <c r="AQ94" s="8"/>
      <c r="AS94" s="134"/>
      <c r="AT94" s="134"/>
    </row>
    <row r="95" spans="2:46">
      <c r="B95" s="5"/>
      <c r="D95" s="165" t="s">
        <v>137</v>
      </c>
      <c r="E95" s="50"/>
      <c r="F95" s="61" t="s">
        <v>15</v>
      </c>
      <c r="G95" s="154">
        <f t="shared" si="25"/>
        <v>4513</v>
      </c>
      <c r="H95" s="155">
        <v>54</v>
      </c>
      <c r="I95" s="155">
        <v>55</v>
      </c>
      <c r="J95" s="155">
        <v>62</v>
      </c>
      <c r="K95" s="155">
        <v>69</v>
      </c>
      <c r="L95" s="155">
        <v>77</v>
      </c>
      <c r="M95" s="155">
        <v>85</v>
      </c>
      <c r="N95" s="155">
        <v>93</v>
      </c>
      <c r="O95" s="155">
        <v>101</v>
      </c>
      <c r="P95" s="155">
        <v>109</v>
      </c>
      <c r="Q95" s="155">
        <v>118</v>
      </c>
      <c r="R95" s="155">
        <v>126</v>
      </c>
      <c r="S95" s="155">
        <v>134</v>
      </c>
      <c r="T95" s="155">
        <v>143</v>
      </c>
      <c r="U95" s="155">
        <v>144</v>
      </c>
      <c r="V95" s="155">
        <v>145</v>
      </c>
      <c r="W95" s="155">
        <v>146</v>
      </c>
      <c r="X95" s="155">
        <v>147</v>
      </c>
      <c r="Y95" s="155">
        <v>147</v>
      </c>
      <c r="Z95" s="155">
        <v>148</v>
      </c>
      <c r="AA95" s="155">
        <v>149</v>
      </c>
      <c r="AB95" s="155">
        <v>149</v>
      </c>
      <c r="AC95" s="155">
        <v>150</v>
      </c>
      <c r="AD95" s="155">
        <v>150</v>
      </c>
      <c r="AE95" s="155">
        <v>151</v>
      </c>
      <c r="AF95" s="155">
        <v>151</v>
      </c>
      <c r="AG95" s="155">
        <v>151</v>
      </c>
      <c r="AH95" s="155">
        <v>151</v>
      </c>
      <c r="AI95" s="155">
        <v>151</v>
      </c>
      <c r="AJ95" s="155">
        <v>151</v>
      </c>
      <c r="AK95" s="155">
        <v>151</v>
      </c>
      <c r="AL95" s="155">
        <v>151</v>
      </c>
      <c r="AM95" s="155">
        <v>151</v>
      </c>
      <c r="AN95" s="155">
        <v>151</v>
      </c>
      <c r="AO95" s="155">
        <v>151</v>
      </c>
      <c r="AP95" s="155">
        <v>151</v>
      </c>
      <c r="AQ95" s="8"/>
      <c r="AS95" s="134"/>
      <c r="AT95" s="134"/>
    </row>
    <row r="96" spans="2:46">
      <c r="B96" s="5"/>
      <c r="D96" s="165"/>
      <c r="E96" s="56"/>
      <c r="F96" s="57"/>
      <c r="G96" s="55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8"/>
      <c r="AS96" s="137"/>
      <c r="AT96" s="134"/>
    </row>
    <row r="97" spans="2:46">
      <c r="B97" s="5"/>
      <c r="D97" s="165"/>
      <c r="E97" s="58">
        <f>E68+1</f>
        <v>4</v>
      </c>
      <c r="F97" s="59" t="str">
        <f>LOOKUP(E97,CAPEX!$E$11:$E$29,CAPEX!$F$11:$F$29)</f>
        <v>Marica</v>
      </c>
      <c r="G97" s="153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8"/>
      <c r="AS97" s="135"/>
      <c r="AT97" s="134"/>
    </row>
    <row r="98" spans="2:46" s="22" customFormat="1">
      <c r="B98" s="5"/>
      <c r="D98" s="166"/>
      <c r="E98" s="52"/>
      <c r="F98" s="60" t="s">
        <v>51</v>
      </c>
      <c r="G98" s="154">
        <f t="shared" ref="G98:AP98" si="26">SUM(G99:G103)</f>
        <v>664058</v>
      </c>
      <c r="H98" s="154">
        <f t="shared" si="26"/>
        <v>872</v>
      </c>
      <c r="I98" s="154">
        <f t="shared" si="26"/>
        <v>889</v>
      </c>
      <c r="J98" s="154">
        <f t="shared" si="26"/>
        <v>1340</v>
      </c>
      <c r="K98" s="154">
        <f t="shared" si="26"/>
        <v>10431</v>
      </c>
      <c r="L98" s="154">
        <f t="shared" si="26"/>
        <v>12961</v>
      </c>
      <c r="M98" s="154">
        <f t="shared" si="26"/>
        <v>14732</v>
      </c>
      <c r="N98" s="154">
        <f t="shared" si="26"/>
        <v>16133</v>
      </c>
      <c r="O98" s="154">
        <f t="shared" si="26"/>
        <v>17219</v>
      </c>
      <c r="P98" s="154">
        <f t="shared" si="26"/>
        <v>17988</v>
      </c>
      <c r="Q98" s="154">
        <f t="shared" si="26"/>
        <v>18659</v>
      </c>
      <c r="R98" s="154">
        <f t="shared" si="26"/>
        <v>19083</v>
      </c>
      <c r="S98" s="154">
        <f t="shared" si="26"/>
        <v>20320</v>
      </c>
      <c r="T98" s="154">
        <f t="shared" si="26"/>
        <v>21582</v>
      </c>
      <c r="U98" s="154">
        <f t="shared" si="26"/>
        <v>21813</v>
      </c>
      <c r="V98" s="154">
        <f t="shared" si="26"/>
        <v>23055</v>
      </c>
      <c r="W98" s="154">
        <f t="shared" si="26"/>
        <v>23039</v>
      </c>
      <c r="X98" s="154">
        <f t="shared" si="26"/>
        <v>23020</v>
      </c>
      <c r="Y98" s="154">
        <f t="shared" si="26"/>
        <v>23001</v>
      </c>
      <c r="Z98" s="154">
        <f t="shared" si="26"/>
        <v>22983</v>
      </c>
      <c r="AA98" s="154">
        <f t="shared" si="26"/>
        <v>22964</v>
      </c>
      <c r="AB98" s="154">
        <f t="shared" si="26"/>
        <v>22883</v>
      </c>
      <c r="AC98" s="154">
        <f t="shared" si="26"/>
        <v>22802</v>
      </c>
      <c r="AD98" s="154">
        <f t="shared" si="26"/>
        <v>22720</v>
      </c>
      <c r="AE98" s="154">
        <f t="shared" si="26"/>
        <v>22639</v>
      </c>
      <c r="AF98" s="154">
        <f t="shared" si="26"/>
        <v>22558</v>
      </c>
      <c r="AG98" s="154">
        <f t="shared" si="26"/>
        <v>22437</v>
      </c>
      <c r="AH98" s="154">
        <f t="shared" si="26"/>
        <v>22316</v>
      </c>
      <c r="AI98" s="154">
        <f t="shared" si="26"/>
        <v>22194</v>
      </c>
      <c r="AJ98" s="154">
        <f t="shared" si="26"/>
        <v>22073</v>
      </c>
      <c r="AK98" s="154">
        <f t="shared" si="26"/>
        <v>21940</v>
      </c>
      <c r="AL98" s="154">
        <f t="shared" si="26"/>
        <v>21787</v>
      </c>
      <c r="AM98" s="154">
        <f t="shared" si="26"/>
        <v>21635</v>
      </c>
      <c r="AN98" s="154">
        <f t="shared" si="26"/>
        <v>21482</v>
      </c>
      <c r="AO98" s="154">
        <f t="shared" si="26"/>
        <v>21330</v>
      </c>
      <c r="AP98" s="154">
        <f t="shared" si="26"/>
        <v>21178</v>
      </c>
      <c r="AQ98" s="8"/>
      <c r="AS98" s="134"/>
      <c r="AT98" s="136"/>
    </row>
    <row r="99" spans="2:46">
      <c r="B99" s="5"/>
      <c r="D99" s="165" t="s">
        <v>118</v>
      </c>
      <c r="E99" s="47"/>
      <c r="F99" s="61" t="s">
        <v>52</v>
      </c>
      <c r="G99" s="154">
        <f t="shared" ref="G99:G103" si="27">SUM(H99:AP99)</f>
        <v>17418</v>
      </c>
      <c r="H99" s="155">
        <v>172</v>
      </c>
      <c r="I99" s="155">
        <v>176</v>
      </c>
      <c r="J99" s="155">
        <v>263</v>
      </c>
      <c r="K99" s="155">
        <v>294</v>
      </c>
      <c r="L99" s="155">
        <v>325</v>
      </c>
      <c r="M99" s="155">
        <v>371</v>
      </c>
      <c r="N99" s="155">
        <v>408</v>
      </c>
      <c r="O99" s="155">
        <v>437</v>
      </c>
      <c r="P99" s="155">
        <v>457</v>
      </c>
      <c r="Q99" s="155">
        <v>475</v>
      </c>
      <c r="R99" s="155">
        <v>486</v>
      </c>
      <c r="S99" s="155">
        <v>517</v>
      </c>
      <c r="T99" s="155">
        <v>549</v>
      </c>
      <c r="U99" s="155">
        <v>554</v>
      </c>
      <c r="V99" s="155">
        <v>584</v>
      </c>
      <c r="W99" s="155">
        <v>583</v>
      </c>
      <c r="X99" s="155">
        <v>583</v>
      </c>
      <c r="Y99" s="155">
        <v>583</v>
      </c>
      <c r="Z99" s="155">
        <v>583</v>
      </c>
      <c r="AA99" s="155">
        <v>583</v>
      </c>
      <c r="AB99" s="155">
        <v>581</v>
      </c>
      <c r="AC99" s="155">
        <v>579</v>
      </c>
      <c r="AD99" s="155">
        <v>577</v>
      </c>
      <c r="AE99" s="155">
        <v>575</v>
      </c>
      <c r="AF99" s="155">
        <v>573</v>
      </c>
      <c r="AG99" s="155">
        <v>570</v>
      </c>
      <c r="AH99" s="155">
        <v>567</v>
      </c>
      <c r="AI99" s="155">
        <v>564</v>
      </c>
      <c r="AJ99" s="155">
        <v>561</v>
      </c>
      <c r="AK99" s="155">
        <v>558</v>
      </c>
      <c r="AL99" s="155">
        <v>554</v>
      </c>
      <c r="AM99" s="155">
        <v>550</v>
      </c>
      <c r="AN99" s="155">
        <v>546</v>
      </c>
      <c r="AO99" s="155">
        <v>542</v>
      </c>
      <c r="AP99" s="155">
        <v>538</v>
      </c>
      <c r="AQ99" s="8"/>
      <c r="AS99" s="134"/>
      <c r="AT99" s="134"/>
    </row>
    <row r="100" spans="2:46">
      <c r="B100" s="5"/>
      <c r="D100" s="165" t="s">
        <v>119</v>
      </c>
      <c r="E100" s="47"/>
      <c r="F100" s="61" t="s">
        <v>53</v>
      </c>
      <c r="G100" s="154">
        <f t="shared" si="27"/>
        <v>631401</v>
      </c>
      <c r="H100" s="155">
        <v>500</v>
      </c>
      <c r="I100" s="155">
        <v>509</v>
      </c>
      <c r="J100" s="155">
        <v>847</v>
      </c>
      <c r="K100" s="155">
        <v>9880</v>
      </c>
      <c r="L100" s="155">
        <v>12352</v>
      </c>
      <c r="M100" s="155">
        <v>14042</v>
      </c>
      <c r="N100" s="155">
        <v>15379</v>
      </c>
      <c r="O100" s="155">
        <v>16418</v>
      </c>
      <c r="P100" s="155">
        <v>17152</v>
      </c>
      <c r="Q100" s="155">
        <v>17795</v>
      </c>
      <c r="R100" s="155">
        <v>18197</v>
      </c>
      <c r="S100" s="155">
        <v>19376</v>
      </c>
      <c r="T100" s="155">
        <v>20576</v>
      </c>
      <c r="U100" s="155">
        <v>20794</v>
      </c>
      <c r="V100" s="155">
        <v>21973</v>
      </c>
      <c r="W100" s="155">
        <v>21955</v>
      </c>
      <c r="X100" s="155">
        <v>21936</v>
      </c>
      <c r="Y100" s="155">
        <v>21917</v>
      </c>
      <c r="Z100" s="155">
        <v>21899</v>
      </c>
      <c r="AA100" s="155">
        <v>21880</v>
      </c>
      <c r="AB100" s="155">
        <v>21801</v>
      </c>
      <c r="AC100" s="155">
        <v>21722</v>
      </c>
      <c r="AD100" s="155">
        <v>21642</v>
      </c>
      <c r="AE100" s="155">
        <v>21563</v>
      </c>
      <c r="AF100" s="155">
        <v>21484</v>
      </c>
      <c r="AG100" s="155">
        <v>21366</v>
      </c>
      <c r="AH100" s="155">
        <v>21248</v>
      </c>
      <c r="AI100" s="155">
        <v>21129</v>
      </c>
      <c r="AJ100" s="155">
        <v>21011</v>
      </c>
      <c r="AK100" s="155">
        <v>20881</v>
      </c>
      <c r="AL100" s="155">
        <v>20732</v>
      </c>
      <c r="AM100" s="155">
        <v>20584</v>
      </c>
      <c r="AN100" s="155">
        <v>20435</v>
      </c>
      <c r="AO100" s="155">
        <v>20287</v>
      </c>
      <c r="AP100" s="155">
        <v>20139</v>
      </c>
      <c r="AQ100" s="8"/>
      <c r="AS100" s="134"/>
      <c r="AT100" s="134"/>
    </row>
    <row r="101" spans="2:46">
      <c r="B101" s="5"/>
      <c r="D101" s="165" t="s">
        <v>120</v>
      </c>
      <c r="E101" s="47"/>
      <c r="F101" s="61" t="s">
        <v>54</v>
      </c>
      <c r="G101" s="154">
        <f t="shared" si="27"/>
        <v>7668</v>
      </c>
      <c r="H101" s="155">
        <v>101</v>
      </c>
      <c r="I101" s="155">
        <v>103</v>
      </c>
      <c r="J101" s="155">
        <v>116</v>
      </c>
      <c r="K101" s="155">
        <v>129</v>
      </c>
      <c r="L101" s="155">
        <v>143</v>
      </c>
      <c r="M101" s="155">
        <v>161</v>
      </c>
      <c r="N101" s="155">
        <v>174</v>
      </c>
      <c r="O101" s="155">
        <v>183</v>
      </c>
      <c r="P101" s="155">
        <v>191</v>
      </c>
      <c r="Q101" s="155">
        <v>196</v>
      </c>
      <c r="R101" s="155">
        <v>201</v>
      </c>
      <c r="S101" s="155">
        <v>215</v>
      </c>
      <c r="T101" s="155">
        <v>230</v>
      </c>
      <c r="U101" s="155">
        <v>234</v>
      </c>
      <c r="V101" s="155">
        <v>251</v>
      </c>
      <c r="W101" s="155">
        <v>252</v>
      </c>
      <c r="X101" s="155">
        <v>252</v>
      </c>
      <c r="Y101" s="155">
        <v>252</v>
      </c>
      <c r="Z101" s="155">
        <v>252</v>
      </c>
      <c r="AA101" s="155">
        <v>252</v>
      </c>
      <c r="AB101" s="155">
        <v>252</v>
      </c>
      <c r="AC101" s="155">
        <v>252</v>
      </c>
      <c r="AD101" s="155">
        <v>252</v>
      </c>
      <c r="AE101" s="155">
        <v>252</v>
      </c>
      <c r="AF101" s="155">
        <v>252</v>
      </c>
      <c r="AG101" s="155">
        <v>252</v>
      </c>
      <c r="AH101" s="155">
        <v>252</v>
      </c>
      <c r="AI101" s="155">
        <v>252</v>
      </c>
      <c r="AJ101" s="155">
        <v>252</v>
      </c>
      <c r="AK101" s="155">
        <v>252</v>
      </c>
      <c r="AL101" s="155">
        <v>252</v>
      </c>
      <c r="AM101" s="155">
        <v>252</v>
      </c>
      <c r="AN101" s="155">
        <v>252</v>
      </c>
      <c r="AO101" s="155">
        <v>252</v>
      </c>
      <c r="AP101" s="155">
        <v>252</v>
      </c>
      <c r="AQ101" s="8"/>
      <c r="AS101" s="134"/>
      <c r="AT101" s="134"/>
    </row>
    <row r="102" spans="2:46">
      <c r="B102" s="5"/>
      <c r="D102" s="165" t="s">
        <v>121</v>
      </c>
      <c r="E102" s="47"/>
      <c r="F102" s="61" t="s">
        <v>11</v>
      </c>
      <c r="G102" s="154">
        <f t="shared" si="27"/>
        <v>2550</v>
      </c>
      <c r="H102" s="155">
        <v>33</v>
      </c>
      <c r="I102" s="155">
        <v>34</v>
      </c>
      <c r="J102" s="155">
        <v>38</v>
      </c>
      <c r="K102" s="155">
        <v>43</v>
      </c>
      <c r="L102" s="155">
        <v>47</v>
      </c>
      <c r="M102" s="155">
        <v>53</v>
      </c>
      <c r="N102" s="155">
        <v>58</v>
      </c>
      <c r="O102" s="155">
        <v>61</v>
      </c>
      <c r="P102" s="155">
        <v>63</v>
      </c>
      <c r="Q102" s="155">
        <v>65</v>
      </c>
      <c r="R102" s="155">
        <v>67</v>
      </c>
      <c r="S102" s="155">
        <v>71</v>
      </c>
      <c r="T102" s="155">
        <v>76</v>
      </c>
      <c r="U102" s="155">
        <v>78</v>
      </c>
      <c r="V102" s="155">
        <v>83</v>
      </c>
      <c r="W102" s="155">
        <v>84</v>
      </c>
      <c r="X102" s="155">
        <v>84</v>
      </c>
      <c r="Y102" s="155">
        <v>84</v>
      </c>
      <c r="Z102" s="155">
        <v>84</v>
      </c>
      <c r="AA102" s="155">
        <v>84</v>
      </c>
      <c r="AB102" s="155">
        <v>84</v>
      </c>
      <c r="AC102" s="155">
        <v>84</v>
      </c>
      <c r="AD102" s="155">
        <v>84</v>
      </c>
      <c r="AE102" s="155">
        <v>84</v>
      </c>
      <c r="AF102" s="155">
        <v>84</v>
      </c>
      <c r="AG102" s="155">
        <v>84</v>
      </c>
      <c r="AH102" s="155">
        <v>84</v>
      </c>
      <c r="AI102" s="155">
        <v>84</v>
      </c>
      <c r="AJ102" s="155">
        <v>84</v>
      </c>
      <c r="AK102" s="155">
        <v>84</v>
      </c>
      <c r="AL102" s="155">
        <v>84</v>
      </c>
      <c r="AM102" s="155">
        <v>84</v>
      </c>
      <c r="AN102" s="155">
        <v>84</v>
      </c>
      <c r="AO102" s="155">
        <v>84</v>
      </c>
      <c r="AP102" s="155">
        <v>84</v>
      </c>
      <c r="AQ102" s="8"/>
      <c r="AS102" s="134"/>
      <c r="AT102" s="134"/>
    </row>
    <row r="103" spans="2:46">
      <c r="B103" s="5"/>
      <c r="D103" s="165" t="s">
        <v>122</v>
      </c>
      <c r="E103" s="50"/>
      <c r="F103" s="61" t="s">
        <v>15</v>
      </c>
      <c r="G103" s="154">
        <f t="shared" si="27"/>
        <v>5021</v>
      </c>
      <c r="H103" s="155">
        <v>66</v>
      </c>
      <c r="I103" s="155">
        <v>67</v>
      </c>
      <c r="J103" s="155">
        <v>76</v>
      </c>
      <c r="K103" s="155">
        <v>85</v>
      </c>
      <c r="L103" s="155">
        <v>94</v>
      </c>
      <c r="M103" s="155">
        <v>105</v>
      </c>
      <c r="N103" s="155">
        <v>114</v>
      </c>
      <c r="O103" s="155">
        <v>120</v>
      </c>
      <c r="P103" s="155">
        <v>125</v>
      </c>
      <c r="Q103" s="155">
        <v>128</v>
      </c>
      <c r="R103" s="155">
        <v>132</v>
      </c>
      <c r="S103" s="155">
        <v>141</v>
      </c>
      <c r="T103" s="155">
        <v>151</v>
      </c>
      <c r="U103" s="155">
        <v>153</v>
      </c>
      <c r="V103" s="155">
        <v>164</v>
      </c>
      <c r="W103" s="155">
        <v>165</v>
      </c>
      <c r="X103" s="155">
        <v>165</v>
      </c>
      <c r="Y103" s="155">
        <v>165</v>
      </c>
      <c r="Z103" s="155">
        <v>165</v>
      </c>
      <c r="AA103" s="155">
        <v>165</v>
      </c>
      <c r="AB103" s="155">
        <v>165</v>
      </c>
      <c r="AC103" s="155">
        <v>165</v>
      </c>
      <c r="AD103" s="155">
        <v>165</v>
      </c>
      <c r="AE103" s="155">
        <v>165</v>
      </c>
      <c r="AF103" s="155">
        <v>165</v>
      </c>
      <c r="AG103" s="155">
        <v>165</v>
      </c>
      <c r="AH103" s="155">
        <v>165</v>
      </c>
      <c r="AI103" s="155">
        <v>165</v>
      </c>
      <c r="AJ103" s="155">
        <v>165</v>
      </c>
      <c r="AK103" s="155">
        <v>165</v>
      </c>
      <c r="AL103" s="155">
        <v>165</v>
      </c>
      <c r="AM103" s="155">
        <v>165</v>
      </c>
      <c r="AN103" s="155">
        <v>165</v>
      </c>
      <c r="AO103" s="155">
        <v>165</v>
      </c>
      <c r="AP103" s="155">
        <v>165</v>
      </c>
      <c r="AQ103" s="8"/>
      <c r="AS103" s="134"/>
      <c r="AT103" s="134"/>
    </row>
    <row r="104" spans="2:46">
      <c r="B104" s="5"/>
      <c r="D104" s="165"/>
      <c r="E104" s="50"/>
      <c r="F104" s="50"/>
      <c r="G104" s="55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8"/>
      <c r="AS104" s="134"/>
      <c r="AT104" s="134"/>
    </row>
    <row r="105" spans="2:46" s="22" customFormat="1">
      <c r="B105" s="5"/>
      <c r="D105" s="166"/>
      <c r="E105" s="52"/>
      <c r="F105" s="60" t="s">
        <v>55</v>
      </c>
      <c r="G105" s="154">
        <f t="shared" ref="G105:AP105" si="28">SUM(G106:G110)</f>
        <v>289610</v>
      </c>
      <c r="H105" s="154">
        <f t="shared" si="28"/>
        <v>3807</v>
      </c>
      <c r="I105" s="154">
        <f t="shared" si="28"/>
        <v>3887</v>
      </c>
      <c r="J105" s="154">
        <f t="shared" si="28"/>
        <v>4374</v>
      </c>
      <c r="K105" s="154">
        <f t="shared" si="28"/>
        <v>4881</v>
      </c>
      <c r="L105" s="154">
        <f t="shared" si="28"/>
        <v>5402</v>
      </c>
      <c r="M105" s="154">
        <f t="shared" si="28"/>
        <v>6073</v>
      </c>
      <c r="N105" s="154">
        <f t="shared" si="28"/>
        <v>6549</v>
      </c>
      <c r="O105" s="154">
        <f t="shared" si="28"/>
        <v>6914</v>
      </c>
      <c r="P105" s="154">
        <f t="shared" si="28"/>
        <v>7193</v>
      </c>
      <c r="Q105" s="154">
        <f t="shared" si="28"/>
        <v>7398</v>
      </c>
      <c r="R105" s="154">
        <f t="shared" si="28"/>
        <v>7579</v>
      </c>
      <c r="S105" s="154">
        <f t="shared" si="28"/>
        <v>8128</v>
      </c>
      <c r="T105" s="154">
        <f t="shared" si="28"/>
        <v>8692</v>
      </c>
      <c r="U105" s="154">
        <f t="shared" si="28"/>
        <v>8845</v>
      </c>
      <c r="V105" s="154">
        <f t="shared" si="28"/>
        <v>9476</v>
      </c>
      <c r="W105" s="154">
        <f t="shared" si="28"/>
        <v>9506</v>
      </c>
      <c r="X105" s="154">
        <f t="shared" si="28"/>
        <v>9510</v>
      </c>
      <c r="Y105" s="154">
        <f t="shared" si="28"/>
        <v>9513</v>
      </c>
      <c r="Z105" s="154">
        <f t="shared" si="28"/>
        <v>9516</v>
      </c>
      <c r="AA105" s="154">
        <f t="shared" si="28"/>
        <v>9519</v>
      </c>
      <c r="AB105" s="154">
        <f t="shared" si="28"/>
        <v>9524</v>
      </c>
      <c r="AC105" s="154">
        <f t="shared" si="28"/>
        <v>9524</v>
      </c>
      <c r="AD105" s="154">
        <f t="shared" si="28"/>
        <v>9524</v>
      </c>
      <c r="AE105" s="154">
        <f t="shared" si="28"/>
        <v>9524</v>
      </c>
      <c r="AF105" s="154">
        <f t="shared" si="28"/>
        <v>9522</v>
      </c>
      <c r="AG105" s="154">
        <f t="shared" si="28"/>
        <v>9523</v>
      </c>
      <c r="AH105" s="154">
        <f t="shared" si="28"/>
        <v>9523</v>
      </c>
      <c r="AI105" s="154">
        <f t="shared" si="28"/>
        <v>9523</v>
      </c>
      <c r="AJ105" s="154">
        <f t="shared" si="28"/>
        <v>9523</v>
      </c>
      <c r="AK105" s="154">
        <f t="shared" si="28"/>
        <v>9523</v>
      </c>
      <c r="AL105" s="154">
        <f t="shared" si="28"/>
        <v>9523</v>
      </c>
      <c r="AM105" s="154">
        <f t="shared" si="28"/>
        <v>9523</v>
      </c>
      <c r="AN105" s="154">
        <f t="shared" si="28"/>
        <v>9523</v>
      </c>
      <c r="AO105" s="154">
        <f t="shared" si="28"/>
        <v>9523</v>
      </c>
      <c r="AP105" s="154">
        <f t="shared" si="28"/>
        <v>9523</v>
      </c>
      <c r="AQ105" s="8"/>
      <c r="AS105" s="134"/>
      <c r="AT105" s="136"/>
    </row>
    <row r="106" spans="2:46">
      <c r="B106" s="5"/>
      <c r="D106" s="165" t="s">
        <v>123</v>
      </c>
      <c r="E106" s="47"/>
      <c r="F106" s="61" t="s">
        <v>52</v>
      </c>
      <c r="G106" s="154">
        <f t="shared" ref="G106:G110" si="29">SUM(H106:AP106)</f>
        <v>0</v>
      </c>
      <c r="H106" s="155">
        <v>0</v>
      </c>
      <c r="I106" s="155">
        <v>0</v>
      </c>
      <c r="J106" s="155">
        <v>0</v>
      </c>
      <c r="K106" s="155">
        <v>0</v>
      </c>
      <c r="L106" s="155">
        <v>0</v>
      </c>
      <c r="M106" s="155">
        <v>0</v>
      </c>
      <c r="N106" s="155">
        <v>0</v>
      </c>
      <c r="O106" s="155">
        <v>0</v>
      </c>
      <c r="P106" s="155">
        <v>0</v>
      </c>
      <c r="Q106" s="155">
        <v>0</v>
      </c>
      <c r="R106" s="155">
        <v>0</v>
      </c>
      <c r="S106" s="155">
        <v>0</v>
      </c>
      <c r="T106" s="155">
        <v>0</v>
      </c>
      <c r="U106" s="155">
        <v>0</v>
      </c>
      <c r="V106" s="155">
        <v>0</v>
      </c>
      <c r="W106" s="155">
        <v>0</v>
      </c>
      <c r="X106" s="155">
        <v>0</v>
      </c>
      <c r="Y106" s="155">
        <v>0</v>
      </c>
      <c r="Z106" s="155">
        <v>0</v>
      </c>
      <c r="AA106" s="155">
        <v>0</v>
      </c>
      <c r="AB106" s="155">
        <v>0</v>
      </c>
      <c r="AC106" s="155">
        <v>0</v>
      </c>
      <c r="AD106" s="155">
        <v>0</v>
      </c>
      <c r="AE106" s="155">
        <v>0</v>
      </c>
      <c r="AF106" s="155">
        <v>0</v>
      </c>
      <c r="AG106" s="155">
        <v>0</v>
      </c>
      <c r="AH106" s="155">
        <v>0</v>
      </c>
      <c r="AI106" s="155">
        <v>0</v>
      </c>
      <c r="AJ106" s="155">
        <v>0</v>
      </c>
      <c r="AK106" s="155">
        <v>0</v>
      </c>
      <c r="AL106" s="155">
        <v>0</v>
      </c>
      <c r="AM106" s="155">
        <v>0</v>
      </c>
      <c r="AN106" s="155">
        <v>0</v>
      </c>
      <c r="AO106" s="155">
        <v>0</v>
      </c>
      <c r="AP106" s="155">
        <v>0</v>
      </c>
      <c r="AQ106" s="8"/>
      <c r="AS106" s="134"/>
      <c r="AT106" s="134"/>
    </row>
    <row r="107" spans="2:46">
      <c r="B107" s="5"/>
      <c r="D107" s="165" t="s">
        <v>124</v>
      </c>
      <c r="E107" s="47"/>
      <c r="F107" s="61" t="s">
        <v>53</v>
      </c>
      <c r="G107" s="154">
        <f t="shared" si="29"/>
        <v>0</v>
      </c>
      <c r="H107" s="155">
        <v>0</v>
      </c>
      <c r="I107" s="155">
        <v>0</v>
      </c>
      <c r="J107" s="155">
        <v>0</v>
      </c>
      <c r="K107" s="155">
        <v>0</v>
      </c>
      <c r="L107" s="155">
        <v>0</v>
      </c>
      <c r="M107" s="155">
        <v>0</v>
      </c>
      <c r="N107" s="155">
        <v>0</v>
      </c>
      <c r="O107" s="155">
        <v>0</v>
      </c>
      <c r="P107" s="155">
        <v>0</v>
      </c>
      <c r="Q107" s="155">
        <v>0</v>
      </c>
      <c r="R107" s="155">
        <v>0</v>
      </c>
      <c r="S107" s="155">
        <v>0</v>
      </c>
      <c r="T107" s="155">
        <v>0</v>
      </c>
      <c r="U107" s="155">
        <v>0</v>
      </c>
      <c r="V107" s="155">
        <v>0</v>
      </c>
      <c r="W107" s="155">
        <v>0</v>
      </c>
      <c r="X107" s="155">
        <v>0</v>
      </c>
      <c r="Y107" s="155">
        <v>0</v>
      </c>
      <c r="Z107" s="155">
        <v>0</v>
      </c>
      <c r="AA107" s="155">
        <v>0</v>
      </c>
      <c r="AB107" s="155">
        <v>0</v>
      </c>
      <c r="AC107" s="155">
        <v>0</v>
      </c>
      <c r="AD107" s="155">
        <v>0</v>
      </c>
      <c r="AE107" s="155">
        <v>0</v>
      </c>
      <c r="AF107" s="155">
        <v>0</v>
      </c>
      <c r="AG107" s="155">
        <v>0</v>
      </c>
      <c r="AH107" s="155">
        <v>0</v>
      </c>
      <c r="AI107" s="155">
        <v>0</v>
      </c>
      <c r="AJ107" s="155">
        <v>0</v>
      </c>
      <c r="AK107" s="155">
        <v>0</v>
      </c>
      <c r="AL107" s="155">
        <v>0</v>
      </c>
      <c r="AM107" s="155">
        <v>0</v>
      </c>
      <c r="AN107" s="155">
        <v>0</v>
      </c>
      <c r="AO107" s="155">
        <v>0</v>
      </c>
      <c r="AP107" s="155">
        <v>0</v>
      </c>
      <c r="AQ107" s="8"/>
      <c r="AS107" s="134"/>
      <c r="AT107" s="134"/>
    </row>
    <row r="108" spans="2:46">
      <c r="B108" s="5"/>
      <c r="D108" s="165" t="s">
        <v>125</v>
      </c>
      <c r="E108" s="47"/>
      <c r="F108" s="61" t="s">
        <v>54</v>
      </c>
      <c r="G108" s="154">
        <f t="shared" si="29"/>
        <v>145788</v>
      </c>
      <c r="H108" s="155">
        <v>1916</v>
      </c>
      <c r="I108" s="155">
        <v>1957</v>
      </c>
      <c r="J108" s="155">
        <v>2202</v>
      </c>
      <c r="K108" s="155">
        <v>2457</v>
      </c>
      <c r="L108" s="155">
        <v>2719</v>
      </c>
      <c r="M108" s="155">
        <v>3057</v>
      </c>
      <c r="N108" s="155">
        <v>3297</v>
      </c>
      <c r="O108" s="155">
        <v>3481</v>
      </c>
      <c r="P108" s="155">
        <v>3621</v>
      </c>
      <c r="Q108" s="155">
        <v>3724</v>
      </c>
      <c r="R108" s="155">
        <v>3815</v>
      </c>
      <c r="S108" s="155">
        <v>4092</v>
      </c>
      <c r="T108" s="155">
        <v>4376</v>
      </c>
      <c r="U108" s="155">
        <v>4452</v>
      </c>
      <c r="V108" s="155">
        <v>4770</v>
      </c>
      <c r="W108" s="155">
        <v>4785</v>
      </c>
      <c r="X108" s="155">
        <v>4787</v>
      </c>
      <c r="Y108" s="155">
        <v>4789</v>
      </c>
      <c r="Z108" s="155">
        <v>4790</v>
      </c>
      <c r="AA108" s="155">
        <v>4792</v>
      </c>
      <c r="AB108" s="155">
        <v>4794</v>
      </c>
      <c r="AC108" s="155">
        <v>4794</v>
      </c>
      <c r="AD108" s="155">
        <v>4794</v>
      </c>
      <c r="AE108" s="155">
        <v>4794</v>
      </c>
      <c r="AF108" s="155">
        <v>4793</v>
      </c>
      <c r="AG108" s="155">
        <v>4794</v>
      </c>
      <c r="AH108" s="155">
        <v>4794</v>
      </c>
      <c r="AI108" s="155">
        <v>4794</v>
      </c>
      <c r="AJ108" s="155">
        <v>4794</v>
      </c>
      <c r="AK108" s="155">
        <v>4794</v>
      </c>
      <c r="AL108" s="155">
        <v>4794</v>
      </c>
      <c r="AM108" s="155">
        <v>4794</v>
      </c>
      <c r="AN108" s="155">
        <v>4794</v>
      </c>
      <c r="AO108" s="155">
        <v>4794</v>
      </c>
      <c r="AP108" s="155">
        <v>4794</v>
      </c>
      <c r="AQ108" s="8"/>
      <c r="AS108" s="134"/>
      <c r="AT108" s="134"/>
    </row>
    <row r="109" spans="2:46">
      <c r="B109" s="5"/>
      <c r="D109" s="165" t="s">
        <v>126</v>
      </c>
      <c r="E109" s="47"/>
      <c r="F109" s="61" t="s">
        <v>11</v>
      </c>
      <c r="G109" s="154">
        <f t="shared" si="29"/>
        <v>48352</v>
      </c>
      <c r="H109" s="155">
        <v>636</v>
      </c>
      <c r="I109" s="155">
        <v>649</v>
      </c>
      <c r="J109" s="155">
        <v>730</v>
      </c>
      <c r="K109" s="155">
        <v>815</v>
      </c>
      <c r="L109" s="155">
        <v>902</v>
      </c>
      <c r="M109" s="155">
        <v>1014</v>
      </c>
      <c r="N109" s="155">
        <v>1093</v>
      </c>
      <c r="O109" s="155">
        <v>1154</v>
      </c>
      <c r="P109" s="155">
        <v>1201</v>
      </c>
      <c r="Q109" s="155">
        <v>1235</v>
      </c>
      <c r="R109" s="155">
        <v>1265</v>
      </c>
      <c r="S109" s="155">
        <v>1357</v>
      </c>
      <c r="T109" s="155">
        <v>1451</v>
      </c>
      <c r="U109" s="155">
        <v>1477</v>
      </c>
      <c r="V109" s="155">
        <v>1582</v>
      </c>
      <c r="W109" s="155">
        <v>1587</v>
      </c>
      <c r="X109" s="155">
        <v>1588</v>
      </c>
      <c r="Y109" s="155">
        <v>1588</v>
      </c>
      <c r="Z109" s="155">
        <v>1589</v>
      </c>
      <c r="AA109" s="155">
        <v>1589</v>
      </c>
      <c r="AB109" s="155">
        <v>1590</v>
      </c>
      <c r="AC109" s="155">
        <v>1590</v>
      </c>
      <c r="AD109" s="155">
        <v>1590</v>
      </c>
      <c r="AE109" s="155">
        <v>1590</v>
      </c>
      <c r="AF109" s="155">
        <v>1590</v>
      </c>
      <c r="AG109" s="155">
        <v>1590</v>
      </c>
      <c r="AH109" s="155">
        <v>1590</v>
      </c>
      <c r="AI109" s="155">
        <v>1590</v>
      </c>
      <c r="AJ109" s="155">
        <v>1590</v>
      </c>
      <c r="AK109" s="155">
        <v>1590</v>
      </c>
      <c r="AL109" s="155">
        <v>1590</v>
      </c>
      <c r="AM109" s="155">
        <v>1590</v>
      </c>
      <c r="AN109" s="155">
        <v>1590</v>
      </c>
      <c r="AO109" s="155">
        <v>1590</v>
      </c>
      <c r="AP109" s="155">
        <v>1590</v>
      </c>
      <c r="AQ109" s="8"/>
      <c r="AS109" s="134"/>
      <c r="AT109" s="134"/>
    </row>
    <row r="110" spans="2:46">
      <c r="B110" s="5"/>
      <c r="D110" s="165" t="s">
        <v>127</v>
      </c>
      <c r="E110" s="50"/>
      <c r="F110" s="61" t="s">
        <v>15</v>
      </c>
      <c r="G110" s="154">
        <f t="shared" si="29"/>
        <v>95470</v>
      </c>
      <c r="H110" s="155">
        <v>1255</v>
      </c>
      <c r="I110" s="155">
        <v>1281</v>
      </c>
      <c r="J110" s="155">
        <v>1442</v>
      </c>
      <c r="K110" s="155">
        <v>1609</v>
      </c>
      <c r="L110" s="155">
        <v>1781</v>
      </c>
      <c r="M110" s="155">
        <v>2002</v>
      </c>
      <c r="N110" s="155">
        <v>2159</v>
      </c>
      <c r="O110" s="155">
        <v>2279</v>
      </c>
      <c r="P110" s="155">
        <v>2371</v>
      </c>
      <c r="Q110" s="155">
        <v>2439</v>
      </c>
      <c r="R110" s="155">
        <v>2499</v>
      </c>
      <c r="S110" s="155">
        <v>2679</v>
      </c>
      <c r="T110" s="155">
        <v>2865</v>
      </c>
      <c r="U110" s="155">
        <v>2916</v>
      </c>
      <c r="V110" s="155">
        <v>3124</v>
      </c>
      <c r="W110" s="155">
        <v>3134</v>
      </c>
      <c r="X110" s="155">
        <v>3135</v>
      </c>
      <c r="Y110" s="155">
        <v>3136</v>
      </c>
      <c r="Z110" s="155">
        <v>3137</v>
      </c>
      <c r="AA110" s="155">
        <v>3138</v>
      </c>
      <c r="AB110" s="155">
        <v>3140</v>
      </c>
      <c r="AC110" s="155">
        <v>3140</v>
      </c>
      <c r="AD110" s="155">
        <v>3140</v>
      </c>
      <c r="AE110" s="155">
        <v>3140</v>
      </c>
      <c r="AF110" s="155">
        <v>3139</v>
      </c>
      <c r="AG110" s="155">
        <v>3139</v>
      </c>
      <c r="AH110" s="155">
        <v>3139</v>
      </c>
      <c r="AI110" s="155">
        <v>3139</v>
      </c>
      <c r="AJ110" s="155">
        <v>3139</v>
      </c>
      <c r="AK110" s="155">
        <v>3139</v>
      </c>
      <c r="AL110" s="155">
        <v>3139</v>
      </c>
      <c r="AM110" s="155">
        <v>3139</v>
      </c>
      <c r="AN110" s="155">
        <v>3139</v>
      </c>
      <c r="AO110" s="155">
        <v>3139</v>
      </c>
      <c r="AP110" s="155">
        <v>3139</v>
      </c>
      <c r="AQ110" s="8"/>
      <c r="AS110" s="134"/>
      <c r="AT110" s="134"/>
    </row>
    <row r="111" spans="2:46">
      <c r="B111" s="5"/>
      <c r="D111" s="165"/>
      <c r="E111" s="50"/>
      <c r="F111" s="50"/>
      <c r="G111" s="55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8"/>
      <c r="AS111" s="134"/>
      <c r="AT111" s="134"/>
    </row>
    <row r="112" spans="2:46" s="22" customFormat="1">
      <c r="B112" s="5"/>
      <c r="D112" s="166"/>
      <c r="E112" s="52"/>
      <c r="F112" s="60" t="s">
        <v>56</v>
      </c>
      <c r="G112" s="154">
        <f t="shared" ref="G112:AP112" si="30">SUM(G113:G117)</f>
        <v>0</v>
      </c>
      <c r="H112" s="154">
        <f t="shared" si="30"/>
        <v>0</v>
      </c>
      <c r="I112" s="154">
        <f t="shared" si="30"/>
        <v>0</v>
      </c>
      <c r="J112" s="154">
        <f t="shared" si="30"/>
        <v>0</v>
      </c>
      <c r="K112" s="154">
        <f t="shared" si="30"/>
        <v>0</v>
      </c>
      <c r="L112" s="154">
        <f t="shared" si="30"/>
        <v>0</v>
      </c>
      <c r="M112" s="154">
        <f t="shared" si="30"/>
        <v>0</v>
      </c>
      <c r="N112" s="154">
        <f t="shared" si="30"/>
        <v>0</v>
      </c>
      <c r="O112" s="154">
        <f t="shared" si="30"/>
        <v>0</v>
      </c>
      <c r="P112" s="154">
        <f t="shared" si="30"/>
        <v>0</v>
      </c>
      <c r="Q112" s="154">
        <f t="shared" si="30"/>
        <v>0</v>
      </c>
      <c r="R112" s="154">
        <f t="shared" si="30"/>
        <v>0</v>
      </c>
      <c r="S112" s="154">
        <f t="shared" si="30"/>
        <v>0</v>
      </c>
      <c r="T112" s="154">
        <f t="shared" si="30"/>
        <v>0</v>
      </c>
      <c r="U112" s="154">
        <f t="shared" si="30"/>
        <v>0</v>
      </c>
      <c r="V112" s="154">
        <f t="shared" si="30"/>
        <v>0</v>
      </c>
      <c r="W112" s="154">
        <f t="shared" si="30"/>
        <v>0</v>
      </c>
      <c r="X112" s="154">
        <f t="shared" si="30"/>
        <v>0</v>
      </c>
      <c r="Y112" s="154">
        <f t="shared" si="30"/>
        <v>0</v>
      </c>
      <c r="Z112" s="154">
        <f t="shared" si="30"/>
        <v>0</v>
      </c>
      <c r="AA112" s="154">
        <f t="shared" si="30"/>
        <v>0</v>
      </c>
      <c r="AB112" s="154">
        <f t="shared" si="30"/>
        <v>0</v>
      </c>
      <c r="AC112" s="154">
        <f t="shared" si="30"/>
        <v>0</v>
      </c>
      <c r="AD112" s="154">
        <f t="shared" si="30"/>
        <v>0</v>
      </c>
      <c r="AE112" s="154">
        <f t="shared" si="30"/>
        <v>0</v>
      </c>
      <c r="AF112" s="154">
        <f t="shared" si="30"/>
        <v>0</v>
      </c>
      <c r="AG112" s="154">
        <f t="shared" si="30"/>
        <v>0</v>
      </c>
      <c r="AH112" s="154">
        <f t="shared" si="30"/>
        <v>0</v>
      </c>
      <c r="AI112" s="154">
        <f t="shared" si="30"/>
        <v>0</v>
      </c>
      <c r="AJ112" s="154">
        <f t="shared" si="30"/>
        <v>0</v>
      </c>
      <c r="AK112" s="154">
        <f t="shared" si="30"/>
        <v>0</v>
      </c>
      <c r="AL112" s="154">
        <f t="shared" si="30"/>
        <v>0</v>
      </c>
      <c r="AM112" s="154">
        <f t="shared" si="30"/>
        <v>0</v>
      </c>
      <c r="AN112" s="154">
        <f t="shared" si="30"/>
        <v>0</v>
      </c>
      <c r="AO112" s="154">
        <f t="shared" si="30"/>
        <v>0</v>
      </c>
      <c r="AP112" s="154">
        <f t="shared" si="30"/>
        <v>0</v>
      </c>
      <c r="AQ112" s="8"/>
      <c r="AS112" s="134"/>
      <c r="AT112" s="136"/>
    </row>
    <row r="113" spans="2:46">
      <c r="B113" s="5"/>
      <c r="D113" s="165" t="s">
        <v>128</v>
      </c>
      <c r="E113" s="47"/>
      <c r="F113" s="61" t="s">
        <v>52</v>
      </c>
      <c r="G113" s="154">
        <f t="shared" ref="G113:G117" si="31">SUM(H113:AP113)</f>
        <v>0</v>
      </c>
      <c r="H113" s="155">
        <v>0</v>
      </c>
      <c r="I113" s="155">
        <v>0</v>
      </c>
      <c r="J113" s="155">
        <v>0</v>
      </c>
      <c r="K113" s="155">
        <v>0</v>
      </c>
      <c r="L113" s="155">
        <v>0</v>
      </c>
      <c r="M113" s="155">
        <v>0</v>
      </c>
      <c r="N113" s="155">
        <v>0</v>
      </c>
      <c r="O113" s="155">
        <v>0</v>
      </c>
      <c r="P113" s="155">
        <v>0</v>
      </c>
      <c r="Q113" s="155">
        <v>0</v>
      </c>
      <c r="R113" s="155">
        <v>0</v>
      </c>
      <c r="S113" s="155">
        <v>0</v>
      </c>
      <c r="T113" s="155">
        <v>0</v>
      </c>
      <c r="U113" s="155">
        <v>0</v>
      </c>
      <c r="V113" s="155">
        <v>0</v>
      </c>
      <c r="W113" s="155">
        <v>0</v>
      </c>
      <c r="X113" s="155">
        <v>0</v>
      </c>
      <c r="Y113" s="155">
        <v>0</v>
      </c>
      <c r="Z113" s="155">
        <v>0</v>
      </c>
      <c r="AA113" s="155">
        <v>0</v>
      </c>
      <c r="AB113" s="155">
        <v>0</v>
      </c>
      <c r="AC113" s="155">
        <v>0</v>
      </c>
      <c r="AD113" s="155">
        <v>0</v>
      </c>
      <c r="AE113" s="155">
        <v>0</v>
      </c>
      <c r="AF113" s="155">
        <v>0</v>
      </c>
      <c r="AG113" s="155">
        <v>0</v>
      </c>
      <c r="AH113" s="155">
        <v>0</v>
      </c>
      <c r="AI113" s="155">
        <v>0</v>
      </c>
      <c r="AJ113" s="155">
        <v>0</v>
      </c>
      <c r="AK113" s="155">
        <v>0</v>
      </c>
      <c r="AL113" s="155">
        <v>0</v>
      </c>
      <c r="AM113" s="155">
        <v>0</v>
      </c>
      <c r="AN113" s="155">
        <v>0</v>
      </c>
      <c r="AO113" s="155">
        <v>0</v>
      </c>
      <c r="AP113" s="155">
        <v>0</v>
      </c>
      <c r="AQ113" s="8"/>
      <c r="AS113" s="134"/>
      <c r="AT113" s="134"/>
    </row>
    <row r="114" spans="2:46">
      <c r="B114" s="5"/>
      <c r="D114" s="165" t="s">
        <v>129</v>
      </c>
      <c r="E114" s="47"/>
      <c r="F114" s="61" t="s">
        <v>53</v>
      </c>
      <c r="G114" s="154">
        <f t="shared" si="31"/>
        <v>0</v>
      </c>
      <c r="H114" s="155">
        <v>0</v>
      </c>
      <c r="I114" s="155">
        <v>0</v>
      </c>
      <c r="J114" s="155">
        <v>0</v>
      </c>
      <c r="K114" s="155">
        <v>0</v>
      </c>
      <c r="L114" s="155">
        <v>0</v>
      </c>
      <c r="M114" s="155">
        <v>0</v>
      </c>
      <c r="N114" s="155">
        <v>0</v>
      </c>
      <c r="O114" s="155">
        <v>0</v>
      </c>
      <c r="P114" s="155">
        <v>0</v>
      </c>
      <c r="Q114" s="155">
        <v>0</v>
      </c>
      <c r="R114" s="155">
        <v>0</v>
      </c>
      <c r="S114" s="155">
        <v>0</v>
      </c>
      <c r="T114" s="155">
        <v>0</v>
      </c>
      <c r="U114" s="155">
        <v>0</v>
      </c>
      <c r="V114" s="155">
        <v>0</v>
      </c>
      <c r="W114" s="155">
        <v>0</v>
      </c>
      <c r="X114" s="155">
        <v>0</v>
      </c>
      <c r="Y114" s="155">
        <v>0</v>
      </c>
      <c r="Z114" s="155">
        <v>0</v>
      </c>
      <c r="AA114" s="155">
        <v>0</v>
      </c>
      <c r="AB114" s="155">
        <v>0</v>
      </c>
      <c r="AC114" s="155">
        <v>0</v>
      </c>
      <c r="AD114" s="155">
        <v>0</v>
      </c>
      <c r="AE114" s="155">
        <v>0</v>
      </c>
      <c r="AF114" s="155">
        <v>0</v>
      </c>
      <c r="AG114" s="155">
        <v>0</v>
      </c>
      <c r="AH114" s="155">
        <v>0</v>
      </c>
      <c r="AI114" s="155">
        <v>0</v>
      </c>
      <c r="AJ114" s="155">
        <v>0</v>
      </c>
      <c r="AK114" s="155">
        <v>0</v>
      </c>
      <c r="AL114" s="155">
        <v>0</v>
      </c>
      <c r="AM114" s="155">
        <v>0</v>
      </c>
      <c r="AN114" s="155">
        <v>0</v>
      </c>
      <c r="AO114" s="155">
        <v>0</v>
      </c>
      <c r="AP114" s="155">
        <v>0</v>
      </c>
      <c r="AQ114" s="8"/>
      <c r="AS114" s="134"/>
      <c r="AT114" s="134"/>
    </row>
    <row r="115" spans="2:46">
      <c r="B115" s="5"/>
      <c r="D115" s="165" t="s">
        <v>130</v>
      </c>
      <c r="E115" s="47"/>
      <c r="F115" s="61" t="s">
        <v>54</v>
      </c>
      <c r="G115" s="154">
        <f t="shared" si="31"/>
        <v>0</v>
      </c>
      <c r="H115" s="155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155">
        <v>0</v>
      </c>
      <c r="O115" s="155">
        <v>0</v>
      </c>
      <c r="P115" s="155">
        <v>0</v>
      </c>
      <c r="Q115" s="155">
        <v>0</v>
      </c>
      <c r="R115" s="155">
        <v>0</v>
      </c>
      <c r="S115" s="155">
        <v>0</v>
      </c>
      <c r="T115" s="155">
        <v>0</v>
      </c>
      <c r="U115" s="155">
        <v>0</v>
      </c>
      <c r="V115" s="155">
        <v>0</v>
      </c>
      <c r="W115" s="155">
        <v>0</v>
      </c>
      <c r="X115" s="155">
        <v>0</v>
      </c>
      <c r="Y115" s="155">
        <v>0</v>
      </c>
      <c r="Z115" s="155">
        <v>0</v>
      </c>
      <c r="AA115" s="155">
        <v>0</v>
      </c>
      <c r="AB115" s="155">
        <v>0</v>
      </c>
      <c r="AC115" s="155">
        <v>0</v>
      </c>
      <c r="AD115" s="155">
        <v>0</v>
      </c>
      <c r="AE115" s="155">
        <v>0</v>
      </c>
      <c r="AF115" s="155">
        <v>0</v>
      </c>
      <c r="AG115" s="155">
        <v>0</v>
      </c>
      <c r="AH115" s="155">
        <v>0</v>
      </c>
      <c r="AI115" s="155">
        <v>0</v>
      </c>
      <c r="AJ115" s="155">
        <v>0</v>
      </c>
      <c r="AK115" s="155">
        <v>0</v>
      </c>
      <c r="AL115" s="155">
        <v>0</v>
      </c>
      <c r="AM115" s="155">
        <v>0</v>
      </c>
      <c r="AN115" s="155">
        <v>0</v>
      </c>
      <c r="AO115" s="155">
        <v>0</v>
      </c>
      <c r="AP115" s="155">
        <v>0</v>
      </c>
      <c r="AQ115" s="8"/>
      <c r="AS115" s="134"/>
      <c r="AT115" s="134"/>
    </row>
    <row r="116" spans="2:46">
      <c r="B116" s="5"/>
      <c r="D116" s="165" t="s">
        <v>131</v>
      </c>
      <c r="E116" s="47"/>
      <c r="F116" s="61" t="s">
        <v>11</v>
      </c>
      <c r="G116" s="154">
        <f t="shared" si="31"/>
        <v>0</v>
      </c>
      <c r="H116" s="155">
        <v>0</v>
      </c>
      <c r="I116" s="155">
        <v>0</v>
      </c>
      <c r="J116" s="155">
        <v>0</v>
      </c>
      <c r="K116" s="155">
        <v>0</v>
      </c>
      <c r="L116" s="155">
        <v>0</v>
      </c>
      <c r="M116" s="155">
        <v>0</v>
      </c>
      <c r="N116" s="155">
        <v>0</v>
      </c>
      <c r="O116" s="155">
        <v>0</v>
      </c>
      <c r="P116" s="155">
        <v>0</v>
      </c>
      <c r="Q116" s="155">
        <v>0</v>
      </c>
      <c r="R116" s="155">
        <v>0</v>
      </c>
      <c r="S116" s="155">
        <v>0</v>
      </c>
      <c r="T116" s="155">
        <v>0</v>
      </c>
      <c r="U116" s="155">
        <v>0</v>
      </c>
      <c r="V116" s="155">
        <v>0</v>
      </c>
      <c r="W116" s="155">
        <v>0</v>
      </c>
      <c r="X116" s="155">
        <v>0</v>
      </c>
      <c r="Y116" s="155">
        <v>0</v>
      </c>
      <c r="Z116" s="155">
        <v>0</v>
      </c>
      <c r="AA116" s="155">
        <v>0</v>
      </c>
      <c r="AB116" s="155">
        <v>0</v>
      </c>
      <c r="AC116" s="155">
        <v>0</v>
      </c>
      <c r="AD116" s="155">
        <v>0</v>
      </c>
      <c r="AE116" s="155">
        <v>0</v>
      </c>
      <c r="AF116" s="155">
        <v>0</v>
      </c>
      <c r="AG116" s="155">
        <v>0</v>
      </c>
      <c r="AH116" s="155">
        <v>0</v>
      </c>
      <c r="AI116" s="155">
        <v>0</v>
      </c>
      <c r="AJ116" s="155">
        <v>0</v>
      </c>
      <c r="AK116" s="155">
        <v>0</v>
      </c>
      <c r="AL116" s="155">
        <v>0</v>
      </c>
      <c r="AM116" s="155">
        <v>0</v>
      </c>
      <c r="AN116" s="155">
        <v>0</v>
      </c>
      <c r="AO116" s="155">
        <v>0</v>
      </c>
      <c r="AP116" s="155">
        <v>0</v>
      </c>
      <c r="AQ116" s="8"/>
      <c r="AS116" s="134"/>
      <c r="AT116" s="134"/>
    </row>
    <row r="117" spans="2:46">
      <c r="B117" s="5"/>
      <c r="D117" s="165" t="s">
        <v>132</v>
      </c>
      <c r="E117" s="50"/>
      <c r="F117" s="61" t="s">
        <v>15</v>
      </c>
      <c r="G117" s="154">
        <f t="shared" si="31"/>
        <v>0</v>
      </c>
      <c r="H117" s="155">
        <v>0</v>
      </c>
      <c r="I117" s="155">
        <v>0</v>
      </c>
      <c r="J117" s="155">
        <v>0</v>
      </c>
      <c r="K117" s="155">
        <v>0</v>
      </c>
      <c r="L117" s="155">
        <v>0</v>
      </c>
      <c r="M117" s="155">
        <v>0</v>
      </c>
      <c r="N117" s="155">
        <v>0</v>
      </c>
      <c r="O117" s="155">
        <v>0</v>
      </c>
      <c r="P117" s="155">
        <v>0</v>
      </c>
      <c r="Q117" s="155">
        <v>0</v>
      </c>
      <c r="R117" s="155">
        <v>0</v>
      </c>
      <c r="S117" s="155">
        <v>0</v>
      </c>
      <c r="T117" s="155">
        <v>0</v>
      </c>
      <c r="U117" s="155">
        <v>0</v>
      </c>
      <c r="V117" s="155">
        <v>0</v>
      </c>
      <c r="W117" s="155">
        <v>0</v>
      </c>
      <c r="X117" s="155">
        <v>0</v>
      </c>
      <c r="Y117" s="155">
        <v>0</v>
      </c>
      <c r="Z117" s="155">
        <v>0</v>
      </c>
      <c r="AA117" s="155">
        <v>0</v>
      </c>
      <c r="AB117" s="155">
        <v>0</v>
      </c>
      <c r="AC117" s="155">
        <v>0</v>
      </c>
      <c r="AD117" s="155">
        <v>0</v>
      </c>
      <c r="AE117" s="155">
        <v>0</v>
      </c>
      <c r="AF117" s="155">
        <v>0</v>
      </c>
      <c r="AG117" s="155">
        <v>0</v>
      </c>
      <c r="AH117" s="155">
        <v>0</v>
      </c>
      <c r="AI117" s="155">
        <v>0</v>
      </c>
      <c r="AJ117" s="155">
        <v>0</v>
      </c>
      <c r="AK117" s="155">
        <v>0</v>
      </c>
      <c r="AL117" s="155">
        <v>0</v>
      </c>
      <c r="AM117" s="155">
        <v>0</v>
      </c>
      <c r="AN117" s="155">
        <v>0</v>
      </c>
      <c r="AO117" s="155">
        <v>0</v>
      </c>
      <c r="AP117" s="155">
        <v>0</v>
      </c>
      <c r="AQ117" s="8"/>
      <c r="AS117" s="134"/>
      <c r="AT117" s="134"/>
    </row>
    <row r="118" spans="2:46">
      <c r="B118" s="5"/>
      <c r="D118" s="165"/>
      <c r="E118" s="50"/>
      <c r="F118" s="50"/>
      <c r="G118" s="55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8"/>
      <c r="AS118" s="134"/>
      <c r="AT118" s="134"/>
    </row>
    <row r="119" spans="2:46" s="22" customFormat="1">
      <c r="B119" s="5"/>
      <c r="D119" s="166"/>
      <c r="E119" s="52"/>
      <c r="F119" s="60" t="s">
        <v>57</v>
      </c>
      <c r="G119" s="154">
        <f t="shared" ref="G119:AP119" si="32">SUM(G120:G124)</f>
        <v>0</v>
      </c>
      <c r="H119" s="154">
        <f t="shared" si="32"/>
        <v>0</v>
      </c>
      <c r="I119" s="154">
        <f t="shared" si="32"/>
        <v>0</v>
      </c>
      <c r="J119" s="154">
        <f t="shared" si="32"/>
        <v>0</v>
      </c>
      <c r="K119" s="154">
        <f t="shared" si="32"/>
        <v>0</v>
      </c>
      <c r="L119" s="154">
        <f t="shared" si="32"/>
        <v>0</v>
      </c>
      <c r="M119" s="154">
        <f t="shared" si="32"/>
        <v>0</v>
      </c>
      <c r="N119" s="154">
        <f t="shared" si="32"/>
        <v>0</v>
      </c>
      <c r="O119" s="154">
        <f t="shared" si="32"/>
        <v>0</v>
      </c>
      <c r="P119" s="154">
        <f t="shared" si="32"/>
        <v>0</v>
      </c>
      <c r="Q119" s="154">
        <f t="shared" si="32"/>
        <v>0</v>
      </c>
      <c r="R119" s="154">
        <f t="shared" si="32"/>
        <v>0</v>
      </c>
      <c r="S119" s="154">
        <f t="shared" si="32"/>
        <v>0</v>
      </c>
      <c r="T119" s="154">
        <f t="shared" si="32"/>
        <v>0</v>
      </c>
      <c r="U119" s="154">
        <f t="shared" si="32"/>
        <v>0</v>
      </c>
      <c r="V119" s="154">
        <f t="shared" si="32"/>
        <v>0</v>
      </c>
      <c r="W119" s="154">
        <f t="shared" si="32"/>
        <v>0</v>
      </c>
      <c r="X119" s="154">
        <f t="shared" si="32"/>
        <v>0</v>
      </c>
      <c r="Y119" s="154">
        <f t="shared" si="32"/>
        <v>0</v>
      </c>
      <c r="Z119" s="154">
        <f t="shared" si="32"/>
        <v>0</v>
      </c>
      <c r="AA119" s="154">
        <f t="shared" si="32"/>
        <v>0</v>
      </c>
      <c r="AB119" s="154">
        <f t="shared" si="32"/>
        <v>0</v>
      </c>
      <c r="AC119" s="154">
        <f t="shared" si="32"/>
        <v>0</v>
      </c>
      <c r="AD119" s="154">
        <f t="shared" si="32"/>
        <v>0</v>
      </c>
      <c r="AE119" s="154">
        <f t="shared" si="32"/>
        <v>0</v>
      </c>
      <c r="AF119" s="154">
        <f t="shared" si="32"/>
        <v>0</v>
      </c>
      <c r="AG119" s="154">
        <f t="shared" si="32"/>
        <v>0</v>
      </c>
      <c r="AH119" s="154">
        <f t="shared" si="32"/>
        <v>0</v>
      </c>
      <c r="AI119" s="154">
        <f t="shared" si="32"/>
        <v>0</v>
      </c>
      <c r="AJ119" s="154">
        <f t="shared" si="32"/>
        <v>0</v>
      </c>
      <c r="AK119" s="154">
        <f t="shared" si="32"/>
        <v>0</v>
      </c>
      <c r="AL119" s="154">
        <f t="shared" si="32"/>
        <v>0</v>
      </c>
      <c r="AM119" s="154">
        <f t="shared" si="32"/>
        <v>0</v>
      </c>
      <c r="AN119" s="154">
        <f t="shared" si="32"/>
        <v>0</v>
      </c>
      <c r="AO119" s="154">
        <f t="shared" si="32"/>
        <v>0</v>
      </c>
      <c r="AP119" s="154">
        <f t="shared" si="32"/>
        <v>0</v>
      </c>
      <c r="AQ119" s="8"/>
      <c r="AS119" s="134"/>
      <c r="AT119" s="136"/>
    </row>
    <row r="120" spans="2:46">
      <c r="B120" s="5"/>
      <c r="D120" s="165" t="s">
        <v>133</v>
      </c>
      <c r="E120" s="47"/>
      <c r="F120" s="61" t="s">
        <v>52</v>
      </c>
      <c r="G120" s="154">
        <f t="shared" ref="G120:G124" si="33">SUM(H120:AP120)</f>
        <v>0</v>
      </c>
      <c r="H120" s="155">
        <v>0</v>
      </c>
      <c r="I120" s="155">
        <v>0</v>
      </c>
      <c r="J120" s="155">
        <v>0</v>
      </c>
      <c r="K120" s="155">
        <v>0</v>
      </c>
      <c r="L120" s="155">
        <v>0</v>
      </c>
      <c r="M120" s="155">
        <v>0</v>
      </c>
      <c r="N120" s="155">
        <v>0</v>
      </c>
      <c r="O120" s="155">
        <v>0</v>
      </c>
      <c r="P120" s="155">
        <v>0</v>
      </c>
      <c r="Q120" s="155">
        <v>0</v>
      </c>
      <c r="R120" s="155">
        <v>0</v>
      </c>
      <c r="S120" s="155">
        <v>0</v>
      </c>
      <c r="T120" s="155">
        <v>0</v>
      </c>
      <c r="U120" s="155">
        <v>0</v>
      </c>
      <c r="V120" s="155">
        <v>0</v>
      </c>
      <c r="W120" s="155">
        <v>0</v>
      </c>
      <c r="X120" s="155">
        <v>0</v>
      </c>
      <c r="Y120" s="155">
        <v>0</v>
      </c>
      <c r="Z120" s="155">
        <v>0</v>
      </c>
      <c r="AA120" s="155">
        <v>0</v>
      </c>
      <c r="AB120" s="155">
        <v>0</v>
      </c>
      <c r="AC120" s="155">
        <v>0</v>
      </c>
      <c r="AD120" s="155">
        <v>0</v>
      </c>
      <c r="AE120" s="155">
        <v>0</v>
      </c>
      <c r="AF120" s="155">
        <v>0</v>
      </c>
      <c r="AG120" s="155">
        <v>0</v>
      </c>
      <c r="AH120" s="155">
        <v>0</v>
      </c>
      <c r="AI120" s="155">
        <v>0</v>
      </c>
      <c r="AJ120" s="155">
        <v>0</v>
      </c>
      <c r="AK120" s="155">
        <v>0</v>
      </c>
      <c r="AL120" s="155">
        <v>0</v>
      </c>
      <c r="AM120" s="155">
        <v>0</v>
      </c>
      <c r="AN120" s="155">
        <v>0</v>
      </c>
      <c r="AO120" s="155">
        <v>0</v>
      </c>
      <c r="AP120" s="155">
        <v>0</v>
      </c>
      <c r="AQ120" s="8"/>
      <c r="AS120" s="134"/>
      <c r="AT120" s="134"/>
    </row>
    <row r="121" spans="2:46">
      <c r="B121" s="5"/>
      <c r="D121" s="165" t="s">
        <v>134</v>
      </c>
      <c r="E121" s="47"/>
      <c r="F121" s="61" t="s">
        <v>53</v>
      </c>
      <c r="G121" s="154">
        <f t="shared" si="33"/>
        <v>0</v>
      </c>
      <c r="H121" s="155">
        <v>0</v>
      </c>
      <c r="I121" s="155">
        <v>0</v>
      </c>
      <c r="J121" s="155">
        <v>0</v>
      </c>
      <c r="K121" s="155">
        <v>0</v>
      </c>
      <c r="L121" s="155">
        <v>0</v>
      </c>
      <c r="M121" s="155">
        <v>0</v>
      </c>
      <c r="N121" s="155">
        <v>0</v>
      </c>
      <c r="O121" s="155">
        <v>0</v>
      </c>
      <c r="P121" s="155">
        <v>0</v>
      </c>
      <c r="Q121" s="155">
        <v>0</v>
      </c>
      <c r="R121" s="155">
        <v>0</v>
      </c>
      <c r="S121" s="155">
        <v>0</v>
      </c>
      <c r="T121" s="155">
        <v>0</v>
      </c>
      <c r="U121" s="155">
        <v>0</v>
      </c>
      <c r="V121" s="155">
        <v>0</v>
      </c>
      <c r="W121" s="155">
        <v>0</v>
      </c>
      <c r="X121" s="155">
        <v>0</v>
      </c>
      <c r="Y121" s="155">
        <v>0</v>
      </c>
      <c r="Z121" s="155">
        <v>0</v>
      </c>
      <c r="AA121" s="155">
        <v>0</v>
      </c>
      <c r="AB121" s="155">
        <v>0</v>
      </c>
      <c r="AC121" s="155">
        <v>0</v>
      </c>
      <c r="AD121" s="155">
        <v>0</v>
      </c>
      <c r="AE121" s="155">
        <v>0</v>
      </c>
      <c r="AF121" s="155">
        <v>0</v>
      </c>
      <c r="AG121" s="155">
        <v>0</v>
      </c>
      <c r="AH121" s="155">
        <v>0</v>
      </c>
      <c r="AI121" s="155">
        <v>0</v>
      </c>
      <c r="AJ121" s="155">
        <v>0</v>
      </c>
      <c r="AK121" s="155">
        <v>0</v>
      </c>
      <c r="AL121" s="155">
        <v>0</v>
      </c>
      <c r="AM121" s="155">
        <v>0</v>
      </c>
      <c r="AN121" s="155">
        <v>0</v>
      </c>
      <c r="AO121" s="155">
        <v>0</v>
      </c>
      <c r="AP121" s="155">
        <v>0</v>
      </c>
      <c r="AQ121" s="8"/>
      <c r="AS121" s="134"/>
      <c r="AT121" s="134"/>
    </row>
    <row r="122" spans="2:46">
      <c r="B122" s="5"/>
      <c r="D122" s="165" t="s">
        <v>135</v>
      </c>
      <c r="E122" s="47"/>
      <c r="F122" s="61" t="s">
        <v>54</v>
      </c>
      <c r="G122" s="154">
        <f t="shared" si="33"/>
        <v>0</v>
      </c>
      <c r="H122" s="155">
        <v>0</v>
      </c>
      <c r="I122" s="155">
        <v>0</v>
      </c>
      <c r="J122" s="155">
        <v>0</v>
      </c>
      <c r="K122" s="155">
        <v>0</v>
      </c>
      <c r="L122" s="155">
        <v>0</v>
      </c>
      <c r="M122" s="155">
        <v>0</v>
      </c>
      <c r="N122" s="155">
        <v>0</v>
      </c>
      <c r="O122" s="155">
        <v>0</v>
      </c>
      <c r="P122" s="155">
        <v>0</v>
      </c>
      <c r="Q122" s="155">
        <v>0</v>
      </c>
      <c r="R122" s="155">
        <v>0</v>
      </c>
      <c r="S122" s="155">
        <v>0</v>
      </c>
      <c r="T122" s="155">
        <v>0</v>
      </c>
      <c r="U122" s="155">
        <v>0</v>
      </c>
      <c r="V122" s="155">
        <v>0</v>
      </c>
      <c r="W122" s="155">
        <v>0</v>
      </c>
      <c r="X122" s="155">
        <v>0</v>
      </c>
      <c r="Y122" s="155">
        <v>0</v>
      </c>
      <c r="Z122" s="155">
        <v>0</v>
      </c>
      <c r="AA122" s="155">
        <v>0</v>
      </c>
      <c r="AB122" s="155">
        <v>0</v>
      </c>
      <c r="AC122" s="155">
        <v>0</v>
      </c>
      <c r="AD122" s="155">
        <v>0</v>
      </c>
      <c r="AE122" s="155">
        <v>0</v>
      </c>
      <c r="AF122" s="155">
        <v>0</v>
      </c>
      <c r="AG122" s="155">
        <v>0</v>
      </c>
      <c r="AH122" s="155">
        <v>0</v>
      </c>
      <c r="AI122" s="155">
        <v>0</v>
      </c>
      <c r="AJ122" s="155">
        <v>0</v>
      </c>
      <c r="AK122" s="155">
        <v>0</v>
      </c>
      <c r="AL122" s="155">
        <v>0</v>
      </c>
      <c r="AM122" s="155">
        <v>0</v>
      </c>
      <c r="AN122" s="155">
        <v>0</v>
      </c>
      <c r="AO122" s="155">
        <v>0</v>
      </c>
      <c r="AP122" s="155">
        <v>0</v>
      </c>
      <c r="AQ122" s="8"/>
      <c r="AS122" s="134"/>
      <c r="AT122" s="134"/>
    </row>
    <row r="123" spans="2:46">
      <c r="B123" s="5"/>
      <c r="D123" s="165" t="s">
        <v>136</v>
      </c>
      <c r="E123" s="47"/>
      <c r="F123" s="61" t="s">
        <v>11</v>
      </c>
      <c r="G123" s="154">
        <f t="shared" si="33"/>
        <v>0</v>
      </c>
      <c r="H123" s="155">
        <v>0</v>
      </c>
      <c r="I123" s="155">
        <v>0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5">
        <v>0</v>
      </c>
      <c r="P123" s="155">
        <v>0</v>
      </c>
      <c r="Q123" s="155">
        <v>0</v>
      </c>
      <c r="R123" s="155">
        <v>0</v>
      </c>
      <c r="S123" s="155">
        <v>0</v>
      </c>
      <c r="T123" s="155">
        <v>0</v>
      </c>
      <c r="U123" s="155">
        <v>0</v>
      </c>
      <c r="V123" s="155">
        <v>0</v>
      </c>
      <c r="W123" s="155">
        <v>0</v>
      </c>
      <c r="X123" s="155">
        <v>0</v>
      </c>
      <c r="Y123" s="155">
        <v>0</v>
      </c>
      <c r="Z123" s="155">
        <v>0</v>
      </c>
      <c r="AA123" s="155">
        <v>0</v>
      </c>
      <c r="AB123" s="155">
        <v>0</v>
      </c>
      <c r="AC123" s="155">
        <v>0</v>
      </c>
      <c r="AD123" s="155">
        <v>0</v>
      </c>
      <c r="AE123" s="155">
        <v>0</v>
      </c>
      <c r="AF123" s="155">
        <v>0</v>
      </c>
      <c r="AG123" s="155">
        <v>0</v>
      </c>
      <c r="AH123" s="155">
        <v>0</v>
      </c>
      <c r="AI123" s="155">
        <v>0</v>
      </c>
      <c r="AJ123" s="155">
        <v>0</v>
      </c>
      <c r="AK123" s="155">
        <v>0</v>
      </c>
      <c r="AL123" s="155">
        <v>0</v>
      </c>
      <c r="AM123" s="155">
        <v>0</v>
      </c>
      <c r="AN123" s="155">
        <v>0</v>
      </c>
      <c r="AO123" s="155">
        <v>0</v>
      </c>
      <c r="AP123" s="155">
        <v>0</v>
      </c>
      <c r="AQ123" s="8"/>
      <c r="AS123" s="134"/>
      <c r="AT123" s="134"/>
    </row>
    <row r="124" spans="2:46">
      <c r="B124" s="5"/>
      <c r="D124" s="165" t="s">
        <v>137</v>
      </c>
      <c r="E124" s="50"/>
      <c r="F124" s="61" t="s">
        <v>15</v>
      </c>
      <c r="G124" s="154">
        <f t="shared" si="33"/>
        <v>0</v>
      </c>
      <c r="H124" s="155">
        <v>0</v>
      </c>
      <c r="I124" s="155">
        <v>0</v>
      </c>
      <c r="J124" s="155">
        <v>0</v>
      </c>
      <c r="K124" s="155">
        <v>0</v>
      </c>
      <c r="L124" s="155">
        <v>0</v>
      </c>
      <c r="M124" s="155">
        <v>0</v>
      </c>
      <c r="N124" s="155">
        <v>0</v>
      </c>
      <c r="O124" s="155">
        <v>0</v>
      </c>
      <c r="P124" s="155">
        <v>0</v>
      </c>
      <c r="Q124" s="155">
        <v>0</v>
      </c>
      <c r="R124" s="155">
        <v>0</v>
      </c>
      <c r="S124" s="155">
        <v>0</v>
      </c>
      <c r="T124" s="155">
        <v>0</v>
      </c>
      <c r="U124" s="155">
        <v>0</v>
      </c>
      <c r="V124" s="155">
        <v>0</v>
      </c>
      <c r="W124" s="155">
        <v>0</v>
      </c>
      <c r="X124" s="155">
        <v>0</v>
      </c>
      <c r="Y124" s="155">
        <v>0</v>
      </c>
      <c r="Z124" s="155">
        <v>0</v>
      </c>
      <c r="AA124" s="155">
        <v>0</v>
      </c>
      <c r="AB124" s="155">
        <v>0</v>
      </c>
      <c r="AC124" s="155">
        <v>0</v>
      </c>
      <c r="AD124" s="155">
        <v>0</v>
      </c>
      <c r="AE124" s="155">
        <v>0</v>
      </c>
      <c r="AF124" s="155">
        <v>0</v>
      </c>
      <c r="AG124" s="155">
        <v>0</v>
      </c>
      <c r="AH124" s="155">
        <v>0</v>
      </c>
      <c r="AI124" s="155">
        <v>0</v>
      </c>
      <c r="AJ124" s="155">
        <v>0</v>
      </c>
      <c r="AK124" s="155">
        <v>0</v>
      </c>
      <c r="AL124" s="155">
        <v>0</v>
      </c>
      <c r="AM124" s="155">
        <v>0</v>
      </c>
      <c r="AN124" s="155">
        <v>0</v>
      </c>
      <c r="AO124" s="155">
        <v>0</v>
      </c>
      <c r="AP124" s="155">
        <v>0</v>
      </c>
      <c r="AQ124" s="8"/>
      <c r="AS124" s="134"/>
      <c r="AT124" s="134"/>
    </row>
    <row r="125" spans="2:46">
      <c r="B125" s="5"/>
      <c r="D125" s="165"/>
      <c r="E125" s="56"/>
      <c r="F125" s="57"/>
      <c r="G125" s="55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8"/>
      <c r="AS125" s="137"/>
      <c r="AT125" s="134"/>
    </row>
    <row r="126" spans="2:46">
      <c r="B126" s="5"/>
      <c r="D126" s="165"/>
      <c r="E126" s="58">
        <f>E97+1</f>
        <v>5</v>
      </c>
      <c r="F126" s="59" t="str">
        <f>LOOKUP(E126,CAPEX!$E$11:$E$29,CAPEX!$F$11:$F$29)</f>
        <v>Rio Bonito</v>
      </c>
      <c r="G126" s="153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8"/>
      <c r="AS126" s="135"/>
      <c r="AT126" s="134"/>
    </row>
    <row r="127" spans="2:46" s="22" customFormat="1">
      <c r="B127" s="5"/>
      <c r="D127" s="166"/>
      <c r="E127" s="52"/>
      <c r="F127" s="60" t="s">
        <v>51</v>
      </c>
      <c r="G127" s="154">
        <f t="shared" ref="G127:AP127" si="34">SUM(G128:G132)</f>
        <v>104809</v>
      </c>
      <c r="H127" s="154">
        <f t="shared" si="34"/>
        <v>2097</v>
      </c>
      <c r="I127" s="154">
        <f t="shared" si="34"/>
        <v>2134</v>
      </c>
      <c r="J127" s="154">
        <f t="shared" si="34"/>
        <v>2250</v>
      </c>
      <c r="K127" s="154">
        <f t="shared" si="34"/>
        <v>2255</v>
      </c>
      <c r="L127" s="154">
        <f t="shared" si="34"/>
        <v>2259</v>
      </c>
      <c r="M127" s="154">
        <f t="shared" si="34"/>
        <v>2253</v>
      </c>
      <c r="N127" s="154">
        <f t="shared" si="34"/>
        <v>2851</v>
      </c>
      <c r="O127" s="154">
        <f t="shared" si="34"/>
        <v>2840</v>
      </c>
      <c r="P127" s="154">
        <f t="shared" si="34"/>
        <v>2755</v>
      </c>
      <c r="Q127" s="154">
        <f t="shared" si="34"/>
        <v>2904</v>
      </c>
      <c r="R127" s="154">
        <f t="shared" si="34"/>
        <v>2901</v>
      </c>
      <c r="S127" s="154">
        <f t="shared" si="34"/>
        <v>2915</v>
      </c>
      <c r="T127" s="154">
        <f t="shared" si="34"/>
        <v>3075</v>
      </c>
      <c r="U127" s="154">
        <f t="shared" si="34"/>
        <v>3104</v>
      </c>
      <c r="V127" s="154">
        <f t="shared" si="34"/>
        <v>3132</v>
      </c>
      <c r="W127" s="154">
        <f t="shared" si="34"/>
        <v>3152</v>
      </c>
      <c r="X127" s="154">
        <f t="shared" si="34"/>
        <v>3170</v>
      </c>
      <c r="Y127" s="154">
        <f t="shared" si="34"/>
        <v>3190</v>
      </c>
      <c r="Z127" s="154">
        <f t="shared" si="34"/>
        <v>3209</v>
      </c>
      <c r="AA127" s="154">
        <f t="shared" si="34"/>
        <v>3227</v>
      </c>
      <c r="AB127" s="154">
        <f t="shared" si="34"/>
        <v>3238</v>
      </c>
      <c r="AC127" s="154">
        <f t="shared" si="34"/>
        <v>3248</v>
      </c>
      <c r="AD127" s="154">
        <f t="shared" si="34"/>
        <v>3257</v>
      </c>
      <c r="AE127" s="154">
        <f t="shared" si="34"/>
        <v>3268</v>
      </c>
      <c r="AF127" s="154">
        <f t="shared" si="34"/>
        <v>3280</v>
      </c>
      <c r="AG127" s="154">
        <f t="shared" si="34"/>
        <v>3282</v>
      </c>
      <c r="AH127" s="154">
        <f t="shared" si="34"/>
        <v>3285</v>
      </c>
      <c r="AI127" s="154">
        <f t="shared" si="34"/>
        <v>3288</v>
      </c>
      <c r="AJ127" s="154">
        <f t="shared" si="34"/>
        <v>3290</v>
      </c>
      <c r="AK127" s="154">
        <f t="shared" si="34"/>
        <v>3293</v>
      </c>
      <c r="AL127" s="154">
        <f t="shared" si="34"/>
        <v>3289</v>
      </c>
      <c r="AM127" s="154">
        <f t="shared" si="34"/>
        <v>3285</v>
      </c>
      <c r="AN127" s="154">
        <f t="shared" si="34"/>
        <v>3282</v>
      </c>
      <c r="AO127" s="154">
        <f t="shared" si="34"/>
        <v>3278</v>
      </c>
      <c r="AP127" s="154">
        <f t="shared" si="34"/>
        <v>3273</v>
      </c>
      <c r="AQ127" s="8"/>
      <c r="AS127" s="134"/>
      <c r="AT127" s="136"/>
    </row>
    <row r="128" spans="2:46">
      <c r="B128" s="5"/>
      <c r="D128" s="165" t="s">
        <v>118</v>
      </c>
      <c r="E128" s="47"/>
      <c r="F128" s="61" t="s">
        <v>52</v>
      </c>
      <c r="G128" s="154">
        <f t="shared" ref="G128:G132" si="35">SUM(H128:AP128)</f>
        <v>15615</v>
      </c>
      <c r="H128" s="155">
        <v>331</v>
      </c>
      <c r="I128" s="155">
        <v>336</v>
      </c>
      <c r="J128" s="155">
        <v>446</v>
      </c>
      <c r="K128" s="155">
        <v>445</v>
      </c>
      <c r="L128" s="155">
        <v>444</v>
      </c>
      <c r="M128" s="155">
        <v>442</v>
      </c>
      <c r="N128" s="155">
        <v>440</v>
      </c>
      <c r="O128" s="155">
        <v>438</v>
      </c>
      <c r="P128" s="155">
        <v>411</v>
      </c>
      <c r="Q128" s="155">
        <v>433</v>
      </c>
      <c r="R128" s="155">
        <v>432</v>
      </c>
      <c r="S128" s="155">
        <v>434</v>
      </c>
      <c r="T128" s="155">
        <v>439</v>
      </c>
      <c r="U128" s="155">
        <v>443</v>
      </c>
      <c r="V128" s="155">
        <v>447</v>
      </c>
      <c r="W128" s="155">
        <v>450</v>
      </c>
      <c r="X128" s="155">
        <v>452</v>
      </c>
      <c r="Y128" s="155">
        <v>455</v>
      </c>
      <c r="Z128" s="155">
        <v>457</v>
      </c>
      <c r="AA128" s="155">
        <v>460</v>
      </c>
      <c r="AB128" s="155">
        <v>461</v>
      </c>
      <c r="AC128" s="155">
        <v>462</v>
      </c>
      <c r="AD128" s="155">
        <v>463</v>
      </c>
      <c r="AE128" s="155">
        <v>465</v>
      </c>
      <c r="AF128" s="155">
        <v>466</v>
      </c>
      <c r="AG128" s="155">
        <v>466</v>
      </c>
      <c r="AH128" s="155">
        <v>467</v>
      </c>
      <c r="AI128" s="155">
        <v>467</v>
      </c>
      <c r="AJ128" s="155">
        <v>467</v>
      </c>
      <c r="AK128" s="155">
        <v>468</v>
      </c>
      <c r="AL128" s="155">
        <v>467</v>
      </c>
      <c r="AM128" s="155">
        <v>466</v>
      </c>
      <c r="AN128" s="155">
        <v>466</v>
      </c>
      <c r="AO128" s="155">
        <v>465</v>
      </c>
      <c r="AP128" s="155">
        <v>464</v>
      </c>
      <c r="AQ128" s="8"/>
      <c r="AS128" s="134"/>
      <c r="AT128" s="134"/>
    </row>
    <row r="129" spans="2:46">
      <c r="B129" s="5"/>
      <c r="D129" s="165" t="s">
        <v>119</v>
      </c>
      <c r="E129" s="47"/>
      <c r="F129" s="61" t="s">
        <v>53</v>
      </c>
      <c r="G129" s="154">
        <f t="shared" si="35"/>
        <v>84060</v>
      </c>
      <c r="H129" s="155">
        <v>1657</v>
      </c>
      <c r="I129" s="155">
        <v>1685</v>
      </c>
      <c r="J129" s="155">
        <v>1689</v>
      </c>
      <c r="K129" s="155">
        <v>1691</v>
      </c>
      <c r="L129" s="155">
        <v>1691</v>
      </c>
      <c r="M129" s="155">
        <v>1685</v>
      </c>
      <c r="N129" s="155">
        <v>2281</v>
      </c>
      <c r="O129" s="155">
        <v>2269</v>
      </c>
      <c r="P129" s="155">
        <v>2208</v>
      </c>
      <c r="Q129" s="155">
        <v>2332</v>
      </c>
      <c r="R129" s="155">
        <v>2328</v>
      </c>
      <c r="S129" s="155">
        <v>2338</v>
      </c>
      <c r="T129" s="155">
        <v>2491</v>
      </c>
      <c r="U129" s="155">
        <v>2513</v>
      </c>
      <c r="V129" s="155">
        <v>2536</v>
      </c>
      <c r="W129" s="155">
        <v>2551</v>
      </c>
      <c r="X129" s="155">
        <v>2566</v>
      </c>
      <c r="Y129" s="155">
        <v>2581</v>
      </c>
      <c r="Z129" s="155">
        <v>2597</v>
      </c>
      <c r="AA129" s="155">
        <v>2612</v>
      </c>
      <c r="AB129" s="155">
        <v>2620</v>
      </c>
      <c r="AC129" s="155">
        <v>2629</v>
      </c>
      <c r="AD129" s="155">
        <v>2637</v>
      </c>
      <c r="AE129" s="155">
        <v>2645</v>
      </c>
      <c r="AF129" s="155">
        <v>2654</v>
      </c>
      <c r="AG129" s="155">
        <v>2656</v>
      </c>
      <c r="AH129" s="155">
        <v>2658</v>
      </c>
      <c r="AI129" s="155">
        <v>2660</v>
      </c>
      <c r="AJ129" s="155">
        <v>2662</v>
      </c>
      <c r="AK129" s="155">
        <v>2664</v>
      </c>
      <c r="AL129" s="155">
        <v>2661</v>
      </c>
      <c r="AM129" s="155">
        <v>2658</v>
      </c>
      <c r="AN129" s="155">
        <v>2655</v>
      </c>
      <c r="AO129" s="155">
        <v>2652</v>
      </c>
      <c r="AP129" s="155">
        <v>2648</v>
      </c>
      <c r="AQ129" s="8"/>
      <c r="AS129" s="134"/>
      <c r="AT129" s="134"/>
    </row>
    <row r="130" spans="2:46">
      <c r="B130" s="5"/>
      <c r="D130" s="165" t="s">
        <v>120</v>
      </c>
      <c r="E130" s="47"/>
      <c r="F130" s="61" t="s">
        <v>54</v>
      </c>
      <c r="G130" s="154">
        <f t="shared" si="35"/>
        <v>2581</v>
      </c>
      <c r="H130" s="155">
        <v>55</v>
      </c>
      <c r="I130" s="155">
        <v>57</v>
      </c>
      <c r="J130" s="155">
        <v>58</v>
      </c>
      <c r="K130" s="155">
        <v>60</v>
      </c>
      <c r="L130" s="155">
        <v>62</v>
      </c>
      <c r="M130" s="155">
        <v>63</v>
      </c>
      <c r="N130" s="155">
        <v>65</v>
      </c>
      <c r="O130" s="155">
        <v>67</v>
      </c>
      <c r="P130" s="155">
        <v>68</v>
      </c>
      <c r="Q130" s="155">
        <v>70</v>
      </c>
      <c r="R130" s="155">
        <v>71</v>
      </c>
      <c r="S130" s="155">
        <v>72</v>
      </c>
      <c r="T130" s="155">
        <v>73</v>
      </c>
      <c r="U130" s="155">
        <v>74</v>
      </c>
      <c r="V130" s="155">
        <v>75</v>
      </c>
      <c r="W130" s="155">
        <v>76</v>
      </c>
      <c r="X130" s="155">
        <v>77</v>
      </c>
      <c r="Y130" s="155">
        <v>77</v>
      </c>
      <c r="Z130" s="155">
        <v>78</v>
      </c>
      <c r="AA130" s="155">
        <v>78</v>
      </c>
      <c r="AB130" s="155">
        <v>79</v>
      </c>
      <c r="AC130" s="155">
        <v>79</v>
      </c>
      <c r="AD130" s="155">
        <v>79</v>
      </c>
      <c r="AE130" s="155">
        <v>80</v>
      </c>
      <c r="AF130" s="155">
        <v>80</v>
      </c>
      <c r="AG130" s="155">
        <v>80</v>
      </c>
      <c r="AH130" s="155">
        <v>80</v>
      </c>
      <c r="AI130" s="155">
        <v>81</v>
      </c>
      <c r="AJ130" s="155">
        <v>81</v>
      </c>
      <c r="AK130" s="155">
        <v>81</v>
      </c>
      <c r="AL130" s="155">
        <v>81</v>
      </c>
      <c r="AM130" s="155">
        <v>81</v>
      </c>
      <c r="AN130" s="155">
        <v>81</v>
      </c>
      <c r="AO130" s="155">
        <v>81</v>
      </c>
      <c r="AP130" s="155">
        <v>81</v>
      </c>
      <c r="AQ130" s="8"/>
      <c r="AS130" s="134"/>
      <c r="AT130" s="134"/>
    </row>
    <row r="131" spans="2:46">
      <c r="B131" s="5"/>
      <c r="D131" s="165" t="s">
        <v>121</v>
      </c>
      <c r="E131" s="47"/>
      <c r="F131" s="61" t="s">
        <v>11</v>
      </c>
      <c r="G131" s="154">
        <f t="shared" si="35"/>
        <v>859</v>
      </c>
      <c r="H131" s="155">
        <v>18</v>
      </c>
      <c r="I131" s="155">
        <v>19</v>
      </c>
      <c r="J131" s="155">
        <v>19</v>
      </c>
      <c r="K131" s="155">
        <v>20</v>
      </c>
      <c r="L131" s="155">
        <v>21</v>
      </c>
      <c r="M131" s="155">
        <v>21</v>
      </c>
      <c r="N131" s="155">
        <v>22</v>
      </c>
      <c r="O131" s="155">
        <v>22</v>
      </c>
      <c r="P131" s="155">
        <v>23</v>
      </c>
      <c r="Q131" s="155">
        <v>23</v>
      </c>
      <c r="R131" s="155">
        <v>24</v>
      </c>
      <c r="S131" s="155">
        <v>24</v>
      </c>
      <c r="T131" s="155">
        <v>24</v>
      </c>
      <c r="U131" s="155">
        <v>25</v>
      </c>
      <c r="V131" s="155">
        <v>25</v>
      </c>
      <c r="W131" s="155">
        <v>25</v>
      </c>
      <c r="X131" s="155">
        <v>25</v>
      </c>
      <c r="Y131" s="155">
        <v>26</v>
      </c>
      <c r="Z131" s="155">
        <v>26</v>
      </c>
      <c r="AA131" s="155">
        <v>26</v>
      </c>
      <c r="AB131" s="155">
        <v>26</v>
      </c>
      <c r="AC131" s="155">
        <v>26</v>
      </c>
      <c r="AD131" s="155">
        <v>26</v>
      </c>
      <c r="AE131" s="155">
        <v>26</v>
      </c>
      <c r="AF131" s="155">
        <v>27</v>
      </c>
      <c r="AG131" s="155">
        <v>27</v>
      </c>
      <c r="AH131" s="155">
        <v>27</v>
      </c>
      <c r="AI131" s="155">
        <v>27</v>
      </c>
      <c r="AJ131" s="155">
        <v>27</v>
      </c>
      <c r="AK131" s="155">
        <v>27</v>
      </c>
      <c r="AL131" s="155">
        <v>27</v>
      </c>
      <c r="AM131" s="155">
        <v>27</v>
      </c>
      <c r="AN131" s="155">
        <v>27</v>
      </c>
      <c r="AO131" s="155">
        <v>27</v>
      </c>
      <c r="AP131" s="155">
        <v>27</v>
      </c>
      <c r="AQ131" s="8"/>
      <c r="AS131" s="134"/>
      <c r="AT131" s="134"/>
    </row>
    <row r="132" spans="2:46">
      <c r="B132" s="5"/>
      <c r="D132" s="165" t="s">
        <v>122</v>
      </c>
      <c r="E132" s="50"/>
      <c r="F132" s="61" t="s">
        <v>15</v>
      </c>
      <c r="G132" s="154">
        <f t="shared" si="35"/>
        <v>1694</v>
      </c>
      <c r="H132" s="155">
        <v>36</v>
      </c>
      <c r="I132" s="155">
        <v>37</v>
      </c>
      <c r="J132" s="155">
        <v>38</v>
      </c>
      <c r="K132" s="155">
        <v>39</v>
      </c>
      <c r="L132" s="155">
        <v>41</v>
      </c>
      <c r="M132" s="155">
        <v>42</v>
      </c>
      <c r="N132" s="155">
        <v>43</v>
      </c>
      <c r="O132" s="155">
        <v>44</v>
      </c>
      <c r="P132" s="155">
        <v>45</v>
      </c>
      <c r="Q132" s="155">
        <v>46</v>
      </c>
      <c r="R132" s="155">
        <v>46</v>
      </c>
      <c r="S132" s="155">
        <v>47</v>
      </c>
      <c r="T132" s="155">
        <v>48</v>
      </c>
      <c r="U132" s="155">
        <v>49</v>
      </c>
      <c r="V132" s="155">
        <v>49</v>
      </c>
      <c r="W132" s="155">
        <v>50</v>
      </c>
      <c r="X132" s="155">
        <v>50</v>
      </c>
      <c r="Y132" s="155">
        <v>51</v>
      </c>
      <c r="Z132" s="155">
        <v>51</v>
      </c>
      <c r="AA132" s="155">
        <v>51</v>
      </c>
      <c r="AB132" s="155">
        <v>52</v>
      </c>
      <c r="AC132" s="155">
        <v>52</v>
      </c>
      <c r="AD132" s="155">
        <v>52</v>
      </c>
      <c r="AE132" s="155">
        <v>52</v>
      </c>
      <c r="AF132" s="155">
        <v>53</v>
      </c>
      <c r="AG132" s="155">
        <v>53</v>
      </c>
      <c r="AH132" s="155">
        <v>53</v>
      </c>
      <c r="AI132" s="155">
        <v>53</v>
      </c>
      <c r="AJ132" s="155">
        <v>53</v>
      </c>
      <c r="AK132" s="155">
        <v>53</v>
      </c>
      <c r="AL132" s="155">
        <v>53</v>
      </c>
      <c r="AM132" s="155">
        <v>53</v>
      </c>
      <c r="AN132" s="155">
        <v>53</v>
      </c>
      <c r="AO132" s="155">
        <v>53</v>
      </c>
      <c r="AP132" s="155">
        <v>53</v>
      </c>
      <c r="AQ132" s="8"/>
      <c r="AS132" s="134"/>
      <c r="AT132" s="134"/>
    </row>
    <row r="133" spans="2:46">
      <c r="B133" s="5"/>
      <c r="D133" s="165"/>
      <c r="E133" s="50"/>
      <c r="F133" s="50"/>
      <c r="G133" s="55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8"/>
      <c r="AS133" s="134"/>
      <c r="AT133" s="134"/>
    </row>
    <row r="134" spans="2:46" s="22" customFormat="1">
      <c r="B134" s="5"/>
      <c r="D134" s="166"/>
      <c r="E134" s="52"/>
      <c r="F134" s="60" t="s">
        <v>55</v>
      </c>
      <c r="G134" s="154">
        <f t="shared" ref="G134:AP134" si="36">SUM(G135:G139)</f>
        <v>97463</v>
      </c>
      <c r="H134" s="154">
        <f t="shared" si="36"/>
        <v>2087</v>
      </c>
      <c r="I134" s="154">
        <f t="shared" si="36"/>
        <v>2141</v>
      </c>
      <c r="J134" s="154">
        <f t="shared" si="36"/>
        <v>2205</v>
      </c>
      <c r="K134" s="154">
        <f t="shared" si="36"/>
        <v>2272</v>
      </c>
      <c r="L134" s="154">
        <f t="shared" si="36"/>
        <v>2338</v>
      </c>
      <c r="M134" s="154">
        <f t="shared" si="36"/>
        <v>2396</v>
      </c>
      <c r="N134" s="154">
        <f t="shared" si="36"/>
        <v>2454</v>
      </c>
      <c r="O134" s="154">
        <f t="shared" si="36"/>
        <v>2511</v>
      </c>
      <c r="P134" s="154">
        <f t="shared" si="36"/>
        <v>2569</v>
      </c>
      <c r="Q134" s="154">
        <f t="shared" si="36"/>
        <v>2628</v>
      </c>
      <c r="R134" s="154">
        <f t="shared" si="36"/>
        <v>2676</v>
      </c>
      <c r="S134" s="154">
        <f t="shared" si="36"/>
        <v>2724</v>
      </c>
      <c r="T134" s="154">
        <f t="shared" si="36"/>
        <v>2773</v>
      </c>
      <c r="U134" s="154">
        <f t="shared" si="36"/>
        <v>2807</v>
      </c>
      <c r="V134" s="154">
        <f t="shared" si="36"/>
        <v>2843</v>
      </c>
      <c r="W134" s="154">
        <f t="shared" si="36"/>
        <v>2865</v>
      </c>
      <c r="X134" s="154">
        <f t="shared" si="36"/>
        <v>2888</v>
      </c>
      <c r="Y134" s="154">
        <f t="shared" si="36"/>
        <v>2912</v>
      </c>
      <c r="Z134" s="154">
        <f t="shared" si="36"/>
        <v>2936</v>
      </c>
      <c r="AA134" s="154">
        <f t="shared" si="36"/>
        <v>2960</v>
      </c>
      <c r="AB134" s="154">
        <f t="shared" si="36"/>
        <v>2972</v>
      </c>
      <c r="AC134" s="154">
        <f t="shared" si="36"/>
        <v>2986</v>
      </c>
      <c r="AD134" s="154">
        <f t="shared" si="36"/>
        <v>3000</v>
      </c>
      <c r="AE134" s="154">
        <f t="shared" si="36"/>
        <v>3013</v>
      </c>
      <c r="AF134" s="154">
        <f t="shared" si="36"/>
        <v>3026</v>
      </c>
      <c r="AG134" s="154">
        <f t="shared" si="36"/>
        <v>3031</v>
      </c>
      <c r="AH134" s="154">
        <f t="shared" si="36"/>
        <v>3036</v>
      </c>
      <c r="AI134" s="154">
        <f t="shared" si="36"/>
        <v>3042</v>
      </c>
      <c r="AJ134" s="154">
        <f t="shared" si="36"/>
        <v>3047</v>
      </c>
      <c r="AK134" s="154">
        <f t="shared" si="36"/>
        <v>3051</v>
      </c>
      <c r="AL134" s="154">
        <f t="shared" si="36"/>
        <v>3053</v>
      </c>
      <c r="AM134" s="154">
        <f t="shared" si="36"/>
        <v>3054</v>
      </c>
      <c r="AN134" s="154">
        <f t="shared" si="36"/>
        <v>3055</v>
      </c>
      <c r="AO134" s="154">
        <f t="shared" si="36"/>
        <v>3055</v>
      </c>
      <c r="AP134" s="154">
        <f t="shared" si="36"/>
        <v>3057</v>
      </c>
      <c r="AQ134" s="8"/>
      <c r="AS134" s="134"/>
      <c r="AT134" s="136"/>
    </row>
    <row r="135" spans="2:46">
      <c r="B135" s="5"/>
      <c r="D135" s="165" t="s">
        <v>123</v>
      </c>
      <c r="E135" s="47"/>
      <c r="F135" s="61" t="s">
        <v>52</v>
      </c>
      <c r="G135" s="154">
        <f t="shared" ref="G135:G139" si="37">SUM(H135:AP135)</f>
        <v>0</v>
      </c>
      <c r="H135" s="155">
        <v>0</v>
      </c>
      <c r="I135" s="155">
        <v>0</v>
      </c>
      <c r="J135" s="155">
        <v>0</v>
      </c>
      <c r="K135" s="155">
        <v>0</v>
      </c>
      <c r="L135" s="155">
        <v>0</v>
      </c>
      <c r="M135" s="155">
        <v>0</v>
      </c>
      <c r="N135" s="155">
        <v>0</v>
      </c>
      <c r="O135" s="155">
        <v>0</v>
      </c>
      <c r="P135" s="155">
        <v>0</v>
      </c>
      <c r="Q135" s="155">
        <v>0</v>
      </c>
      <c r="R135" s="155">
        <v>0</v>
      </c>
      <c r="S135" s="155">
        <v>0</v>
      </c>
      <c r="T135" s="155">
        <v>0</v>
      </c>
      <c r="U135" s="155">
        <v>0</v>
      </c>
      <c r="V135" s="155">
        <v>0</v>
      </c>
      <c r="W135" s="155">
        <v>0</v>
      </c>
      <c r="X135" s="155">
        <v>0</v>
      </c>
      <c r="Y135" s="155">
        <v>0</v>
      </c>
      <c r="Z135" s="155">
        <v>0</v>
      </c>
      <c r="AA135" s="155">
        <v>0</v>
      </c>
      <c r="AB135" s="155">
        <v>0</v>
      </c>
      <c r="AC135" s="155">
        <v>0</v>
      </c>
      <c r="AD135" s="155">
        <v>0</v>
      </c>
      <c r="AE135" s="155">
        <v>0</v>
      </c>
      <c r="AF135" s="155">
        <v>0</v>
      </c>
      <c r="AG135" s="155">
        <v>0</v>
      </c>
      <c r="AH135" s="155">
        <v>0</v>
      </c>
      <c r="AI135" s="155">
        <v>0</v>
      </c>
      <c r="AJ135" s="155">
        <v>0</v>
      </c>
      <c r="AK135" s="155">
        <v>0</v>
      </c>
      <c r="AL135" s="155">
        <v>0</v>
      </c>
      <c r="AM135" s="155">
        <v>0</v>
      </c>
      <c r="AN135" s="155">
        <v>0</v>
      </c>
      <c r="AO135" s="155">
        <v>0</v>
      </c>
      <c r="AP135" s="155">
        <v>0</v>
      </c>
      <c r="AQ135" s="8"/>
      <c r="AS135" s="134"/>
      <c r="AT135" s="134"/>
    </row>
    <row r="136" spans="2:46">
      <c r="B136" s="5"/>
      <c r="D136" s="165" t="s">
        <v>124</v>
      </c>
      <c r="E136" s="47"/>
      <c r="F136" s="61" t="s">
        <v>53</v>
      </c>
      <c r="G136" s="154">
        <f t="shared" si="37"/>
        <v>0</v>
      </c>
      <c r="H136" s="155">
        <v>0</v>
      </c>
      <c r="I136" s="155">
        <v>0</v>
      </c>
      <c r="J136" s="155">
        <v>0</v>
      </c>
      <c r="K136" s="155">
        <v>0</v>
      </c>
      <c r="L136" s="155">
        <v>0</v>
      </c>
      <c r="M136" s="155">
        <v>0</v>
      </c>
      <c r="N136" s="155">
        <v>0</v>
      </c>
      <c r="O136" s="155">
        <v>0</v>
      </c>
      <c r="P136" s="155">
        <v>0</v>
      </c>
      <c r="Q136" s="155">
        <v>0</v>
      </c>
      <c r="R136" s="155">
        <v>0</v>
      </c>
      <c r="S136" s="155">
        <v>0</v>
      </c>
      <c r="T136" s="155">
        <v>0</v>
      </c>
      <c r="U136" s="155">
        <v>0</v>
      </c>
      <c r="V136" s="155">
        <v>0</v>
      </c>
      <c r="W136" s="155">
        <v>0</v>
      </c>
      <c r="X136" s="155">
        <v>0</v>
      </c>
      <c r="Y136" s="155">
        <v>0</v>
      </c>
      <c r="Z136" s="155">
        <v>0</v>
      </c>
      <c r="AA136" s="155">
        <v>0</v>
      </c>
      <c r="AB136" s="155">
        <v>0</v>
      </c>
      <c r="AC136" s="155">
        <v>0</v>
      </c>
      <c r="AD136" s="155">
        <v>0</v>
      </c>
      <c r="AE136" s="155">
        <v>0</v>
      </c>
      <c r="AF136" s="155">
        <v>0</v>
      </c>
      <c r="AG136" s="155">
        <v>0</v>
      </c>
      <c r="AH136" s="155">
        <v>0</v>
      </c>
      <c r="AI136" s="155">
        <v>0</v>
      </c>
      <c r="AJ136" s="155">
        <v>0</v>
      </c>
      <c r="AK136" s="155">
        <v>0</v>
      </c>
      <c r="AL136" s="155">
        <v>0</v>
      </c>
      <c r="AM136" s="155">
        <v>0</v>
      </c>
      <c r="AN136" s="155">
        <v>0</v>
      </c>
      <c r="AO136" s="155">
        <v>0</v>
      </c>
      <c r="AP136" s="155">
        <v>0</v>
      </c>
      <c r="AQ136" s="8"/>
      <c r="AS136" s="134"/>
      <c r="AT136" s="134"/>
    </row>
    <row r="137" spans="2:46">
      <c r="B137" s="5"/>
      <c r="D137" s="165" t="s">
        <v>125</v>
      </c>
      <c r="E137" s="47"/>
      <c r="F137" s="61" t="s">
        <v>54</v>
      </c>
      <c r="G137" s="154">
        <f t="shared" si="37"/>
        <v>49062</v>
      </c>
      <c r="H137" s="155">
        <v>1051</v>
      </c>
      <c r="I137" s="155">
        <v>1078</v>
      </c>
      <c r="J137" s="155">
        <v>1110</v>
      </c>
      <c r="K137" s="155">
        <v>1144</v>
      </c>
      <c r="L137" s="155">
        <v>1177</v>
      </c>
      <c r="M137" s="155">
        <v>1206</v>
      </c>
      <c r="N137" s="155">
        <v>1235</v>
      </c>
      <c r="O137" s="155">
        <v>1264</v>
      </c>
      <c r="P137" s="155">
        <v>1293</v>
      </c>
      <c r="Q137" s="155">
        <v>1323</v>
      </c>
      <c r="R137" s="155">
        <v>1347</v>
      </c>
      <c r="S137" s="155">
        <v>1371</v>
      </c>
      <c r="T137" s="155">
        <v>1396</v>
      </c>
      <c r="U137" s="155">
        <v>1413</v>
      </c>
      <c r="V137" s="155">
        <v>1431</v>
      </c>
      <c r="W137" s="155">
        <v>1442</v>
      </c>
      <c r="X137" s="155">
        <v>1454</v>
      </c>
      <c r="Y137" s="155">
        <v>1466</v>
      </c>
      <c r="Z137" s="155">
        <v>1478</v>
      </c>
      <c r="AA137" s="155">
        <v>1490</v>
      </c>
      <c r="AB137" s="155">
        <v>1496</v>
      </c>
      <c r="AC137" s="155">
        <v>1503</v>
      </c>
      <c r="AD137" s="155">
        <v>1510</v>
      </c>
      <c r="AE137" s="155">
        <v>1517</v>
      </c>
      <c r="AF137" s="155">
        <v>1523</v>
      </c>
      <c r="AG137" s="155">
        <v>1526</v>
      </c>
      <c r="AH137" s="155">
        <v>1528</v>
      </c>
      <c r="AI137" s="155">
        <v>1531</v>
      </c>
      <c r="AJ137" s="155">
        <v>1534</v>
      </c>
      <c r="AK137" s="155">
        <v>1536</v>
      </c>
      <c r="AL137" s="155">
        <v>1537</v>
      </c>
      <c r="AM137" s="155">
        <v>1537</v>
      </c>
      <c r="AN137" s="155">
        <v>1538</v>
      </c>
      <c r="AO137" s="155">
        <v>1538</v>
      </c>
      <c r="AP137" s="155">
        <v>1539</v>
      </c>
      <c r="AQ137" s="8"/>
      <c r="AS137" s="134"/>
      <c r="AT137" s="134"/>
    </row>
    <row r="138" spans="2:46">
      <c r="B138" s="5"/>
      <c r="D138" s="165" t="s">
        <v>126</v>
      </c>
      <c r="E138" s="47"/>
      <c r="F138" s="61" t="s">
        <v>11</v>
      </c>
      <c r="G138" s="154">
        <f t="shared" si="37"/>
        <v>16271</v>
      </c>
      <c r="H138" s="155">
        <v>348</v>
      </c>
      <c r="I138" s="155">
        <v>357</v>
      </c>
      <c r="J138" s="155">
        <v>368</v>
      </c>
      <c r="K138" s="155">
        <v>379</v>
      </c>
      <c r="L138" s="155">
        <v>390</v>
      </c>
      <c r="M138" s="155">
        <v>400</v>
      </c>
      <c r="N138" s="155">
        <v>410</v>
      </c>
      <c r="O138" s="155">
        <v>419</v>
      </c>
      <c r="P138" s="155">
        <v>429</v>
      </c>
      <c r="Q138" s="155">
        <v>439</v>
      </c>
      <c r="R138" s="155">
        <v>447</v>
      </c>
      <c r="S138" s="155">
        <v>455</v>
      </c>
      <c r="T138" s="155">
        <v>463</v>
      </c>
      <c r="U138" s="155">
        <v>469</v>
      </c>
      <c r="V138" s="155">
        <v>475</v>
      </c>
      <c r="W138" s="155">
        <v>478</v>
      </c>
      <c r="X138" s="155">
        <v>482</v>
      </c>
      <c r="Y138" s="155">
        <v>486</v>
      </c>
      <c r="Z138" s="155">
        <v>490</v>
      </c>
      <c r="AA138" s="155">
        <v>494</v>
      </c>
      <c r="AB138" s="155">
        <v>496</v>
      </c>
      <c r="AC138" s="155">
        <v>499</v>
      </c>
      <c r="AD138" s="155">
        <v>501</v>
      </c>
      <c r="AE138" s="155">
        <v>503</v>
      </c>
      <c r="AF138" s="155">
        <v>505</v>
      </c>
      <c r="AG138" s="155">
        <v>506</v>
      </c>
      <c r="AH138" s="155">
        <v>507</v>
      </c>
      <c r="AI138" s="155">
        <v>508</v>
      </c>
      <c r="AJ138" s="155">
        <v>509</v>
      </c>
      <c r="AK138" s="155">
        <v>509</v>
      </c>
      <c r="AL138" s="155">
        <v>510</v>
      </c>
      <c r="AM138" s="155">
        <v>510</v>
      </c>
      <c r="AN138" s="155">
        <v>510</v>
      </c>
      <c r="AO138" s="155">
        <v>510</v>
      </c>
      <c r="AP138" s="155">
        <v>510</v>
      </c>
      <c r="AQ138" s="8"/>
      <c r="AS138" s="134"/>
      <c r="AT138" s="134"/>
    </row>
    <row r="139" spans="2:46">
      <c r="B139" s="5"/>
      <c r="D139" s="165" t="s">
        <v>127</v>
      </c>
      <c r="E139" s="50"/>
      <c r="F139" s="61" t="s">
        <v>15</v>
      </c>
      <c r="G139" s="154">
        <f t="shared" si="37"/>
        <v>32130</v>
      </c>
      <c r="H139" s="155">
        <v>688</v>
      </c>
      <c r="I139" s="155">
        <v>706</v>
      </c>
      <c r="J139" s="155">
        <v>727</v>
      </c>
      <c r="K139" s="155">
        <v>749</v>
      </c>
      <c r="L139" s="155">
        <v>771</v>
      </c>
      <c r="M139" s="155">
        <v>790</v>
      </c>
      <c r="N139" s="155">
        <v>809</v>
      </c>
      <c r="O139" s="155">
        <v>828</v>
      </c>
      <c r="P139" s="155">
        <v>847</v>
      </c>
      <c r="Q139" s="155">
        <v>866</v>
      </c>
      <c r="R139" s="155">
        <v>882</v>
      </c>
      <c r="S139" s="155">
        <v>898</v>
      </c>
      <c r="T139" s="155">
        <v>914</v>
      </c>
      <c r="U139" s="155">
        <v>925</v>
      </c>
      <c r="V139" s="155">
        <v>937</v>
      </c>
      <c r="W139" s="155">
        <v>945</v>
      </c>
      <c r="X139" s="155">
        <v>952</v>
      </c>
      <c r="Y139" s="155">
        <v>960</v>
      </c>
      <c r="Z139" s="155">
        <v>968</v>
      </c>
      <c r="AA139" s="155">
        <v>976</v>
      </c>
      <c r="AB139" s="155">
        <v>980</v>
      </c>
      <c r="AC139" s="155">
        <v>984</v>
      </c>
      <c r="AD139" s="155">
        <v>989</v>
      </c>
      <c r="AE139" s="155">
        <v>993</v>
      </c>
      <c r="AF139" s="155">
        <v>998</v>
      </c>
      <c r="AG139" s="155">
        <v>999</v>
      </c>
      <c r="AH139" s="155">
        <v>1001</v>
      </c>
      <c r="AI139" s="155">
        <v>1003</v>
      </c>
      <c r="AJ139" s="155">
        <v>1004</v>
      </c>
      <c r="AK139" s="155">
        <v>1006</v>
      </c>
      <c r="AL139" s="155">
        <v>1006</v>
      </c>
      <c r="AM139" s="155">
        <v>1007</v>
      </c>
      <c r="AN139" s="155">
        <v>1007</v>
      </c>
      <c r="AO139" s="155">
        <v>1007</v>
      </c>
      <c r="AP139" s="155">
        <v>1008</v>
      </c>
      <c r="AQ139" s="8"/>
      <c r="AS139" s="134"/>
      <c r="AT139" s="134"/>
    </row>
    <row r="140" spans="2:46">
      <c r="B140" s="5"/>
      <c r="D140" s="165"/>
      <c r="E140" s="50"/>
      <c r="F140" s="50"/>
      <c r="G140" s="55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8"/>
      <c r="AS140" s="134"/>
      <c r="AT140" s="134"/>
    </row>
    <row r="141" spans="2:46" s="22" customFormat="1">
      <c r="B141" s="5"/>
      <c r="D141" s="166"/>
      <c r="E141" s="52"/>
      <c r="F141" s="60" t="s">
        <v>56</v>
      </c>
      <c r="G141" s="154">
        <f t="shared" ref="G141:AP141" si="38">SUM(G142:G146)</f>
        <v>101966</v>
      </c>
      <c r="H141" s="154">
        <f t="shared" si="38"/>
        <v>1072</v>
      </c>
      <c r="I141" s="154">
        <f t="shared" si="38"/>
        <v>1132</v>
      </c>
      <c r="J141" s="154">
        <f t="shared" si="38"/>
        <v>1251</v>
      </c>
      <c r="K141" s="154">
        <f t="shared" si="38"/>
        <v>1374</v>
      </c>
      <c r="L141" s="154">
        <f t="shared" si="38"/>
        <v>1502</v>
      </c>
      <c r="M141" s="154">
        <f t="shared" si="38"/>
        <v>1811</v>
      </c>
      <c r="N141" s="154">
        <f t="shared" si="38"/>
        <v>2169</v>
      </c>
      <c r="O141" s="154">
        <f t="shared" si="38"/>
        <v>2384</v>
      </c>
      <c r="P141" s="154">
        <f t="shared" si="38"/>
        <v>2506</v>
      </c>
      <c r="Q141" s="154">
        <f t="shared" si="38"/>
        <v>2695</v>
      </c>
      <c r="R141" s="154">
        <f t="shared" si="38"/>
        <v>2842</v>
      </c>
      <c r="S141" s="154">
        <f t="shared" si="38"/>
        <v>3012</v>
      </c>
      <c r="T141" s="154">
        <f t="shared" si="38"/>
        <v>3182</v>
      </c>
      <c r="U141" s="154">
        <f t="shared" si="38"/>
        <v>3219</v>
      </c>
      <c r="V141" s="154">
        <f t="shared" si="38"/>
        <v>3257</v>
      </c>
      <c r="W141" s="154">
        <f t="shared" si="38"/>
        <v>3282</v>
      </c>
      <c r="X141" s="154">
        <f t="shared" si="38"/>
        <v>3308</v>
      </c>
      <c r="Y141" s="154">
        <f t="shared" si="38"/>
        <v>3334</v>
      </c>
      <c r="Z141" s="154">
        <f t="shared" si="38"/>
        <v>3359</v>
      </c>
      <c r="AA141" s="154">
        <f t="shared" si="38"/>
        <v>3384</v>
      </c>
      <c r="AB141" s="154">
        <f t="shared" si="38"/>
        <v>3398</v>
      </c>
      <c r="AC141" s="154">
        <f t="shared" si="38"/>
        <v>3412</v>
      </c>
      <c r="AD141" s="154">
        <f t="shared" si="38"/>
        <v>3427</v>
      </c>
      <c r="AE141" s="154">
        <f t="shared" si="38"/>
        <v>3441</v>
      </c>
      <c r="AF141" s="154">
        <f t="shared" si="38"/>
        <v>3455</v>
      </c>
      <c r="AG141" s="154">
        <f t="shared" si="38"/>
        <v>3461</v>
      </c>
      <c r="AH141" s="154">
        <f t="shared" si="38"/>
        <v>3466</v>
      </c>
      <c r="AI141" s="154">
        <f t="shared" si="38"/>
        <v>3471</v>
      </c>
      <c r="AJ141" s="154">
        <f t="shared" si="38"/>
        <v>3475</v>
      </c>
      <c r="AK141" s="154">
        <f t="shared" si="38"/>
        <v>3481</v>
      </c>
      <c r="AL141" s="154">
        <f t="shared" si="38"/>
        <v>3481</v>
      </c>
      <c r="AM141" s="154">
        <f t="shared" si="38"/>
        <v>3480</v>
      </c>
      <c r="AN141" s="154">
        <f t="shared" si="38"/>
        <v>3481</v>
      </c>
      <c r="AO141" s="154">
        <f t="shared" si="38"/>
        <v>3481</v>
      </c>
      <c r="AP141" s="154">
        <f t="shared" si="38"/>
        <v>3481</v>
      </c>
      <c r="AQ141" s="8"/>
      <c r="AS141" s="134"/>
      <c r="AT141" s="136"/>
    </row>
    <row r="142" spans="2:46">
      <c r="B142" s="5"/>
      <c r="D142" s="165" t="s">
        <v>128</v>
      </c>
      <c r="E142" s="47"/>
      <c r="F142" s="61" t="s">
        <v>52</v>
      </c>
      <c r="G142" s="154">
        <f t="shared" ref="G142:G146" si="39">SUM(H142:AP142)</f>
        <v>0</v>
      </c>
      <c r="H142" s="155">
        <v>0</v>
      </c>
      <c r="I142" s="155">
        <v>0</v>
      </c>
      <c r="J142" s="155">
        <v>0</v>
      </c>
      <c r="K142" s="155">
        <v>0</v>
      </c>
      <c r="L142" s="155">
        <v>0</v>
      </c>
      <c r="M142" s="155">
        <v>0</v>
      </c>
      <c r="N142" s="155">
        <v>0</v>
      </c>
      <c r="O142" s="155">
        <v>0</v>
      </c>
      <c r="P142" s="155">
        <v>0</v>
      </c>
      <c r="Q142" s="155">
        <v>0</v>
      </c>
      <c r="R142" s="155">
        <v>0</v>
      </c>
      <c r="S142" s="155">
        <v>0</v>
      </c>
      <c r="T142" s="155">
        <v>0</v>
      </c>
      <c r="U142" s="155">
        <v>0</v>
      </c>
      <c r="V142" s="155">
        <v>0</v>
      </c>
      <c r="W142" s="155">
        <v>0</v>
      </c>
      <c r="X142" s="155">
        <v>0</v>
      </c>
      <c r="Y142" s="155">
        <v>0</v>
      </c>
      <c r="Z142" s="155">
        <v>0</v>
      </c>
      <c r="AA142" s="155">
        <v>0</v>
      </c>
      <c r="AB142" s="155">
        <v>0</v>
      </c>
      <c r="AC142" s="155">
        <v>0</v>
      </c>
      <c r="AD142" s="155">
        <v>0</v>
      </c>
      <c r="AE142" s="155">
        <v>0</v>
      </c>
      <c r="AF142" s="155">
        <v>0</v>
      </c>
      <c r="AG142" s="155">
        <v>0</v>
      </c>
      <c r="AH142" s="155">
        <v>0</v>
      </c>
      <c r="AI142" s="155">
        <v>0</v>
      </c>
      <c r="AJ142" s="155">
        <v>0</v>
      </c>
      <c r="AK142" s="155">
        <v>0</v>
      </c>
      <c r="AL142" s="155">
        <v>0</v>
      </c>
      <c r="AM142" s="155">
        <v>0</v>
      </c>
      <c r="AN142" s="155">
        <v>0</v>
      </c>
      <c r="AO142" s="155">
        <v>0</v>
      </c>
      <c r="AP142" s="155">
        <v>0</v>
      </c>
      <c r="AQ142" s="8"/>
      <c r="AS142" s="134"/>
      <c r="AT142" s="134"/>
    </row>
    <row r="143" spans="2:46">
      <c r="B143" s="5"/>
      <c r="D143" s="165" t="s">
        <v>129</v>
      </c>
      <c r="E143" s="47"/>
      <c r="F143" s="61" t="s">
        <v>53</v>
      </c>
      <c r="G143" s="154">
        <f t="shared" si="39"/>
        <v>19669</v>
      </c>
      <c r="H143" s="155">
        <v>0</v>
      </c>
      <c r="I143" s="155">
        <v>33</v>
      </c>
      <c r="J143" s="155">
        <v>35</v>
      </c>
      <c r="K143" s="155">
        <v>37</v>
      </c>
      <c r="L143" s="155">
        <v>39</v>
      </c>
      <c r="M143" s="155">
        <v>224</v>
      </c>
      <c r="N143" s="155">
        <v>455</v>
      </c>
      <c r="O143" s="155">
        <v>539</v>
      </c>
      <c r="P143" s="155">
        <v>528</v>
      </c>
      <c r="Q143" s="155">
        <v>578</v>
      </c>
      <c r="R143" s="155">
        <v>594</v>
      </c>
      <c r="S143" s="155">
        <v>628</v>
      </c>
      <c r="T143" s="155">
        <v>661</v>
      </c>
      <c r="U143" s="155">
        <v>667</v>
      </c>
      <c r="V143" s="155">
        <v>673</v>
      </c>
      <c r="W143" s="155">
        <v>677</v>
      </c>
      <c r="X143" s="155">
        <v>682</v>
      </c>
      <c r="Y143" s="155">
        <v>686</v>
      </c>
      <c r="Z143" s="155">
        <v>690</v>
      </c>
      <c r="AA143" s="155">
        <v>694</v>
      </c>
      <c r="AB143" s="155">
        <v>696</v>
      </c>
      <c r="AC143" s="155">
        <v>698</v>
      </c>
      <c r="AD143" s="155">
        <v>700</v>
      </c>
      <c r="AE143" s="155">
        <v>702</v>
      </c>
      <c r="AF143" s="155">
        <v>704</v>
      </c>
      <c r="AG143" s="155">
        <v>705</v>
      </c>
      <c r="AH143" s="155">
        <v>705</v>
      </c>
      <c r="AI143" s="155">
        <v>706</v>
      </c>
      <c r="AJ143" s="155">
        <v>706</v>
      </c>
      <c r="AK143" s="155">
        <v>707</v>
      </c>
      <c r="AL143" s="155">
        <v>706</v>
      </c>
      <c r="AM143" s="155">
        <v>705</v>
      </c>
      <c r="AN143" s="155">
        <v>704</v>
      </c>
      <c r="AO143" s="155">
        <v>703</v>
      </c>
      <c r="AP143" s="155">
        <v>702</v>
      </c>
      <c r="AQ143" s="8"/>
      <c r="AS143" s="134"/>
      <c r="AT143" s="134"/>
    </row>
    <row r="144" spans="2:46">
      <c r="B144" s="5"/>
      <c r="D144" s="165" t="s">
        <v>130</v>
      </c>
      <c r="E144" s="47"/>
      <c r="F144" s="61" t="s">
        <v>54</v>
      </c>
      <c r="G144" s="154">
        <f t="shared" si="39"/>
        <v>41429</v>
      </c>
      <c r="H144" s="155">
        <v>540</v>
      </c>
      <c r="I144" s="155">
        <v>553</v>
      </c>
      <c r="J144" s="155">
        <v>612</v>
      </c>
      <c r="K144" s="155">
        <v>673</v>
      </c>
      <c r="L144" s="155">
        <v>737</v>
      </c>
      <c r="M144" s="155">
        <v>799</v>
      </c>
      <c r="N144" s="155">
        <v>863</v>
      </c>
      <c r="O144" s="155">
        <v>929</v>
      </c>
      <c r="P144" s="155">
        <v>996</v>
      </c>
      <c r="Q144" s="155">
        <v>1066</v>
      </c>
      <c r="R144" s="155">
        <v>1132</v>
      </c>
      <c r="S144" s="155">
        <v>1200</v>
      </c>
      <c r="T144" s="155">
        <v>1269</v>
      </c>
      <c r="U144" s="155">
        <v>1285</v>
      </c>
      <c r="V144" s="155">
        <v>1301</v>
      </c>
      <c r="W144" s="155">
        <v>1311</v>
      </c>
      <c r="X144" s="155">
        <v>1322</v>
      </c>
      <c r="Y144" s="155">
        <v>1333</v>
      </c>
      <c r="Z144" s="155">
        <v>1343</v>
      </c>
      <c r="AA144" s="155">
        <v>1354</v>
      </c>
      <c r="AB144" s="155">
        <v>1360</v>
      </c>
      <c r="AC144" s="155">
        <v>1366</v>
      </c>
      <c r="AD144" s="155">
        <v>1373</v>
      </c>
      <c r="AE144" s="155">
        <v>1379</v>
      </c>
      <c r="AF144" s="155">
        <v>1385</v>
      </c>
      <c r="AG144" s="155">
        <v>1387</v>
      </c>
      <c r="AH144" s="155">
        <v>1390</v>
      </c>
      <c r="AI144" s="155">
        <v>1392</v>
      </c>
      <c r="AJ144" s="155">
        <v>1394</v>
      </c>
      <c r="AK144" s="155">
        <v>1396</v>
      </c>
      <c r="AL144" s="155">
        <v>1397</v>
      </c>
      <c r="AM144" s="155">
        <v>1397</v>
      </c>
      <c r="AN144" s="155">
        <v>1398</v>
      </c>
      <c r="AO144" s="155">
        <v>1398</v>
      </c>
      <c r="AP144" s="155">
        <v>1399</v>
      </c>
      <c r="AQ144" s="8"/>
      <c r="AS144" s="134"/>
      <c r="AT144" s="134"/>
    </row>
    <row r="145" spans="2:46">
      <c r="B145" s="5"/>
      <c r="D145" s="165" t="s">
        <v>131</v>
      </c>
      <c r="E145" s="47"/>
      <c r="F145" s="61" t="s">
        <v>11</v>
      </c>
      <c r="G145" s="154">
        <f t="shared" si="39"/>
        <v>13737</v>
      </c>
      <c r="H145" s="155">
        <v>179</v>
      </c>
      <c r="I145" s="155">
        <v>184</v>
      </c>
      <c r="J145" s="155">
        <v>203</v>
      </c>
      <c r="K145" s="155">
        <v>223</v>
      </c>
      <c r="L145" s="155">
        <v>244</v>
      </c>
      <c r="M145" s="155">
        <v>265</v>
      </c>
      <c r="N145" s="155">
        <v>286</v>
      </c>
      <c r="O145" s="155">
        <v>308</v>
      </c>
      <c r="P145" s="155">
        <v>330</v>
      </c>
      <c r="Q145" s="155">
        <v>353</v>
      </c>
      <c r="R145" s="155">
        <v>375</v>
      </c>
      <c r="S145" s="155">
        <v>398</v>
      </c>
      <c r="T145" s="155">
        <v>421</v>
      </c>
      <c r="U145" s="155">
        <v>426</v>
      </c>
      <c r="V145" s="155">
        <v>431</v>
      </c>
      <c r="W145" s="155">
        <v>435</v>
      </c>
      <c r="X145" s="155">
        <v>438</v>
      </c>
      <c r="Y145" s="155">
        <v>442</v>
      </c>
      <c r="Z145" s="155">
        <v>446</v>
      </c>
      <c r="AA145" s="155">
        <v>449</v>
      </c>
      <c r="AB145" s="155">
        <v>451</v>
      </c>
      <c r="AC145" s="155">
        <v>453</v>
      </c>
      <c r="AD145" s="155">
        <v>455</v>
      </c>
      <c r="AE145" s="155">
        <v>457</v>
      </c>
      <c r="AF145" s="155">
        <v>459</v>
      </c>
      <c r="AG145" s="155">
        <v>460</v>
      </c>
      <c r="AH145" s="155">
        <v>461</v>
      </c>
      <c r="AI145" s="155">
        <v>462</v>
      </c>
      <c r="AJ145" s="155">
        <v>462</v>
      </c>
      <c r="AK145" s="155">
        <v>463</v>
      </c>
      <c r="AL145" s="155">
        <v>463</v>
      </c>
      <c r="AM145" s="155">
        <v>463</v>
      </c>
      <c r="AN145" s="155">
        <v>464</v>
      </c>
      <c r="AO145" s="155">
        <v>464</v>
      </c>
      <c r="AP145" s="155">
        <v>464</v>
      </c>
      <c r="AQ145" s="8"/>
      <c r="AS145" s="134"/>
      <c r="AT145" s="134"/>
    </row>
    <row r="146" spans="2:46">
      <c r="B146" s="5"/>
      <c r="D146" s="165" t="s">
        <v>132</v>
      </c>
      <c r="E146" s="50"/>
      <c r="F146" s="61" t="s">
        <v>15</v>
      </c>
      <c r="G146" s="154">
        <f t="shared" si="39"/>
        <v>27131</v>
      </c>
      <c r="H146" s="155">
        <v>353</v>
      </c>
      <c r="I146" s="155">
        <v>362</v>
      </c>
      <c r="J146" s="155">
        <v>401</v>
      </c>
      <c r="K146" s="155">
        <v>441</v>
      </c>
      <c r="L146" s="155">
        <v>482</v>
      </c>
      <c r="M146" s="155">
        <v>523</v>
      </c>
      <c r="N146" s="155">
        <v>565</v>
      </c>
      <c r="O146" s="155">
        <v>608</v>
      </c>
      <c r="P146" s="155">
        <v>652</v>
      </c>
      <c r="Q146" s="155">
        <v>698</v>
      </c>
      <c r="R146" s="155">
        <v>741</v>
      </c>
      <c r="S146" s="155">
        <v>786</v>
      </c>
      <c r="T146" s="155">
        <v>831</v>
      </c>
      <c r="U146" s="155">
        <v>841</v>
      </c>
      <c r="V146" s="155">
        <v>852</v>
      </c>
      <c r="W146" s="155">
        <v>859</v>
      </c>
      <c r="X146" s="155">
        <v>866</v>
      </c>
      <c r="Y146" s="155">
        <v>873</v>
      </c>
      <c r="Z146" s="155">
        <v>880</v>
      </c>
      <c r="AA146" s="155">
        <v>887</v>
      </c>
      <c r="AB146" s="155">
        <v>891</v>
      </c>
      <c r="AC146" s="155">
        <v>895</v>
      </c>
      <c r="AD146" s="155">
        <v>899</v>
      </c>
      <c r="AE146" s="155">
        <v>903</v>
      </c>
      <c r="AF146" s="155">
        <v>907</v>
      </c>
      <c r="AG146" s="155">
        <v>909</v>
      </c>
      <c r="AH146" s="155">
        <v>910</v>
      </c>
      <c r="AI146" s="155">
        <v>911</v>
      </c>
      <c r="AJ146" s="155">
        <v>913</v>
      </c>
      <c r="AK146" s="155">
        <v>915</v>
      </c>
      <c r="AL146" s="155">
        <v>915</v>
      </c>
      <c r="AM146" s="155">
        <v>915</v>
      </c>
      <c r="AN146" s="155">
        <v>915</v>
      </c>
      <c r="AO146" s="155">
        <v>916</v>
      </c>
      <c r="AP146" s="155">
        <v>916</v>
      </c>
      <c r="AQ146" s="8"/>
      <c r="AS146" s="134"/>
      <c r="AT146" s="134"/>
    </row>
    <row r="147" spans="2:46">
      <c r="B147" s="5"/>
      <c r="D147" s="165"/>
      <c r="E147" s="50"/>
      <c r="F147" s="50"/>
      <c r="G147" s="55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8"/>
      <c r="AS147" s="134"/>
      <c r="AT147" s="134"/>
    </row>
    <row r="148" spans="2:46" s="22" customFormat="1">
      <c r="B148" s="5"/>
      <c r="D148" s="166"/>
      <c r="E148" s="52"/>
      <c r="F148" s="60" t="s">
        <v>57</v>
      </c>
      <c r="G148" s="154">
        <f t="shared" ref="G148:AP148" si="40">SUM(G149:G153)</f>
        <v>24945</v>
      </c>
      <c r="H148" s="154">
        <f t="shared" si="40"/>
        <v>56</v>
      </c>
      <c r="I148" s="154">
        <f t="shared" si="40"/>
        <v>58</v>
      </c>
      <c r="J148" s="154">
        <f t="shared" si="40"/>
        <v>64</v>
      </c>
      <c r="K148" s="154">
        <f t="shared" si="40"/>
        <v>70</v>
      </c>
      <c r="L148" s="154">
        <f t="shared" si="40"/>
        <v>123</v>
      </c>
      <c r="M148" s="154">
        <f t="shared" si="40"/>
        <v>132</v>
      </c>
      <c r="N148" s="154">
        <f t="shared" si="40"/>
        <v>674</v>
      </c>
      <c r="O148" s="154">
        <f t="shared" si="40"/>
        <v>700</v>
      </c>
      <c r="P148" s="154">
        <f t="shared" si="40"/>
        <v>711</v>
      </c>
      <c r="Q148" s="154">
        <f t="shared" si="40"/>
        <v>751</v>
      </c>
      <c r="R148" s="154">
        <f t="shared" si="40"/>
        <v>774</v>
      </c>
      <c r="S148" s="154">
        <f t="shared" si="40"/>
        <v>804</v>
      </c>
      <c r="T148" s="154">
        <f t="shared" si="40"/>
        <v>837</v>
      </c>
      <c r="U148" s="154">
        <f t="shared" si="40"/>
        <v>842</v>
      </c>
      <c r="V148" s="154">
        <f t="shared" si="40"/>
        <v>848</v>
      </c>
      <c r="W148" s="154">
        <f t="shared" si="40"/>
        <v>852</v>
      </c>
      <c r="X148" s="154">
        <f t="shared" si="40"/>
        <v>857</v>
      </c>
      <c r="Y148" s="154">
        <f t="shared" si="40"/>
        <v>860</v>
      </c>
      <c r="Z148" s="154">
        <f t="shared" si="40"/>
        <v>864</v>
      </c>
      <c r="AA148" s="154">
        <f t="shared" si="40"/>
        <v>869</v>
      </c>
      <c r="AB148" s="154">
        <f t="shared" si="40"/>
        <v>871</v>
      </c>
      <c r="AC148" s="154">
        <f t="shared" si="40"/>
        <v>873</v>
      </c>
      <c r="AD148" s="154">
        <f t="shared" si="40"/>
        <v>875</v>
      </c>
      <c r="AE148" s="154">
        <f t="shared" si="40"/>
        <v>879</v>
      </c>
      <c r="AF148" s="154">
        <f t="shared" si="40"/>
        <v>880</v>
      </c>
      <c r="AG148" s="154">
        <f t="shared" si="40"/>
        <v>880</v>
      </c>
      <c r="AH148" s="154">
        <f t="shared" si="40"/>
        <v>882</v>
      </c>
      <c r="AI148" s="154">
        <f t="shared" si="40"/>
        <v>882</v>
      </c>
      <c r="AJ148" s="154">
        <f t="shared" si="40"/>
        <v>882</v>
      </c>
      <c r="AK148" s="154">
        <f t="shared" si="40"/>
        <v>883</v>
      </c>
      <c r="AL148" s="154">
        <f t="shared" si="40"/>
        <v>883</v>
      </c>
      <c r="AM148" s="154">
        <f t="shared" si="40"/>
        <v>883</v>
      </c>
      <c r="AN148" s="154">
        <f t="shared" si="40"/>
        <v>883</v>
      </c>
      <c r="AO148" s="154">
        <f t="shared" si="40"/>
        <v>882</v>
      </c>
      <c r="AP148" s="154">
        <f t="shared" si="40"/>
        <v>881</v>
      </c>
      <c r="AQ148" s="8"/>
      <c r="AS148" s="134"/>
      <c r="AT148" s="136"/>
    </row>
    <row r="149" spans="2:46">
      <c r="B149" s="5"/>
      <c r="D149" s="165" t="s">
        <v>133</v>
      </c>
      <c r="E149" s="47"/>
      <c r="F149" s="61" t="s">
        <v>52</v>
      </c>
      <c r="G149" s="154">
        <f t="shared" ref="G149:G153" si="41">SUM(H149:AP149)</f>
        <v>12631</v>
      </c>
      <c r="H149" s="155">
        <v>0</v>
      </c>
      <c r="I149" s="155">
        <v>0</v>
      </c>
      <c r="J149" s="155">
        <v>0</v>
      </c>
      <c r="K149" s="155">
        <v>0</v>
      </c>
      <c r="L149" s="155">
        <v>26</v>
      </c>
      <c r="M149" s="155">
        <v>27</v>
      </c>
      <c r="N149" s="155">
        <v>372</v>
      </c>
      <c r="O149" s="155">
        <v>382</v>
      </c>
      <c r="P149" s="155">
        <v>392</v>
      </c>
      <c r="Q149" s="155">
        <v>402</v>
      </c>
      <c r="R149" s="155">
        <v>412</v>
      </c>
      <c r="S149" s="155">
        <v>422</v>
      </c>
      <c r="T149" s="155">
        <v>433</v>
      </c>
      <c r="U149" s="155">
        <v>435</v>
      </c>
      <c r="V149" s="155">
        <v>436</v>
      </c>
      <c r="W149" s="155">
        <v>438</v>
      </c>
      <c r="X149" s="155">
        <v>439</v>
      </c>
      <c r="Y149" s="155">
        <v>440</v>
      </c>
      <c r="Z149" s="155">
        <v>441</v>
      </c>
      <c r="AA149" s="155">
        <v>443</v>
      </c>
      <c r="AB149" s="155">
        <v>443</v>
      </c>
      <c r="AC149" s="155">
        <v>444</v>
      </c>
      <c r="AD149" s="155">
        <v>445</v>
      </c>
      <c r="AE149" s="155">
        <v>446</v>
      </c>
      <c r="AF149" s="155">
        <v>446</v>
      </c>
      <c r="AG149" s="155">
        <v>446</v>
      </c>
      <c r="AH149" s="155">
        <v>447</v>
      </c>
      <c r="AI149" s="155">
        <v>447</v>
      </c>
      <c r="AJ149" s="155">
        <v>447</v>
      </c>
      <c r="AK149" s="155">
        <v>447</v>
      </c>
      <c r="AL149" s="155">
        <v>447</v>
      </c>
      <c r="AM149" s="155">
        <v>447</v>
      </c>
      <c r="AN149" s="155">
        <v>447</v>
      </c>
      <c r="AO149" s="155">
        <v>446</v>
      </c>
      <c r="AP149" s="155">
        <v>446</v>
      </c>
      <c r="AQ149" s="8"/>
      <c r="AS149" s="134"/>
      <c r="AT149" s="134"/>
    </row>
    <row r="150" spans="2:46">
      <c r="B150" s="5"/>
      <c r="D150" s="165" t="s">
        <v>134</v>
      </c>
      <c r="E150" s="47"/>
      <c r="F150" s="61" t="s">
        <v>53</v>
      </c>
      <c r="G150" s="154">
        <f t="shared" si="41"/>
        <v>7985</v>
      </c>
      <c r="H150" s="155">
        <v>0</v>
      </c>
      <c r="I150" s="155">
        <v>0</v>
      </c>
      <c r="J150" s="155">
        <v>0</v>
      </c>
      <c r="K150" s="155">
        <v>0</v>
      </c>
      <c r="L150" s="155">
        <v>20</v>
      </c>
      <c r="M150" s="155">
        <v>21</v>
      </c>
      <c r="N150" s="155">
        <v>212</v>
      </c>
      <c r="O150" s="155">
        <v>221</v>
      </c>
      <c r="P150" s="155">
        <v>216</v>
      </c>
      <c r="Q150" s="155">
        <v>237</v>
      </c>
      <c r="R150" s="155">
        <v>243</v>
      </c>
      <c r="S150" s="155">
        <v>257</v>
      </c>
      <c r="T150" s="155">
        <v>271</v>
      </c>
      <c r="U150" s="155">
        <v>273</v>
      </c>
      <c r="V150" s="155">
        <v>276</v>
      </c>
      <c r="W150" s="155">
        <v>277</v>
      </c>
      <c r="X150" s="155">
        <v>279</v>
      </c>
      <c r="Y150" s="155">
        <v>281</v>
      </c>
      <c r="Z150" s="155">
        <v>283</v>
      </c>
      <c r="AA150" s="155">
        <v>284</v>
      </c>
      <c r="AB150" s="155">
        <v>285</v>
      </c>
      <c r="AC150" s="155">
        <v>286</v>
      </c>
      <c r="AD150" s="155">
        <v>287</v>
      </c>
      <c r="AE150" s="155">
        <v>288</v>
      </c>
      <c r="AF150" s="155">
        <v>289</v>
      </c>
      <c r="AG150" s="155">
        <v>289</v>
      </c>
      <c r="AH150" s="155">
        <v>290</v>
      </c>
      <c r="AI150" s="155">
        <v>290</v>
      </c>
      <c r="AJ150" s="155">
        <v>290</v>
      </c>
      <c r="AK150" s="155">
        <v>291</v>
      </c>
      <c r="AL150" s="155">
        <v>290</v>
      </c>
      <c r="AM150" s="155">
        <v>290</v>
      </c>
      <c r="AN150" s="155">
        <v>290</v>
      </c>
      <c r="AO150" s="155">
        <v>290</v>
      </c>
      <c r="AP150" s="155">
        <v>289</v>
      </c>
      <c r="AQ150" s="8"/>
      <c r="AS150" s="134"/>
      <c r="AT150" s="134"/>
    </row>
    <row r="151" spans="2:46">
      <c r="B151" s="5"/>
      <c r="D151" s="165" t="s">
        <v>135</v>
      </c>
      <c r="E151" s="47"/>
      <c r="F151" s="61" t="s">
        <v>54</v>
      </c>
      <c r="G151" s="154">
        <f t="shared" si="41"/>
        <v>2181</v>
      </c>
      <c r="H151" s="155">
        <v>28</v>
      </c>
      <c r="I151" s="155">
        <v>29</v>
      </c>
      <c r="J151" s="155">
        <v>32</v>
      </c>
      <c r="K151" s="155">
        <v>35</v>
      </c>
      <c r="L151" s="155">
        <v>39</v>
      </c>
      <c r="M151" s="155">
        <v>42</v>
      </c>
      <c r="N151" s="155">
        <v>45</v>
      </c>
      <c r="O151" s="155">
        <v>49</v>
      </c>
      <c r="P151" s="155">
        <v>52</v>
      </c>
      <c r="Q151" s="155">
        <v>56</v>
      </c>
      <c r="R151" s="155">
        <v>60</v>
      </c>
      <c r="S151" s="155">
        <v>63</v>
      </c>
      <c r="T151" s="155">
        <v>67</v>
      </c>
      <c r="U151" s="155">
        <v>68</v>
      </c>
      <c r="V151" s="155">
        <v>68</v>
      </c>
      <c r="W151" s="155">
        <v>69</v>
      </c>
      <c r="X151" s="155">
        <v>70</v>
      </c>
      <c r="Y151" s="155">
        <v>70</v>
      </c>
      <c r="Z151" s="155">
        <v>71</v>
      </c>
      <c r="AA151" s="155">
        <v>71</v>
      </c>
      <c r="AB151" s="155">
        <v>72</v>
      </c>
      <c r="AC151" s="155">
        <v>72</v>
      </c>
      <c r="AD151" s="155">
        <v>72</v>
      </c>
      <c r="AE151" s="155">
        <v>73</v>
      </c>
      <c r="AF151" s="155">
        <v>73</v>
      </c>
      <c r="AG151" s="155">
        <v>73</v>
      </c>
      <c r="AH151" s="155">
        <v>73</v>
      </c>
      <c r="AI151" s="155">
        <v>73</v>
      </c>
      <c r="AJ151" s="155">
        <v>73</v>
      </c>
      <c r="AK151" s="155">
        <v>73</v>
      </c>
      <c r="AL151" s="155">
        <v>74</v>
      </c>
      <c r="AM151" s="155">
        <v>74</v>
      </c>
      <c r="AN151" s="155">
        <v>74</v>
      </c>
      <c r="AO151" s="155">
        <v>74</v>
      </c>
      <c r="AP151" s="155">
        <v>74</v>
      </c>
      <c r="AQ151" s="8"/>
      <c r="AS151" s="134"/>
      <c r="AT151" s="134"/>
    </row>
    <row r="152" spans="2:46">
      <c r="B152" s="5"/>
      <c r="D152" s="165" t="s">
        <v>136</v>
      </c>
      <c r="E152" s="47"/>
      <c r="F152" s="61" t="s">
        <v>11</v>
      </c>
      <c r="G152" s="154">
        <f t="shared" si="41"/>
        <v>720</v>
      </c>
      <c r="H152" s="155">
        <v>9</v>
      </c>
      <c r="I152" s="155">
        <v>10</v>
      </c>
      <c r="J152" s="155">
        <v>11</v>
      </c>
      <c r="K152" s="155">
        <v>12</v>
      </c>
      <c r="L152" s="155">
        <v>13</v>
      </c>
      <c r="M152" s="155">
        <v>14</v>
      </c>
      <c r="N152" s="155">
        <v>15</v>
      </c>
      <c r="O152" s="155">
        <v>16</v>
      </c>
      <c r="P152" s="155">
        <v>17</v>
      </c>
      <c r="Q152" s="155">
        <v>19</v>
      </c>
      <c r="R152" s="155">
        <v>20</v>
      </c>
      <c r="S152" s="155">
        <v>21</v>
      </c>
      <c r="T152" s="155">
        <v>22</v>
      </c>
      <c r="U152" s="155">
        <v>22</v>
      </c>
      <c r="V152" s="155">
        <v>23</v>
      </c>
      <c r="W152" s="155">
        <v>23</v>
      </c>
      <c r="X152" s="155">
        <v>23</v>
      </c>
      <c r="Y152" s="155">
        <v>23</v>
      </c>
      <c r="Z152" s="155">
        <v>23</v>
      </c>
      <c r="AA152" s="155">
        <v>24</v>
      </c>
      <c r="AB152" s="155">
        <v>24</v>
      </c>
      <c r="AC152" s="155">
        <v>24</v>
      </c>
      <c r="AD152" s="155">
        <v>24</v>
      </c>
      <c r="AE152" s="155">
        <v>24</v>
      </c>
      <c r="AF152" s="155">
        <v>24</v>
      </c>
      <c r="AG152" s="155">
        <v>24</v>
      </c>
      <c r="AH152" s="155">
        <v>24</v>
      </c>
      <c r="AI152" s="155">
        <v>24</v>
      </c>
      <c r="AJ152" s="155">
        <v>24</v>
      </c>
      <c r="AK152" s="155">
        <v>24</v>
      </c>
      <c r="AL152" s="155">
        <v>24</v>
      </c>
      <c r="AM152" s="155">
        <v>24</v>
      </c>
      <c r="AN152" s="155">
        <v>24</v>
      </c>
      <c r="AO152" s="155">
        <v>24</v>
      </c>
      <c r="AP152" s="155">
        <v>24</v>
      </c>
      <c r="AQ152" s="8"/>
      <c r="AS152" s="134"/>
      <c r="AT152" s="134"/>
    </row>
    <row r="153" spans="2:46">
      <c r="B153" s="5"/>
      <c r="D153" s="165" t="s">
        <v>137</v>
      </c>
      <c r="E153" s="50"/>
      <c r="F153" s="61" t="s">
        <v>15</v>
      </c>
      <c r="G153" s="154">
        <f t="shared" si="41"/>
        <v>1428</v>
      </c>
      <c r="H153" s="155">
        <v>19</v>
      </c>
      <c r="I153" s="155">
        <v>19</v>
      </c>
      <c r="J153" s="155">
        <v>21</v>
      </c>
      <c r="K153" s="155">
        <v>23</v>
      </c>
      <c r="L153" s="155">
        <v>25</v>
      </c>
      <c r="M153" s="155">
        <v>28</v>
      </c>
      <c r="N153" s="155">
        <v>30</v>
      </c>
      <c r="O153" s="155">
        <v>32</v>
      </c>
      <c r="P153" s="155">
        <v>34</v>
      </c>
      <c r="Q153" s="155">
        <v>37</v>
      </c>
      <c r="R153" s="155">
        <v>39</v>
      </c>
      <c r="S153" s="155">
        <v>41</v>
      </c>
      <c r="T153" s="155">
        <v>44</v>
      </c>
      <c r="U153" s="155">
        <v>44</v>
      </c>
      <c r="V153" s="155">
        <v>45</v>
      </c>
      <c r="W153" s="155">
        <v>45</v>
      </c>
      <c r="X153" s="155">
        <v>46</v>
      </c>
      <c r="Y153" s="155">
        <v>46</v>
      </c>
      <c r="Z153" s="155">
        <v>46</v>
      </c>
      <c r="AA153" s="155">
        <v>47</v>
      </c>
      <c r="AB153" s="155">
        <v>47</v>
      </c>
      <c r="AC153" s="155">
        <v>47</v>
      </c>
      <c r="AD153" s="155">
        <v>47</v>
      </c>
      <c r="AE153" s="155">
        <v>48</v>
      </c>
      <c r="AF153" s="155">
        <v>48</v>
      </c>
      <c r="AG153" s="155">
        <v>48</v>
      </c>
      <c r="AH153" s="155">
        <v>48</v>
      </c>
      <c r="AI153" s="155">
        <v>48</v>
      </c>
      <c r="AJ153" s="155">
        <v>48</v>
      </c>
      <c r="AK153" s="155">
        <v>48</v>
      </c>
      <c r="AL153" s="155">
        <v>48</v>
      </c>
      <c r="AM153" s="155">
        <v>48</v>
      </c>
      <c r="AN153" s="155">
        <v>48</v>
      </c>
      <c r="AO153" s="155">
        <v>48</v>
      </c>
      <c r="AP153" s="155">
        <v>48</v>
      </c>
      <c r="AQ153" s="8"/>
      <c r="AS153" s="134"/>
      <c r="AT153" s="134"/>
    </row>
    <row r="154" spans="2:46">
      <c r="B154" s="5"/>
      <c r="D154" s="165"/>
      <c r="E154" s="56"/>
      <c r="F154" s="57"/>
      <c r="G154" s="55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8"/>
      <c r="AS154" s="137"/>
      <c r="AT154" s="134"/>
    </row>
    <row r="155" spans="2:46">
      <c r="B155" s="5"/>
      <c r="D155" s="165"/>
      <c r="E155" s="58">
        <f>E126+1</f>
        <v>6</v>
      </c>
      <c r="F155" s="59" t="str">
        <f>LOOKUP(E155,CAPEX!$E$11:$E$29,CAPEX!$F$11:$F$29)</f>
        <v>Sao Goncalo</v>
      </c>
      <c r="G155" s="153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8"/>
      <c r="AS155" s="135"/>
      <c r="AT155" s="134"/>
    </row>
    <row r="156" spans="2:46" s="22" customFormat="1">
      <c r="B156" s="5"/>
      <c r="D156" s="166"/>
      <c r="E156" s="52"/>
      <c r="F156" s="60" t="s">
        <v>51</v>
      </c>
      <c r="G156" s="154">
        <f t="shared" ref="G156:AP156" si="42">SUM(G157:G161)</f>
        <v>581137</v>
      </c>
      <c r="H156" s="154">
        <f t="shared" si="42"/>
        <v>13176</v>
      </c>
      <c r="I156" s="154">
        <f t="shared" si="42"/>
        <v>19511</v>
      </c>
      <c r="J156" s="154">
        <f t="shared" si="42"/>
        <v>19586</v>
      </c>
      <c r="K156" s="154">
        <f t="shared" si="42"/>
        <v>19666</v>
      </c>
      <c r="L156" s="154">
        <f t="shared" si="42"/>
        <v>19325</v>
      </c>
      <c r="M156" s="154">
        <f t="shared" si="42"/>
        <v>18893</v>
      </c>
      <c r="N156" s="154">
        <f t="shared" si="42"/>
        <v>18411</v>
      </c>
      <c r="O156" s="154">
        <f t="shared" si="42"/>
        <v>17880</v>
      </c>
      <c r="P156" s="154">
        <f t="shared" si="42"/>
        <v>15583</v>
      </c>
      <c r="Q156" s="154">
        <f t="shared" si="42"/>
        <v>16673</v>
      </c>
      <c r="R156" s="154">
        <f t="shared" si="42"/>
        <v>15966</v>
      </c>
      <c r="S156" s="154">
        <f t="shared" si="42"/>
        <v>16015</v>
      </c>
      <c r="T156" s="154">
        <f t="shared" si="42"/>
        <v>16065</v>
      </c>
      <c r="U156" s="154">
        <f t="shared" si="42"/>
        <v>16114</v>
      </c>
      <c r="V156" s="154">
        <f t="shared" si="42"/>
        <v>16165</v>
      </c>
      <c r="W156" s="154">
        <f t="shared" si="42"/>
        <v>16182</v>
      </c>
      <c r="X156" s="154">
        <f t="shared" si="42"/>
        <v>16202</v>
      </c>
      <c r="Y156" s="154">
        <f t="shared" si="42"/>
        <v>16219</v>
      </c>
      <c r="Z156" s="154">
        <f t="shared" si="42"/>
        <v>16237</v>
      </c>
      <c r="AA156" s="154">
        <f t="shared" si="42"/>
        <v>16255</v>
      </c>
      <c r="AB156" s="154">
        <f t="shared" si="42"/>
        <v>16244</v>
      </c>
      <c r="AC156" s="154">
        <f t="shared" si="42"/>
        <v>16234</v>
      </c>
      <c r="AD156" s="154">
        <f t="shared" si="42"/>
        <v>16223</v>
      </c>
      <c r="AE156" s="154">
        <f t="shared" si="42"/>
        <v>16212</v>
      </c>
      <c r="AF156" s="154">
        <f t="shared" si="42"/>
        <v>16203</v>
      </c>
      <c r="AG156" s="154">
        <f t="shared" si="42"/>
        <v>16169</v>
      </c>
      <c r="AH156" s="154">
        <f t="shared" si="42"/>
        <v>16135</v>
      </c>
      <c r="AI156" s="154">
        <f t="shared" si="42"/>
        <v>16101</v>
      </c>
      <c r="AJ156" s="154">
        <f t="shared" si="42"/>
        <v>16067</v>
      </c>
      <c r="AK156" s="154">
        <f t="shared" si="42"/>
        <v>16034</v>
      </c>
      <c r="AL156" s="154">
        <f t="shared" si="42"/>
        <v>15982</v>
      </c>
      <c r="AM156" s="154">
        <f t="shared" si="42"/>
        <v>15930</v>
      </c>
      <c r="AN156" s="154">
        <f t="shared" si="42"/>
        <v>15878</v>
      </c>
      <c r="AO156" s="154">
        <f t="shared" si="42"/>
        <v>15826</v>
      </c>
      <c r="AP156" s="154">
        <f t="shared" si="42"/>
        <v>15775</v>
      </c>
      <c r="AQ156" s="8"/>
      <c r="AS156" s="134"/>
      <c r="AT156" s="136"/>
    </row>
    <row r="157" spans="2:46">
      <c r="B157" s="5"/>
      <c r="D157" s="165" t="s">
        <v>118</v>
      </c>
      <c r="E157" s="47"/>
      <c r="F157" s="61" t="s">
        <v>52</v>
      </c>
      <c r="G157" s="154">
        <f t="shared" ref="G157:G161" si="43">SUM(H157:AP157)</f>
        <v>0</v>
      </c>
      <c r="H157" s="155">
        <v>0</v>
      </c>
      <c r="I157" s="155">
        <v>0</v>
      </c>
      <c r="J157" s="155">
        <v>0</v>
      </c>
      <c r="K157" s="155">
        <v>0</v>
      </c>
      <c r="L157" s="155">
        <v>0</v>
      </c>
      <c r="M157" s="155">
        <v>0</v>
      </c>
      <c r="N157" s="155">
        <v>0</v>
      </c>
      <c r="O157" s="155">
        <v>0</v>
      </c>
      <c r="P157" s="155">
        <v>0</v>
      </c>
      <c r="Q157" s="155">
        <v>0</v>
      </c>
      <c r="R157" s="155">
        <v>0</v>
      </c>
      <c r="S157" s="155">
        <v>0</v>
      </c>
      <c r="T157" s="155">
        <v>0</v>
      </c>
      <c r="U157" s="155">
        <v>0</v>
      </c>
      <c r="V157" s="155">
        <v>0</v>
      </c>
      <c r="W157" s="155">
        <v>0</v>
      </c>
      <c r="X157" s="155">
        <v>0</v>
      </c>
      <c r="Y157" s="155">
        <v>0</v>
      </c>
      <c r="Z157" s="155">
        <v>0</v>
      </c>
      <c r="AA157" s="155">
        <v>0</v>
      </c>
      <c r="AB157" s="155">
        <v>0</v>
      </c>
      <c r="AC157" s="155">
        <v>0</v>
      </c>
      <c r="AD157" s="155">
        <v>0</v>
      </c>
      <c r="AE157" s="155">
        <v>0</v>
      </c>
      <c r="AF157" s="155">
        <v>0</v>
      </c>
      <c r="AG157" s="155">
        <v>0</v>
      </c>
      <c r="AH157" s="155">
        <v>0</v>
      </c>
      <c r="AI157" s="155">
        <v>0</v>
      </c>
      <c r="AJ157" s="155">
        <v>0</v>
      </c>
      <c r="AK157" s="155">
        <v>0</v>
      </c>
      <c r="AL157" s="155">
        <v>0</v>
      </c>
      <c r="AM157" s="155">
        <v>0</v>
      </c>
      <c r="AN157" s="155">
        <v>0</v>
      </c>
      <c r="AO157" s="155">
        <v>0</v>
      </c>
      <c r="AP157" s="155">
        <v>0</v>
      </c>
      <c r="AQ157" s="8"/>
      <c r="AS157" s="134"/>
      <c r="AT157" s="134"/>
    </row>
    <row r="158" spans="2:46">
      <c r="B158" s="5"/>
      <c r="D158" s="165" t="s">
        <v>119</v>
      </c>
      <c r="E158" s="47"/>
      <c r="F158" s="61" t="s">
        <v>53</v>
      </c>
      <c r="G158" s="154">
        <f t="shared" si="43"/>
        <v>491335</v>
      </c>
      <c r="H158" s="155">
        <v>11286</v>
      </c>
      <c r="I158" s="155">
        <v>17590</v>
      </c>
      <c r="J158" s="155">
        <v>17590</v>
      </c>
      <c r="K158" s="155">
        <v>17590</v>
      </c>
      <c r="L158" s="155">
        <v>17168</v>
      </c>
      <c r="M158" s="155">
        <v>16663</v>
      </c>
      <c r="N158" s="155">
        <v>16106</v>
      </c>
      <c r="O158" s="155">
        <v>15498</v>
      </c>
      <c r="P158" s="155">
        <v>13125</v>
      </c>
      <c r="Q158" s="155">
        <v>14136</v>
      </c>
      <c r="R158" s="155">
        <v>13360</v>
      </c>
      <c r="S158" s="155">
        <v>13391</v>
      </c>
      <c r="T158" s="155">
        <v>13423</v>
      </c>
      <c r="U158" s="155">
        <v>13454</v>
      </c>
      <c r="V158" s="155">
        <v>13486</v>
      </c>
      <c r="W158" s="155">
        <v>13494</v>
      </c>
      <c r="X158" s="155">
        <v>13503</v>
      </c>
      <c r="Y158" s="155">
        <v>13511</v>
      </c>
      <c r="Z158" s="155">
        <v>13519</v>
      </c>
      <c r="AA158" s="155">
        <v>13528</v>
      </c>
      <c r="AB158" s="155">
        <v>13514</v>
      </c>
      <c r="AC158" s="155">
        <v>13501</v>
      </c>
      <c r="AD158" s="155">
        <v>13487</v>
      </c>
      <c r="AE158" s="155">
        <v>13474</v>
      </c>
      <c r="AF158" s="155">
        <v>13461</v>
      </c>
      <c r="AG158" s="155">
        <v>13427</v>
      </c>
      <c r="AH158" s="155">
        <v>13393</v>
      </c>
      <c r="AI158" s="155">
        <v>13359</v>
      </c>
      <c r="AJ158" s="155">
        <v>13325</v>
      </c>
      <c r="AK158" s="155">
        <v>13292</v>
      </c>
      <c r="AL158" s="155">
        <v>13240</v>
      </c>
      <c r="AM158" s="155">
        <v>13188</v>
      </c>
      <c r="AN158" s="155">
        <v>13136</v>
      </c>
      <c r="AO158" s="155">
        <v>13084</v>
      </c>
      <c r="AP158" s="155">
        <v>13033</v>
      </c>
      <c r="AQ158" s="8"/>
      <c r="AS158" s="134"/>
      <c r="AT158" s="134"/>
    </row>
    <row r="159" spans="2:46">
      <c r="B159" s="5"/>
      <c r="D159" s="165" t="s">
        <v>120</v>
      </c>
      <c r="E159" s="47"/>
      <c r="F159" s="61" t="s">
        <v>54</v>
      </c>
      <c r="G159" s="154">
        <f t="shared" si="43"/>
        <v>45202</v>
      </c>
      <c r="H159" s="155">
        <v>951</v>
      </c>
      <c r="I159" s="155">
        <v>967</v>
      </c>
      <c r="J159" s="155">
        <v>1005</v>
      </c>
      <c r="K159" s="155">
        <v>1045</v>
      </c>
      <c r="L159" s="155">
        <v>1086</v>
      </c>
      <c r="M159" s="155">
        <v>1123</v>
      </c>
      <c r="N159" s="155">
        <v>1160</v>
      </c>
      <c r="O159" s="155">
        <v>1199</v>
      </c>
      <c r="P159" s="155">
        <v>1238</v>
      </c>
      <c r="Q159" s="155">
        <v>1277</v>
      </c>
      <c r="R159" s="155">
        <v>1312</v>
      </c>
      <c r="S159" s="155">
        <v>1321</v>
      </c>
      <c r="T159" s="155">
        <v>1330</v>
      </c>
      <c r="U159" s="155">
        <v>1339</v>
      </c>
      <c r="V159" s="155">
        <v>1349</v>
      </c>
      <c r="W159" s="155">
        <v>1353</v>
      </c>
      <c r="X159" s="155">
        <v>1358</v>
      </c>
      <c r="Y159" s="155">
        <v>1363</v>
      </c>
      <c r="Z159" s="155">
        <v>1368</v>
      </c>
      <c r="AA159" s="155">
        <v>1373</v>
      </c>
      <c r="AB159" s="155">
        <v>1374</v>
      </c>
      <c r="AC159" s="155">
        <v>1376</v>
      </c>
      <c r="AD159" s="155">
        <v>1377</v>
      </c>
      <c r="AE159" s="155">
        <v>1378</v>
      </c>
      <c r="AF159" s="155">
        <v>1380</v>
      </c>
      <c r="AG159" s="155">
        <v>1380</v>
      </c>
      <c r="AH159" s="155">
        <v>1380</v>
      </c>
      <c r="AI159" s="155">
        <v>1380</v>
      </c>
      <c r="AJ159" s="155">
        <v>1380</v>
      </c>
      <c r="AK159" s="155">
        <v>1380</v>
      </c>
      <c r="AL159" s="155">
        <v>1380</v>
      </c>
      <c r="AM159" s="155">
        <v>1380</v>
      </c>
      <c r="AN159" s="155">
        <v>1380</v>
      </c>
      <c r="AO159" s="155">
        <v>1380</v>
      </c>
      <c r="AP159" s="155">
        <v>1380</v>
      </c>
      <c r="AQ159" s="8"/>
      <c r="AS159" s="134"/>
      <c r="AT159" s="134"/>
    </row>
    <row r="160" spans="2:46">
      <c r="B160" s="5"/>
      <c r="D160" s="165" t="s">
        <v>121</v>
      </c>
      <c r="E160" s="47"/>
      <c r="F160" s="61" t="s">
        <v>11</v>
      </c>
      <c r="G160" s="154">
        <f t="shared" si="43"/>
        <v>14996</v>
      </c>
      <c r="H160" s="155">
        <v>316</v>
      </c>
      <c r="I160" s="155">
        <v>321</v>
      </c>
      <c r="J160" s="155">
        <v>333</v>
      </c>
      <c r="K160" s="155">
        <v>347</v>
      </c>
      <c r="L160" s="155">
        <v>360</v>
      </c>
      <c r="M160" s="155">
        <v>372</v>
      </c>
      <c r="N160" s="155">
        <v>385</v>
      </c>
      <c r="O160" s="155">
        <v>398</v>
      </c>
      <c r="P160" s="155">
        <v>410</v>
      </c>
      <c r="Q160" s="155">
        <v>424</v>
      </c>
      <c r="R160" s="155">
        <v>435</v>
      </c>
      <c r="S160" s="155">
        <v>438</v>
      </c>
      <c r="T160" s="155">
        <v>441</v>
      </c>
      <c r="U160" s="155">
        <v>444</v>
      </c>
      <c r="V160" s="155">
        <v>447</v>
      </c>
      <c r="W160" s="155">
        <v>449</v>
      </c>
      <c r="X160" s="155">
        <v>451</v>
      </c>
      <c r="Y160" s="155">
        <v>452</v>
      </c>
      <c r="Z160" s="155">
        <v>454</v>
      </c>
      <c r="AA160" s="155">
        <v>455</v>
      </c>
      <c r="AB160" s="155">
        <v>456</v>
      </c>
      <c r="AC160" s="155">
        <v>456</v>
      </c>
      <c r="AD160" s="155">
        <v>457</v>
      </c>
      <c r="AE160" s="155">
        <v>457</v>
      </c>
      <c r="AF160" s="155">
        <v>458</v>
      </c>
      <c r="AG160" s="155">
        <v>458</v>
      </c>
      <c r="AH160" s="155">
        <v>458</v>
      </c>
      <c r="AI160" s="155">
        <v>458</v>
      </c>
      <c r="AJ160" s="155">
        <v>458</v>
      </c>
      <c r="AK160" s="155">
        <v>458</v>
      </c>
      <c r="AL160" s="155">
        <v>458</v>
      </c>
      <c r="AM160" s="155">
        <v>458</v>
      </c>
      <c r="AN160" s="155">
        <v>458</v>
      </c>
      <c r="AO160" s="155">
        <v>458</v>
      </c>
      <c r="AP160" s="155">
        <v>458</v>
      </c>
      <c r="AQ160" s="8"/>
      <c r="AS160" s="134"/>
      <c r="AT160" s="134"/>
    </row>
    <row r="161" spans="2:46">
      <c r="B161" s="5"/>
      <c r="D161" s="165" t="s">
        <v>122</v>
      </c>
      <c r="E161" s="50"/>
      <c r="F161" s="61" t="s">
        <v>15</v>
      </c>
      <c r="G161" s="154">
        <f t="shared" si="43"/>
        <v>29604</v>
      </c>
      <c r="H161" s="155">
        <v>623</v>
      </c>
      <c r="I161" s="155">
        <v>633</v>
      </c>
      <c r="J161" s="155">
        <v>658</v>
      </c>
      <c r="K161" s="155">
        <v>684</v>
      </c>
      <c r="L161" s="155">
        <v>711</v>
      </c>
      <c r="M161" s="155">
        <v>735</v>
      </c>
      <c r="N161" s="155">
        <v>760</v>
      </c>
      <c r="O161" s="155">
        <v>785</v>
      </c>
      <c r="P161" s="155">
        <v>810</v>
      </c>
      <c r="Q161" s="155">
        <v>836</v>
      </c>
      <c r="R161" s="155">
        <v>859</v>
      </c>
      <c r="S161" s="155">
        <v>865</v>
      </c>
      <c r="T161" s="155">
        <v>871</v>
      </c>
      <c r="U161" s="155">
        <v>877</v>
      </c>
      <c r="V161" s="155">
        <v>883</v>
      </c>
      <c r="W161" s="155">
        <v>886</v>
      </c>
      <c r="X161" s="155">
        <v>890</v>
      </c>
      <c r="Y161" s="155">
        <v>893</v>
      </c>
      <c r="Z161" s="155">
        <v>896</v>
      </c>
      <c r="AA161" s="155">
        <v>899</v>
      </c>
      <c r="AB161" s="155">
        <v>900</v>
      </c>
      <c r="AC161" s="155">
        <v>901</v>
      </c>
      <c r="AD161" s="155">
        <v>902</v>
      </c>
      <c r="AE161" s="155">
        <v>903</v>
      </c>
      <c r="AF161" s="155">
        <v>904</v>
      </c>
      <c r="AG161" s="155">
        <v>904</v>
      </c>
      <c r="AH161" s="155">
        <v>904</v>
      </c>
      <c r="AI161" s="155">
        <v>904</v>
      </c>
      <c r="AJ161" s="155">
        <v>904</v>
      </c>
      <c r="AK161" s="155">
        <v>904</v>
      </c>
      <c r="AL161" s="155">
        <v>904</v>
      </c>
      <c r="AM161" s="155">
        <v>904</v>
      </c>
      <c r="AN161" s="155">
        <v>904</v>
      </c>
      <c r="AO161" s="155">
        <v>904</v>
      </c>
      <c r="AP161" s="155">
        <v>904</v>
      </c>
      <c r="AQ161" s="8"/>
      <c r="AS161" s="134"/>
      <c r="AT161" s="134"/>
    </row>
    <row r="162" spans="2:46">
      <c r="B162" s="5"/>
      <c r="D162" s="165"/>
      <c r="E162" s="50"/>
      <c r="F162" s="50"/>
      <c r="G162" s="55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8"/>
      <c r="AS162" s="134"/>
      <c r="AT162" s="134"/>
    </row>
    <row r="163" spans="2:46" s="22" customFormat="1">
      <c r="B163" s="5"/>
      <c r="D163" s="166"/>
      <c r="E163" s="52"/>
      <c r="F163" s="60" t="s">
        <v>55</v>
      </c>
      <c r="G163" s="154">
        <f t="shared" ref="G163:AP163" si="44">SUM(G164:G168)</f>
        <v>1706081</v>
      </c>
      <c r="H163" s="154">
        <f t="shared" si="44"/>
        <v>35907</v>
      </c>
      <c r="I163" s="154">
        <f t="shared" si="44"/>
        <v>36481</v>
      </c>
      <c r="J163" s="154">
        <f t="shared" si="44"/>
        <v>37951</v>
      </c>
      <c r="K163" s="154">
        <f t="shared" si="44"/>
        <v>39449</v>
      </c>
      <c r="L163" s="154">
        <f t="shared" si="44"/>
        <v>40975</v>
      </c>
      <c r="M163" s="154">
        <f t="shared" si="44"/>
        <v>42377</v>
      </c>
      <c r="N163" s="154">
        <f t="shared" si="44"/>
        <v>43800</v>
      </c>
      <c r="O163" s="154">
        <f t="shared" si="44"/>
        <v>45244</v>
      </c>
      <c r="P163" s="154">
        <f t="shared" si="44"/>
        <v>46709</v>
      </c>
      <c r="Q163" s="154">
        <f t="shared" si="44"/>
        <v>48196</v>
      </c>
      <c r="R163" s="154">
        <f t="shared" si="44"/>
        <v>49519</v>
      </c>
      <c r="S163" s="154">
        <f t="shared" si="44"/>
        <v>49864</v>
      </c>
      <c r="T163" s="154">
        <f t="shared" si="44"/>
        <v>50212</v>
      </c>
      <c r="U163" s="154">
        <f t="shared" si="44"/>
        <v>50558</v>
      </c>
      <c r="V163" s="154">
        <f t="shared" si="44"/>
        <v>50904</v>
      </c>
      <c r="W163" s="154">
        <f t="shared" si="44"/>
        <v>51086</v>
      </c>
      <c r="X163" s="154">
        <f t="shared" si="44"/>
        <v>51271</v>
      </c>
      <c r="Y163" s="154">
        <f t="shared" si="44"/>
        <v>51454</v>
      </c>
      <c r="Z163" s="154">
        <f t="shared" si="44"/>
        <v>51636</v>
      </c>
      <c r="AA163" s="154">
        <f t="shared" si="44"/>
        <v>51820</v>
      </c>
      <c r="AB163" s="154">
        <f t="shared" si="44"/>
        <v>51872</v>
      </c>
      <c r="AC163" s="154">
        <f t="shared" si="44"/>
        <v>51924</v>
      </c>
      <c r="AD163" s="154">
        <f t="shared" si="44"/>
        <v>51976</v>
      </c>
      <c r="AE163" s="154">
        <f t="shared" si="44"/>
        <v>52027</v>
      </c>
      <c r="AF163" s="154">
        <f t="shared" si="44"/>
        <v>52079</v>
      </c>
      <c r="AG163" s="154">
        <f t="shared" si="44"/>
        <v>52079</v>
      </c>
      <c r="AH163" s="154">
        <f t="shared" si="44"/>
        <v>52079</v>
      </c>
      <c r="AI163" s="154">
        <f t="shared" si="44"/>
        <v>52079</v>
      </c>
      <c r="AJ163" s="154">
        <f t="shared" si="44"/>
        <v>52079</v>
      </c>
      <c r="AK163" s="154">
        <f t="shared" si="44"/>
        <v>52079</v>
      </c>
      <c r="AL163" s="154">
        <f t="shared" si="44"/>
        <v>52079</v>
      </c>
      <c r="AM163" s="154">
        <f t="shared" si="44"/>
        <v>52079</v>
      </c>
      <c r="AN163" s="154">
        <f t="shared" si="44"/>
        <v>52079</v>
      </c>
      <c r="AO163" s="154">
        <f t="shared" si="44"/>
        <v>52079</v>
      </c>
      <c r="AP163" s="154">
        <f t="shared" si="44"/>
        <v>52079</v>
      </c>
      <c r="AQ163" s="8"/>
      <c r="AS163" s="134"/>
      <c r="AT163" s="136"/>
    </row>
    <row r="164" spans="2:46">
      <c r="B164" s="5"/>
      <c r="D164" s="165" t="s">
        <v>123</v>
      </c>
      <c r="E164" s="47"/>
      <c r="F164" s="61" t="s">
        <v>52</v>
      </c>
      <c r="G164" s="154">
        <f t="shared" ref="G164:G168" si="45">SUM(H164:AP164)</f>
        <v>0</v>
      </c>
      <c r="H164" s="155">
        <v>0</v>
      </c>
      <c r="I164" s="155">
        <v>0</v>
      </c>
      <c r="J164" s="155">
        <v>0</v>
      </c>
      <c r="K164" s="155">
        <v>0</v>
      </c>
      <c r="L164" s="155">
        <v>0</v>
      </c>
      <c r="M164" s="155">
        <v>0</v>
      </c>
      <c r="N164" s="155">
        <v>0</v>
      </c>
      <c r="O164" s="155">
        <v>0</v>
      </c>
      <c r="P164" s="155">
        <v>0</v>
      </c>
      <c r="Q164" s="155">
        <v>0</v>
      </c>
      <c r="R164" s="155">
        <v>0</v>
      </c>
      <c r="S164" s="155">
        <v>0</v>
      </c>
      <c r="T164" s="155">
        <v>0</v>
      </c>
      <c r="U164" s="155">
        <v>0</v>
      </c>
      <c r="V164" s="155">
        <v>0</v>
      </c>
      <c r="W164" s="155">
        <v>0</v>
      </c>
      <c r="X164" s="155">
        <v>0</v>
      </c>
      <c r="Y164" s="155">
        <v>0</v>
      </c>
      <c r="Z164" s="155">
        <v>0</v>
      </c>
      <c r="AA164" s="155">
        <v>0</v>
      </c>
      <c r="AB164" s="155">
        <v>0</v>
      </c>
      <c r="AC164" s="155">
        <v>0</v>
      </c>
      <c r="AD164" s="155">
        <v>0</v>
      </c>
      <c r="AE164" s="155">
        <v>0</v>
      </c>
      <c r="AF164" s="155">
        <v>0</v>
      </c>
      <c r="AG164" s="155">
        <v>0</v>
      </c>
      <c r="AH164" s="155">
        <v>0</v>
      </c>
      <c r="AI164" s="155">
        <v>0</v>
      </c>
      <c r="AJ164" s="155">
        <v>0</v>
      </c>
      <c r="AK164" s="155">
        <v>0</v>
      </c>
      <c r="AL164" s="155">
        <v>0</v>
      </c>
      <c r="AM164" s="155">
        <v>0</v>
      </c>
      <c r="AN164" s="155">
        <v>0</v>
      </c>
      <c r="AO164" s="155">
        <v>0</v>
      </c>
      <c r="AP164" s="155">
        <v>0</v>
      </c>
      <c r="AQ164" s="8"/>
      <c r="AS164" s="134"/>
      <c r="AT164" s="134"/>
    </row>
    <row r="165" spans="2:46">
      <c r="B165" s="5"/>
      <c r="D165" s="165" t="s">
        <v>124</v>
      </c>
      <c r="E165" s="47"/>
      <c r="F165" s="61" t="s">
        <v>53</v>
      </c>
      <c r="G165" s="154">
        <f t="shared" si="45"/>
        <v>0</v>
      </c>
      <c r="H165" s="155">
        <v>0</v>
      </c>
      <c r="I165" s="155">
        <v>0</v>
      </c>
      <c r="J165" s="155">
        <v>0</v>
      </c>
      <c r="K165" s="155">
        <v>0</v>
      </c>
      <c r="L165" s="155">
        <v>0</v>
      </c>
      <c r="M165" s="155">
        <v>0</v>
      </c>
      <c r="N165" s="155">
        <v>0</v>
      </c>
      <c r="O165" s="155">
        <v>0</v>
      </c>
      <c r="P165" s="155">
        <v>0</v>
      </c>
      <c r="Q165" s="155">
        <v>0</v>
      </c>
      <c r="R165" s="155">
        <v>0</v>
      </c>
      <c r="S165" s="155">
        <v>0</v>
      </c>
      <c r="T165" s="155">
        <v>0</v>
      </c>
      <c r="U165" s="155">
        <v>0</v>
      </c>
      <c r="V165" s="155">
        <v>0</v>
      </c>
      <c r="W165" s="155">
        <v>0</v>
      </c>
      <c r="X165" s="155">
        <v>0</v>
      </c>
      <c r="Y165" s="155">
        <v>0</v>
      </c>
      <c r="Z165" s="155">
        <v>0</v>
      </c>
      <c r="AA165" s="155">
        <v>0</v>
      </c>
      <c r="AB165" s="155">
        <v>0</v>
      </c>
      <c r="AC165" s="155">
        <v>0</v>
      </c>
      <c r="AD165" s="155">
        <v>0</v>
      </c>
      <c r="AE165" s="155">
        <v>0</v>
      </c>
      <c r="AF165" s="155">
        <v>0</v>
      </c>
      <c r="AG165" s="155">
        <v>0</v>
      </c>
      <c r="AH165" s="155">
        <v>0</v>
      </c>
      <c r="AI165" s="155">
        <v>0</v>
      </c>
      <c r="AJ165" s="155">
        <v>0</v>
      </c>
      <c r="AK165" s="155">
        <v>0</v>
      </c>
      <c r="AL165" s="155">
        <v>0</v>
      </c>
      <c r="AM165" s="155">
        <v>0</v>
      </c>
      <c r="AN165" s="155">
        <v>0</v>
      </c>
      <c r="AO165" s="155">
        <v>0</v>
      </c>
      <c r="AP165" s="155">
        <v>0</v>
      </c>
      <c r="AQ165" s="8"/>
      <c r="AS165" s="134"/>
      <c r="AT165" s="134"/>
    </row>
    <row r="166" spans="2:46">
      <c r="B166" s="5"/>
      <c r="D166" s="165" t="s">
        <v>125</v>
      </c>
      <c r="E166" s="47"/>
      <c r="F166" s="61" t="s">
        <v>54</v>
      </c>
      <c r="G166" s="154">
        <f t="shared" si="45"/>
        <v>858818</v>
      </c>
      <c r="H166" s="155">
        <v>18075</v>
      </c>
      <c r="I166" s="155">
        <v>18364</v>
      </c>
      <c r="J166" s="155">
        <v>19104</v>
      </c>
      <c r="K166" s="155">
        <v>19858</v>
      </c>
      <c r="L166" s="155">
        <v>20626</v>
      </c>
      <c r="M166" s="155">
        <v>21332</v>
      </c>
      <c r="N166" s="155">
        <v>22048</v>
      </c>
      <c r="O166" s="155">
        <v>22775</v>
      </c>
      <c r="P166" s="155">
        <v>23513</v>
      </c>
      <c r="Q166" s="155">
        <v>24261</v>
      </c>
      <c r="R166" s="155">
        <v>24927</v>
      </c>
      <c r="S166" s="155">
        <v>25101</v>
      </c>
      <c r="T166" s="155">
        <v>25276</v>
      </c>
      <c r="U166" s="155">
        <v>25450</v>
      </c>
      <c r="V166" s="155">
        <v>25624</v>
      </c>
      <c r="W166" s="155">
        <v>25716</v>
      </c>
      <c r="X166" s="155">
        <v>25809</v>
      </c>
      <c r="Y166" s="155">
        <v>25901</v>
      </c>
      <c r="Z166" s="155">
        <v>25993</v>
      </c>
      <c r="AA166" s="155">
        <v>26085</v>
      </c>
      <c r="AB166" s="155">
        <v>26112</v>
      </c>
      <c r="AC166" s="155">
        <v>26138</v>
      </c>
      <c r="AD166" s="155">
        <v>26164</v>
      </c>
      <c r="AE166" s="155">
        <v>26190</v>
      </c>
      <c r="AF166" s="155">
        <v>26216</v>
      </c>
      <c r="AG166" s="155">
        <v>26216</v>
      </c>
      <c r="AH166" s="155">
        <v>26216</v>
      </c>
      <c r="AI166" s="155">
        <v>26216</v>
      </c>
      <c r="AJ166" s="155">
        <v>26216</v>
      </c>
      <c r="AK166" s="155">
        <v>26216</v>
      </c>
      <c r="AL166" s="155">
        <v>26216</v>
      </c>
      <c r="AM166" s="155">
        <v>26216</v>
      </c>
      <c r="AN166" s="155">
        <v>26216</v>
      </c>
      <c r="AO166" s="155">
        <v>26216</v>
      </c>
      <c r="AP166" s="155">
        <v>26216</v>
      </c>
      <c r="AQ166" s="8"/>
      <c r="AS166" s="134"/>
      <c r="AT166" s="134"/>
    </row>
    <row r="167" spans="2:46">
      <c r="B167" s="5"/>
      <c r="D167" s="165" t="s">
        <v>126</v>
      </c>
      <c r="E167" s="47"/>
      <c r="F167" s="61" t="s">
        <v>11</v>
      </c>
      <c r="G167" s="154">
        <f t="shared" si="45"/>
        <v>284843</v>
      </c>
      <c r="H167" s="155">
        <v>5995</v>
      </c>
      <c r="I167" s="155">
        <v>6091</v>
      </c>
      <c r="J167" s="155">
        <v>6336</v>
      </c>
      <c r="K167" s="155">
        <v>6586</v>
      </c>
      <c r="L167" s="155">
        <v>6841</v>
      </c>
      <c r="M167" s="155">
        <v>7075</v>
      </c>
      <c r="N167" s="155">
        <v>7313</v>
      </c>
      <c r="O167" s="155">
        <v>7554</v>
      </c>
      <c r="P167" s="155">
        <v>7798</v>
      </c>
      <c r="Q167" s="155">
        <v>8047</v>
      </c>
      <c r="R167" s="155">
        <v>8268</v>
      </c>
      <c r="S167" s="155">
        <v>8325</v>
      </c>
      <c r="T167" s="155">
        <v>8383</v>
      </c>
      <c r="U167" s="155">
        <v>8441</v>
      </c>
      <c r="V167" s="155">
        <v>8499</v>
      </c>
      <c r="W167" s="155">
        <v>8529</v>
      </c>
      <c r="X167" s="155">
        <v>8560</v>
      </c>
      <c r="Y167" s="155">
        <v>8591</v>
      </c>
      <c r="Z167" s="155">
        <v>8621</v>
      </c>
      <c r="AA167" s="155">
        <v>8652</v>
      </c>
      <c r="AB167" s="155">
        <v>8660</v>
      </c>
      <c r="AC167" s="155">
        <v>8669</v>
      </c>
      <c r="AD167" s="155">
        <v>8678</v>
      </c>
      <c r="AE167" s="155">
        <v>8686</v>
      </c>
      <c r="AF167" s="155">
        <v>8695</v>
      </c>
      <c r="AG167" s="155">
        <v>8695</v>
      </c>
      <c r="AH167" s="155">
        <v>8695</v>
      </c>
      <c r="AI167" s="155">
        <v>8695</v>
      </c>
      <c r="AJ167" s="155">
        <v>8695</v>
      </c>
      <c r="AK167" s="155">
        <v>8695</v>
      </c>
      <c r="AL167" s="155">
        <v>8695</v>
      </c>
      <c r="AM167" s="155">
        <v>8695</v>
      </c>
      <c r="AN167" s="155">
        <v>8695</v>
      </c>
      <c r="AO167" s="155">
        <v>8695</v>
      </c>
      <c r="AP167" s="155">
        <v>8695</v>
      </c>
      <c r="AQ167" s="8"/>
      <c r="AS167" s="134"/>
      <c r="AT167" s="134"/>
    </row>
    <row r="168" spans="2:46">
      <c r="B168" s="5"/>
      <c r="D168" s="165" t="s">
        <v>127</v>
      </c>
      <c r="E168" s="50"/>
      <c r="F168" s="61" t="s">
        <v>15</v>
      </c>
      <c r="G168" s="154">
        <f t="shared" si="45"/>
        <v>562420</v>
      </c>
      <c r="H168" s="155">
        <v>11837</v>
      </c>
      <c r="I168" s="155">
        <v>12026</v>
      </c>
      <c r="J168" s="155">
        <v>12511</v>
      </c>
      <c r="K168" s="155">
        <v>13005</v>
      </c>
      <c r="L168" s="155">
        <v>13508</v>
      </c>
      <c r="M168" s="155">
        <v>13970</v>
      </c>
      <c r="N168" s="155">
        <v>14439</v>
      </c>
      <c r="O168" s="155">
        <v>14915</v>
      </c>
      <c r="P168" s="155">
        <v>15398</v>
      </c>
      <c r="Q168" s="155">
        <v>15888</v>
      </c>
      <c r="R168" s="155">
        <v>16324</v>
      </c>
      <c r="S168" s="155">
        <v>16438</v>
      </c>
      <c r="T168" s="155">
        <v>16553</v>
      </c>
      <c r="U168" s="155">
        <v>16667</v>
      </c>
      <c r="V168" s="155">
        <v>16781</v>
      </c>
      <c r="W168" s="155">
        <v>16841</v>
      </c>
      <c r="X168" s="155">
        <v>16902</v>
      </c>
      <c r="Y168" s="155">
        <v>16962</v>
      </c>
      <c r="Z168" s="155">
        <v>17022</v>
      </c>
      <c r="AA168" s="155">
        <v>17083</v>
      </c>
      <c r="AB168" s="155">
        <v>17100</v>
      </c>
      <c r="AC168" s="155">
        <v>17117</v>
      </c>
      <c r="AD168" s="155">
        <v>17134</v>
      </c>
      <c r="AE168" s="155">
        <v>17151</v>
      </c>
      <c r="AF168" s="155">
        <v>17168</v>
      </c>
      <c r="AG168" s="155">
        <v>17168</v>
      </c>
      <c r="AH168" s="155">
        <v>17168</v>
      </c>
      <c r="AI168" s="155">
        <v>17168</v>
      </c>
      <c r="AJ168" s="155">
        <v>17168</v>
      </c>
      <c r="AK168" s="155">
        <v>17168</v>
      </c>
      <c r="AL168" s="155">
        <v>17168</v>
      </c>
      <c r="AM168" s="155">
        <v>17168</v>
      </c>
      <c r="AN168" s="155">
        <v>17168</v>
      </c>
      <c r="AO168" s="155">
        <v>17168</v>
      </c>
      <c r="AP168" s="155">
        <v>17168</v>
      </c>
      <c r="AQ168" s="8"/>
      <c r="AS168" s="134"/>
      <c r="AT168" s="134"/>
    </row>
    <row r="169" spans="2:46">
      <c r="B169" s="5"/>
      <c r="D169" s="165"/>
      <c r="E169" s="50"/>
      <c r="F169" s="50"/>
      <c r="G169" s="55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8"/>
      <c r="AS169" s="134"/>
      <c r="AT169" s="134"/>
    </row>
    <row r="170" spans="2:46" s="22" customFormat="1">
      <c r="B170" s="5"/>
      <c r="D170" s="166"/>
      <c r="E170" s="52"/>
      <c r="F170" s="60" t="s">
        <v>56</v>
      </c>
      <c r="G170" s="154">
        <f t="shared" ref="G170:AP170" si="46">SUM(G171:G175)</f>
        <v>1463070</v>
      </c>
      <c r="H170" s="154">
        <f t="shared" si="46"/>
        <v>7851</v>
      </c>
      <c r="I170" s="154">
        <f t="shared" si="46"/>
        <v>7940</v>
      </c>
      <c r="J170" s="154">
        <f t="shared" si="46"/>
        <v>8011</v>
      </c>
      <c r="K170" s="154">
        <f t="shared" si="46"/>
        <v>8082</v>
      </c>
      <c r="L170" s="154">
        <f t="shared" si="46"/>
        <v>8151</v>
      </c>
      <c r="M170" s="154">
        <f t="shared" si="46"/>
        <v>8197</v>
      </c>
      <c r="N170" s="154">
        <f t="shared" si="46"/>
        <v>15015</v>
      </c>
      <c r="O170" s="154">
        <f t="shared" si="46"/>
        <v>21012</v>
      </c>
      <c r="P170" s="154">
        <f t="shared" si="46"/>
        <v>26808</v>
      </c>
      <c r="Q170" s="154">
        <f t="shared" si="46"/>
        <v>33255</v>
      </c>
      <c r="R170" s="154">
        <f t="shared" si="46"/>
        <v>39360</v>
      </c>
      <c r="S170" s="154">
        <f t="shared" si="46"/>
        <v>45719</v>
      </c>
      <c r="T170" s="154">
        <f t="shared" si="46"/>
        <v>52167</v>
      </c>
      <c r="U170" s="154">
        <f t="shared" si="46"/>
        <v>52512</v>
      </c>
      <c r="V170" s="154">
        <f t="shared" si="46"/>
        <v>52858</v>
      </c>
      <c r="W170" s="154">
        <f t="shared" si="46"/>
        <v>53039</v>
      </c>
      <c r="X170" s="154">
        <f t="shared" si="46"/>
        <v>53221</v>
      </c>
      <c r="Y170" s="154">
        <f t="shared" si="46"/>
        <v>53402</v>
      </c>
      <c r="Z170" s="154">
        <f t="shared" si="46"/>
        <v>53583</v>
      </c>
      <c r="AA170" s="154">
        <f t="shared" si="46"/>
        <v>53765</v>
      </c>
      <c r="AB170" s="154">
        <f t="shared" si="46"/>
        <v>53812</v>
      </c>
      <c r="AC170" s="154">
        <f t="shared" si="46"/>
        <v>53861</v>
      </c>
      <c r="AD170" s="154">
        <f t="shared" si="46"/>
        <v>53908</v>
      </c>
      <c r="AE170" s="154">
        <f t="shared" si="46"/>
        <v>53957</v>
      </c>
      <c r="AF170" s="154">
        <f t="shared" si="46"/>
        <v>54005</v>
      </c>
      <c r="AG170" s="154">
        <f t="shared" si="46"/>
        <v>53998</v>
      </c>
      <c r="AH170" s="154">
        <f t="shared" si="46"/>
        <v>53990</v>
      </c>
      <c r="AI170" s="154">
        <f t="shared" si="46"/>
        <v>53983</v>
      </c>
      <c r="AJ170" s="154">
        <f t="shared" si="46"/>
        <v>53976</v>
      </c>
      <c r="AK170" s="154">
        <f t="shared" si="46"/>
        <v>53968</v>
      </c>
      <c r="AL170" s="154">
        <f t="shared" si="46"/>
        <v>53956</v>
      </c>
      <c r="AM170" s="154">
        <f t="shared" si="46"/>
        <v>53945</v>
      </c>
      <c r="AN170" s="154">
        <f t="shared" si="46"/>
        <v>53933</v>
      </c>
      <c r="AO170" s="154">
        <f t="shared" si="46"/>
        <v>53921</v>
      </c>
      <c r="AP170" s="154">
        <f t="shared" si="46"/>
        <v>53909</v>
      </c>
      <c r="AQ170" s="8"/>
      <c r="AS170" s="134"/>
      <c r="AT170" s="136"/>
    </row>
    <row r="171" spans="2:46">
      <c r="B171" s="5"/>
      <c r="D171" s="165" t="s">
        <v>128</v>
      </c>
      <c r="E171" s="47"/>
      <c r="F171" s="61" t="s">
        <v>52</v>
      </c>
      <c r="G171" s="154">
        <f t="shared" ref="G171:G175" si="47">SUM(H171:AP171)</f>
        <v>0</v>
      </c>
      <c r="H171" s="155">
        <v>0</v>
      </c>
      <c r="I171" s="155">
        <v>0</v>
      </c>
      <c r="J171" s="155">
        <v>0</v>
      </c>
      <c r="K171" s="155">
        <v>0</v>
      </c>
      <c r="L171" s="155">
        <v>0</v>
      </c>
      <c r="M171" s="155">
        <v>0</v>
      </c>
      <c r="N171" s="155">
        <v>0</v>
      </c>
      <c r="O171" s="155">
        <v>0</v>
      </c>
      <c r="P171" s="155">
        <v>0</v>
      </c>
      <c r="Q171" s="155">
        <v>0</v>
      </c>
      <c r="R171" s="155">
        <v>0</v>
      </c>
      <c r="S171" s="155">
        <v>0</v>
      </c>
      <c r="T171" s="155">
        <v>0</v>
      </c>
      <c r="U171" s="155">
        <v>0</v>
      </c>
      <c r="V171" s="155">
        <v>0</v>
      </c>
      <c r="W171" s="155">
        <v>0</v>
      </c>
      <c r="X171" s="155">
        <v>0</v>
      </c>
      <c r="Y171" s="155">
        <v>0</v>
      </c>
      <c r="Z171" s="155">
        <v>0</v>
      </c>
      <c r="AA171" s="155">
        <v>0</v>
      </c>
      <c r="AB171" s="155">
        <v>0</v>
      </c>
      <c r="AC171" s="155">
        <v>0</v>
      </c>
      <c r="AD171" s="155">
        <v>0</v>
      </c>
      <c r="AE171" s="155">
        <v>0</v>
      </c>
      <c r="AF171" s="155">
        <v>0</v>
      </c>
      <c r="AG171" s="155">
        <v>0</v>
      </c>
      <c r="AH171" s="155">
        <v>0</v>
      </c>
      <c r="AI171" s="155">
        <v>0</v>
      </c>
      <c r="AJ171" s="155">
        <v>0</v>
      </c>
      <c r="AK171" s="155">
        <v>0</v>
      </c>
      <c r="AL171" s="155">
        <v>0</v>
      </c>
      <c r="AM171" s="155">
        <v>0</v>
      </c>
      <c r="AN171" s="155">
        <v>0</v>
      </c>
      <c r="AO171" s="155">
        <v>0</v>
      </c>
      <c r="AP171" s="155">
        <v>0</v>
      </c>
      <c r="AQ171" s="8"/>
      <c r="AS171" s="134"/>
      <c r="AT171" s="134"/>
    </row>
    <row r="172" spans="2:46">
      <c r="B172" s="5"/>
      <c r="D172" s="165" t="s">
        <v>129</v>
      </c>
      <c r="E172" s="47"/>
      <c r="F172" s="61" t="s">
        <v>53</v>
      </c>
      <c r="G172" s="154">
        <f t="shared" si="47"/>
        <v>91743</v>
      </c>
      <c r="H172" s="155">
        <v>399</v>
      </c>
      <c r="I172" s="155">
        <v>401</v>
      </c>
      <c r="J172" s="155">
        <v>385</v>
      </c>
      <c r="K172" s="155">
        <v>368</v>
      </c>
      <c r="L172" s="155">
        <v>352</v>
      </c>
      <c r="M172" s="155">
        <v>334</v>
      </c>
      <c r="N172" s="155">
        <v>1607</v>
      </c>
      <c r="O172" s="155">
        <v>1929</v>
      </c>
      <c r="P172" s="155">
        <v>1921</v>
      </c>
      <c r="Q172" s="155">
        <v>2434</v>
      </c>
      <c r="R172" s="155">
        <v>2611</v>
      </c>
      <c r="S172" s="155">
        <v>2957</v>
      </c>
      <c r="T172" s="155">
        <v>3306</v>
      </c>
      <c r="U172" s="155">
        <v>3314</v>
      </c>
      <c r="V172" s="155">
        <v>3323</v>
      </c>
      <c r="W172" s="155">
        <v>3326</v>
      </c>
      <c r="X172" s="155">
        <v>3329</v>
      </c>
      <c r="Y172" s="155">
        <v>3332</v>
      </c>
      <c r="Z172" s="155">
        <v>3335</v>
      </c>
      <c r="AA172" s="155">
        <v>3338</v>
      </c>
      <c r="AB172" s="155">
        <v>3335</v>
      </c>
      <c r="AC172" s="155">
        <v>3333</v>
      </c>
      <c r="AD172" s="155">
        <v>3331</v>
      </c>
      <c r="AE172" s="155">
        <v>3328</v>
      </c>
      <c r="AF172" s="155">
        <v>3326</v>
      </c>
      <c r="AG172" s="155">
        <v>3319</v>
      </c>
      <c r="AH172" s="155">
        <v>3311</v>
      </c>
      <c r="AI172" s="155">
        <v>3304</v>
      </c>
      <c r="AJ172" s="155">
        <v>3297</v>
      </c>
      <c r="AK172" s="155">
        <v>3289</v>
      </c>
      <c r="AL172" s="155">
        <v>3277</v>
      </c>
      <c r="AM172" s="155">
        <v>3266</v>
      </c>
      <c r="AN172" s="155">
        <v>3254</v>
      </c>
      <c r="AO172" s="155">
        <v>3242</v>
      </c>
      <c r="AP172" s="155">
        <v>3230</v>
      </c>
      <c r="AQ172" s="8"/>
      <c r="AS172" s="134"/>
      <c r="AT172" s="134"/>
    </row>
    <row r="173" spans="2:46">
      <c r="B173" s="5"/>
      <c r="D173" s="165" t="s">
        <v>130</v>
      </c>
      <c r="E173" s="47"/>
      <c r="F173" s="61" t="s">
        <v>54</v>
      </c>
      <c r="G173" s="154">
        <f t="shared" si="47"/>
        <v>690304</v>
      </c>
      <c r="H173" s="155">
        <v>3751</v>
      </c>
      <c r="I173" s="155">
        <v>3795</v>
      </c>
      <c r="J173" s="155">
        <v>3839</v>
      </c>
      <c r="K173" s="155">
        <v>3883</v>
      </c>
      <c r="L173" s="155">
        <v>3926</v>
      </c>
      <c r="M173" s="155">
        <v>3958</v>
      </c>
      <c r="N173" s="155">
        <v>6749</v>
      </c>
      <c r="O173" s="155">
        <v>9606</v>
      </c>
      <c r="P173" s="155">
        <v>12528</v>
      </c>
      <c r="Q173" s="155">
        <v>15515</v>
      </c>
      <c r="R173" s="155">
        <v>18499</v>
      </c>
      <c r="S173" s="155">
        <v>21526</v>
      </c>
      <c r="T173" s="155">
        <v>24596</v>
      </c>
      <c r="U173" s="155">
        <v>24765</v>
      </c>
      <c r="V173" s="155">
        <v>24935</v>
      </c>
      <c r="W173" s="155">
        <v>25025</v>
      </c>
      <c r="X173" s="155">
        <v>25115</v>
      </c>
      <c r="Y173" s="155">
        <v>25204</v>
      </c>
      <c r="Z173" s="155">
        <v>25294</v>
      </c>
      <c r="AA173" s="155">
        <v>25384</v>
      </c>
      <c r="AB173" s="155">
        <v>25409</v>
      </c>
      <c r="AC173" s="155">
        <v>25435</v>
      </c>
      <c r="AD173" s="155">
        <v>25460</v>
      </c>
      <c r="AE173" s="155">
        <v>25486</v>
      </c>
      <c r="AF173" s="155">
        <v>25511</v>
      </c>
      <c r="AG173" s="155">
        <v>25511</v>
      </c>
      <c r="AH173" s="155">
        <v>25511</v>
      </c>
      <c r="AI173" s="155">
        <v>25511</v>
      </c>
      <c r="AJ173" s="155">
        <v>25511</v>
      </c>
      <c r="AK173" s="155">
        <v>25511</v>
      </c>
      <c r="AL173" s="155">
        <v>25511</v>
      </c>
      <c r="AM173" s="155">
        <v>25511</v>
      </c>
      <c r="AN173" s="155">
        <v>25511</v>
      </c>
      <c r="AO173" s="155">
        <v>25511</v>
      </c>
      <c r="AP173" s="155">
        <v>25511</v>
      </c>
      <c r="AQ173" s="8"/>
      <c r="AS173" s="134"/>
      <c r="AT173" s="134"/>
    </row>
    <row r="174" spans="2:46">
      <c r="B174" s="5"/>
      <c r="D174" s="165" t="s">
        <v>131</v>
      </c>
      <c r="E174" s="47"/>
      <c r="F174" s="61" t="s">
        <v>11</v>
      </c>
      <c r="G174" s="154">
        <f t="shared" si="47"/>
        <v>228951</v>
      </c>
      <c r="H174" s="155">
        <v>1244</v>
      </c>
      <c r="I174" s="155">
        <v>1259</v>
      </c>
      <c r="J174" s="155">
        <v>1273</v>
      </c>
      <c r="K174" s="155">
        <v>1288</v>
      </c>
      <c r="L174" s="155">
        <v>1302</v>
      </c>
      <c r="M174" s="155">
        <v>1313</v>
      </c>
      <c r="N174" s="155">
        <v>2239</v>
      </c>
      <c r="O174" s="155">
        <v>3186</v>
      </c>
      <c r="P174" s="155">
        <v>4155</v>
      </c>
      <c r="Q174" s="155">
        <v>5146</v>
      </c>
      <c r="R174" s="155">
        <v>6135</v>
      </c>
      <c r="S174" s="155">
        <v>7139</v>
      </c>
      <c r="T174" s="155">
        <v>8158</v>
      </c>
      <c r="U174" s="155">
        <v>8214</v>
      </c>
      <c r="V174" s="155">
        <v>8270</v>
      </c>
      <c r="W174" s="155">
        <v>8300</v>
      </c>
      <c r="X174" s="155">
        <v>8330</v>
      </c>
      <c r="Y174" s="155">
        <v>8360</v>
      </c>
      <c r="Z174" s="155">
        <v>8389</v>
      </c>
      <c r="AA174" s="155">
        <v>8419</v>
      </c>
      <c r="AB174" s="155">
        <v>8428</v>
      </c>
      <c r="AC174" s="155">
        <v>8436</v>
      </c>
      <c r="AD174" s="155">
        <v>8444</v>
      </c>
      <c r="AE174" s="155">
        <v>8453</v>
      </c>
      <c r="AF174" s="155">
        <v>8461</v>
      </c>
      <c r="AG174" s="155">
        <v>8461</v>
      </c>
      <c r="AH174" s="155">
        <v>8461</v>
      </c>
      <c r="AI174" s="155">
        <v>8461</v>
      </c>
      <c r="AJ174" s="155">
        <v>8461</v>
      </c>
      <c r="AK174" s="155">
        <v>8461</v>
      </c>
      <c r="AL174" s="155">
        <v>8461</v>
      </c>
      <c r="AM174" s="155">
        <v>8461</v>
      </c>
      <c r="AN174" s="155">
        <v>8461</v>
      </c>
      <c r="AO174" s="155">
        <v>8461</v>
      </c>
      <c r="AP174" s="155">
        <v>8461</v>
      </c>
      <c r="AQ174" s="8"/>
      <c r="AS174" s="134"/>
      <c r="AT174" s="134"/>
    </row>
    <row r="175" spans="2:46">
      <c r="B175" s="5"/>
      <c r="D175" s="165" t="s">
        <v>132</v>
      </c>
      <c r="E175" s="50"/>
      <c r="F175" s="61" t="s">
        <v>15</v>
      </c>
      <c r="G175" s="154">
        <f t="shared" si="47"/>
        <v>452072</v>
      </c>
      <c r="H175" s="155">
        <v>2457</v>
      </c>
      <c r="I175" s="155">
        <v>2485</v>
      </c>
      <c r="J175" s="155">
        <v>2514</v>
      </c>
      <c r="K175" s="155">
        <v>2543</v>
      </c>
      <c r="L175" s="155">
        <v>2571</v>
      </c>
      <c r="M175" s="155">
        <v>2592</v>
      </c>
      <c r="N175" s="155">
        <v>4420</v>
      </c>
      <c r="O175" s="155">
        <v>6291</v>
      </c>
      <c r="P175" s="155">
        <v>8204</v>
      </c>
      <c r="Q175" s="155">
        <v>10160</v>
      </c>
      <c r="R175" s="155">
        <v>12115</v>
      </c>
      <c r="S175" s="155">
        <v>14097</v>
      </c>
      <c r="T175" s="155">
        <v>16107</v>
      </c>
      <c r="U175" s="155">
        <v>16219</v>
      </c>
      <c r="V175" s="155">
        <v>16330</v>
      </c>
      <c r="W175" s="155">
        <v>16388</v>
      </c>
      <c r="X175" s="155">
        <v>16447</v>
      </c>
      <c r="Y175" s="155">
        <v>16506</v>
      </c>
      <c r="Z175" s="155">
        <v>16565</v>
      </c>
      <c r="AA175" s="155">
        <v>16624</v>
      </c>
      <c r="AB175" s="155">
        <v>16640</v>
      </c>
      <c r="AC175" s="155">
        <v>16657</v>
      </c>
      <c r="AD175" s="155">
        <v>16673</v>
      </c>
      <c r="AE175" s="155">
        <v>16690</v>
      </c>
      <c r="AF175" s="155">
        <v>16707</v>
      </c>
      <c r="AG175" s="155">
        <v>16707</v>
      </c>
      <c r="AH175" s="155">
        <v>16707</v>
      </c>
      <c r="AI175" s="155">
        <v>16707</v>
      </c>
      <c r="AJ175" s="155">
        <v>16707</v>
      </c>
      <c r="AK175" s="155">
        <v>16707</v>
      </c>
      <c r="AL175" s="155">
        <v>16707</v>
      </c>
      <c r="AM175" s="155">
        <v>16707</v>
      </c>
      <c r="AN175" s="155">
        <v>16707</v>
      </c>
      <c r="AO175" s="155">
        <v>16707</v>
      </c>
      <c r="AP175" s="155">
        <v>16707</v>
      </c>
      <c r="AQ175" s="8"/>
      <c r="AS175" s="134"/>
      <c r="AT175" s="134"/>
    </row>
    <row r="176" spans="2:46">
      <c r="B176" s="5"/>
      <c r="D176" s="165"/>
      <c r="E176" s="50"/>
      <c r="F176" s="50"/>
      <c r="G176" s="55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8"/>
      <c r="AS176" s="134"/>
      <c r="AT176" s="134"/>
    </row>
    <row r="177" spans="2:46" s="22" customFormat="1">
      <c r="B177" s="5"/>
      <c r="D177" s="166"/>
      <c r="E177" s="52"/>
      <c r="F177" s="60" t="s">
        <v>57</v>
      </c>
      <c r="G177" s="154">
        <f t="shared" ref="G177:AP177" si="48">SUM(G178:G182)</f>
        <v>998760</v>
      </c>
      <c r="H177" s="154">
        <f t="shared" si="48"/>
        <v>13382</v>
      </c>
      <c r="I177" s="154">
        <f t="shared" si="48"/>
        <v>13839</v>
      </c>
      <c r="J177" s="154">
        <f t="shared" si="48"/>
        <v>14638</v>
      </c>
      <c r="K177" s="154">
        <f t="shared" si="48"/>
        <v>15794</v>
      </c>
      <c r="L177" s="154">
        <f t="shared" si="48"/>
        <v>16204</v>
      </c>
      <c r="M177" s="154">
        <f t="shared" si="48"/>
        <v>16676</v>
      </c>
      <c r="N177" s="154">
        <f t="shared" si="48"/>
        <v>19636</v>
      </c>
      <c r="O177" s="154">
        <f t="shared" si="48"/>
        <v>22328</v>
      </c>
      <c r="P177" s="154">
        <f t="shared" si="48"/>
        <v>23011</v>
      </c>
      <c r="Q177" s="154">
        <f t="shared" si="48"/>
        <v>26898</v>
      </c>
      <c r="R177" s="154">
        <f t="shared" si="48"/>
        <v>28672</v>
      </c>
      <c r="S177" s="154">
        <f t="shared" si="48"/>
        <v>31196</v>
      </c>
      <c r="T177" s="154">
        <f t="shared" si="48"/>
        <v>34035</v>
      </c>
      <c r="U177" s="154">
        <f t="shared" si="48"/>
        <v>33937</v>
      </c>
      <c r="V177" s="154">
        <f t="shared" si="48"/>
        <v>33836</v>
      </c>
      <c r="W177" s="154">
        <f t="shared" si="48"/>
        <v>33681</v>
      </c>
      <c r="X177" s="154">
        <f t="shared" si="48"/>
        <v>33518</v>
      </c>
      <c r="Y177" s="154">
        <f t="shared" si="48"/>
        <v>33355</v>
      </c>
      <c r="Z177" s="154">
        <f t="shared" si="48"/>
        <v>33189</v>
      </c>
      <c r="AA177" s="154">
        <f t="shared" si="48"/>
        <v>33020</v>
      </c>
      <c r="AB177" s="154">
        <f t="shared" si="48"/>
        <v>32803</v>
      </c>
      <c r="AC177" s="154">
        <f t="shared" si="48"/>
        <v>32792</v>
      </c>
      <c r="AD177" s="154">
        <f t="shared" si="48"/>
        <v>32779</v>
      </c>
      <c r="AE177" s="154">
        <f t="shared" si="48"/>
        <v>32767</v>
      </c>
      <c r="AF177" s="154">
        <f t="shared" si="48"/>
        <v>32756</v>
      </c>
      <c r="AG177" s="154">
        <f t="shared" si="48"/>
        <v>32701</v>
      </c>
      <c r="AH177" s="154">
        <f t="shared" si="48"/>
        <v>32646</v>
      </c>
      <c r="AI177" s="154">
        <f t="shared" si="48"/>
        <v>32593</v>
      </c>
      <c r="AJ177" s="154">
        <f t="shared" si="48"/>
        <v>32538</v>
      </c>
      <c r="AK177" s="154">
        <f t="shared" si="48"/>
        <v>32483</v>
      </c>
      <c r="AL177" s="154">
        <f t="shared" si="48"/>
        <v>32393</v>
      </c>
      <c r="AM177" s="154">
        <f t="shared" si="48"/>
        <v>32302</v>
      </c>
      <c r="AN177" s="154">
        <f t="shared" si="48"/>
        <v>32211</v>
      </c>
      <c r="AO177" s="154">
        <f t="shared" si="48"/>
        <v>32121</v>
      </c>
      <c r="AP177" s="154">
        <f t="shared" si="48"/>
        <v>32030</v>
      </c>
      <c r="AQ177" s="8"/>
      <c r="AS177" s="134"/>
      <c r="AT177" s="136"/>
    </row>
    <row r="178" spans="2:46">
      <c r="B178" s="5"/>
      <c r="D178" s="165" t="s">
        <v>133</v>
      </c>
      <c r="E178" s="47"/>
      <c r="F178" s="61" t="s">
        <v>52</v>
      </c>
      <c r="G178" s="154">
        <f t="shared" ref="G178:G182" si="49">SUM(H178:AP178)</f>
        <v>328189</v>
      </c>
      <c r="H178" s="155">
        <v>3971</v>
      </c>
      <c r="I178" s="155">
        <v>4380</v>
      </c>
      <c r="J178" s="155">
        <v>5538</v>
      </c>
      <c r="K178" s="155">
        <v>7055</v>
      </c>
      <c r="L178" s="155">
        <v>7830</v>
      </c>
      <c r="M178" s="155">
        <v>8683</v>
      </c>
      <c r="N178" s="155">
        <v>9106</v>
      </c>
      <c r="O178" s="155">
        <v>9532</v>
      </c>
      <c r="P178" s="155">
        <v>9962</v>
      </c>
      <c r="Q178" s="155">
        <v>10397</v>
      </c>
      <c r="R178" s="155">
        <v>10780</v>
      </c>
      <c r="S178" s="155">
        <v>10869</v>
      </c>
      <c r="T178" s="155">
        <v>11255</v>
      </c>
      <c r="U178" s="155">
        <v>11083</v>
      </c>
      <c r="V178" s="155">
        <v>10908</v>
      </c>
      <c r="W178" s="155">
        <v>10721</v>
      </c>
      <c r="X178" s="155">
        <v>10528</v>
      </c>
      <c r="Y178" s="155">
        <v>10334</v>
      </c>
      <c r="Z178" s="155">
        <v>10138</v>
      </c>
      <c r="AA178" s="155">
        <v>9940</v>
      </c>
      <c r="AB178" s="155">
        <v>9732</v>
      </c>
      <c r="AC178" s="155">
        <v>9730</v>
      </c>
      <c r="AD178" s="155">
        <v>9728</v>
      </c>
      <c r="AE178" s="155">
        <v>9726</v>
      </c>
      <c r="AF178" s="155">
        <v>9725</v>
      </c>
      <c r="AG178" s="155">
        <v>9714</v>
      </c>
      <c r="AH178" s="155">
        <v>9703</v>
      </c>
      <c r="AI178" s="155">
        <v>9693</v>
      </c>
      <c r="AJ178" s="155">
        <v>9682</v>
      </c>
      <c r="AK178" s="155">
        <v>9671</v>
      </c>
      <c r="AL178" s="155">
        <v>9653</v>
      </c>
      <c r="AM178" s="155">
        <v>9634</v>
      </c>
      <c r="AN178" s="155">
        <v>9615</v>
      </c>
      <c r="AO178" s="155">
        <v>9596</v>
      </c>
      <c r="AP178" s="155">
        <v>9577</v>
      </c>
      <c r="AQ178" s="8"/>
      <c r="AS178" s="134"/>
      <c r="AT178" s="134"/>
    </row>
    <row r="179" spans="2:46">
      <c r="B179" s="5"/>
      <c r="D179" s="165" t="s">
        <v>134</v>
      </c>
      <c r="E179" s="47"/>
      <c r="F179" s="61" t="s">
        <v>53</v>
      </c>
      <c r="G179" s="154">
        <f t="shared" si="49"/>
        <v>598397</v>
      </c>
      <c r="H179" s="155">
        <v>9020</v>
      </c>
      <c r="I179" s="155">
        <v>9062</v>
      </c>
      <c r="J179" s="155">
        <v>8699</v>
      </c>
      <c r="K179" s="155">
        <v>8333</v>
      </c>
      <c r="L179" s="155">
        <v>7963</v>
      </c>
      <c r="M179" s="155">
        <v>7580</v>
      </c>
      <c r="N179" s="155">
        <v>9824</v>
      </c>
      <c r="O179" s="155">
        <v>11791</v>
      </c>
      <c r="P179" s="155">
        <v>11739</v>
      </c>
      <c r="Q179" s="155">
        <v>14878</v>
      </c>
      <c r="R179" s="155">
        <v>15957</v>
      </c>
      <c r="S179" s="155">
        <v>18076</v>
      </c>
      <c r="T179" s="155">
        <v>20208</v>
      </c>
      <c r="U179" s="155">
        <v>20265</v>
      </c>
      <c r="V179" s="155">
        <v>20322</v>
      </c>
      <c r="W179" s="155">
        <v>20343</v>
      </c>
      <c r="X179" s="155">
        <v>20364</v>
      </c>
      <c r="Y179" s="155">
        <v>20385</v>
      </c>
      <c r="Z179" s="155">
        <v>20406</v>
      </c>
      <c r="AA179" s="155">
        <v>20426</v>
      </c>
      <c r="AB179" s="155">
        <v>20414</v>
      </c>
      <c r="AC179" s="155">
        <v>20402</v>
      </c>
      <c r="AD179" s="155">
        <v>20389</v>
      </c>
      <c r="AE179" s="155">
        <v>20377</v>
      </c>
      <c r="AF179" s="155">
        <v>20364</v>
      </c>
      <c r="AG179" s="155">
        <v>20320</v>
      </c>
      <c r="AH179" s="155">
        <v>20276</v>
      </c>
      <c r="AI179" s="155">
        <v>20233</v>
      </c>
      <c r="AJ179" s="155">
        <v>20189</v>
      </c>
      <c r="AK179" s="155">
        <v>20145</v>
      </c>
      <c r="AL179" s="155">
        <v>20073</v>
      </c>
      <c r="AM179" s="155">
        <v>20001</v>
      </c>
      <c r="AN179" s="155">
        <v>19929</v>
      </c>
      <c r="AO179" s="155">
        <v>19858</v>
      </c>
      <c r="AP179" s="155">
        <v>19786</v>
      </c>
      <c r="AQ179" s="8"/>
      <c r="AS179" s="134"/>
      <c r="AT179" s="134"/>
    </row>
    <row r="180" spans="2:46">
      <c r="B180" s="5"/>
      <c r="D180" s="165" t="s">
        <v>135</v>
      </c>
      <c r="E180" s="47"/>
      <c r="F180" s="61" t="s">
        <v>54</v>
      </c>
      <c r="G180" s="154">
        <f t="shared" si="49"/>
        <v>36335</v>
      </c>
      <c r="H180" s="155">
        <v>197</v>
      </c>
      <c r="I180" s="155">
        <v>200</v>
      </c>
      <c r="J180" s="155">
        <v>202</v>
      </c>
      <c r="K180" s="155">
        <v>204</v>
      </c>
      <c r="L180" s="155">
        <v>207</v>
      </c>
      <c r="M180" s="155">
        <v>208</v>
      </c>
      <c r="N180" s="155">
        <v>355</v>
      </c>
      <c r="O180" s="155">
        <v>506</v>
      </c>
      <c r="P180" s="155">
        <v>659</v>
      </c>
      <c r="Q180" s="155">
        <v>817</v>
      </c>
      <c r="R180" s="155">
        <v>974</v>
      </c>
      <c r="S180" s="155">
        <v>1133</v>
      </c>
      <c r="T180" s="155">
        <v>1295</v>
      </c>
      <c r="U180" s="155">
        <v>1303</v>
      </c>
      <c r="V180" s="155">
        <v>1312</v>
      </c>
      <c r="W180" s="155">
        <v>1317</v>
      </c>
      <c r="X180" s="155">
        <v>1322</v>
      </c>
      <c r="Y180" s="155">
        <v>1327</v>
      </c>
      <c r="Z180" s="155">
        <v>1331</v>
      </c>
      <c r="AA180" s="155">
        <v>1336</v>
      </c>
      <c r="AB180" s="155">
        <v>1337</v>
      </c>
      <c r="AC180" s="155">
        <v>1339</v>
      </c>
      <c r="AD180" s="155">
        <v>1340</v>
      </c>
      <c r="AE180" s="155">
        <v>1341</v>
      </c>
      <c r="AF180" s="155">
        <v>1343</v>
      </c>
      <c r="AG180" s="155">
        <v>1343</v>
      </c>
      <c r="AH180" s="155">
        <v>1343</v>
      </c>
      <c r="AI180" s="155">
        <v>1343</v>
      </c>
      <c r="AJ180" s="155">
        <v>1343</v>
      </c>
      <c r="AK180" s="155">
        <v>1343</v>
      </c>
      <c r="AL180" s="155">
        <v>1343</v>
      </c>
      <c r="AM180" s="155">
        <v>1343</v>
      </c>
      <c r="AN180" s="155">
        <v>1343</v>
      </c>
      <c r="AO180" s="155">
        <v>1343</v>
      </c>
      <c r="AP180" s="155">
        <v>1343</v>
      </c>
      <c r="AQ180" s="8"/>
      <c r="AS180" s="134"/>
      <c r="AT180" s="134"/>
    </row>
    <row r="181" spans="2:46">
      <c r="B181" s="5"/>
      <c r="D181" s="165" t="s">
        <v>136</v>
      </c>
      <c r="E181" s="47"/>
      <c r="F181" s="61" t="s">
        <v>11</v>
      </c>
      <c r="G181" s="154">
        <f t="shared" si="49"/>
        <v>12047</v>
      </c>
      <c r="H181" s="155">
        <v>65</v>
      </c>
      <c r="I181" s="155">
        <v>66</v>
      </c>
      <c r="J181" s="155">
        <v>67</v>
      </c>
      <c r="K181" s="155">
        <v>68</v>
      </c>
      <c r="L181" s="155">
        <v>69</v>
      </c>
      <c r="M181" s="155">
        <v>69</v>
      </c>
      <c r="N181" s="155">
        <v>118</v>
      </c>
      <c r="O181" s="155">
        <v>168</v>
      </c>
      <c r="P181" s="155">
        <v>219</v>
      </c>
      <c r="Q181" s="155">
        <v>271</v>
      </c>
      <c r="R181" s="155">
        <v>323</v>
      </c>
      <c r="S181" s="155">
        <v>376</v>
      </c>
      <c r="T181" s="155">
        <v>429</v>
      </c>
      <c r="U181" s="155">
        <v>432</v>
      </c>
      <c r="V181" s="155">
        <v>435</v>
      </c>
      <c r="W181" s="155">
        <v>437</v>
      </c>
      <c r="X181" s="155">
        <v>438</v>
      </c>
      <c r="Y181" s="155">
        <v>440</v>
      </c>
      <c r="Z181" s="155">
        <v>442</v>
      </c>
      <c r="AA181" s="155">
        <v>443</v>
      </c>
      <c r="AB181" s="155">
        <v>444</v>
      </c>
      <c r="AC181" s="155">
        <v>444</v>
      </c>
      <c r="AD181" s="155">
        <v>444</v>
      </c>
      <c r="AE181" s="155">
        <v>445</v>
      </c>
      <c r="AF181" s="155">
        <v>445</v>
      </c>
      <c r="AG181" s="155">
        <v>445</v>
      </c>
      <c r="AH181" s="155">
        <v>445</v>
      </c>
      <c r="AI181" s="155">
        <v>445</v>
      </c>
      <c r="AJ181" s="155">
        <v>445</v>
      </c>
      <c r="AK181" s="155">
        <v>445</v>
      </c>
      <c r="AL181" s="155">
        <v>445</v>
      </c>
      <c r="AM181" s="155">
        <v>445</v>
      </c>
      <c r="AN181" s="155">
        <v>445</v>
      </c>
      <c r="AO181" s="155">
        <v>445</v>
      </c>
      <c r="AP181" s="155">
        <v>445</v>
      </c>
      <c r="AQ181" s="8"/>
      <c r="AS181" s="134"/>
      <c r="AT181" s="134"/>
    </row>
    <row r="182" spans="2:46">
      <c r="B182" s="5"/>
      <c r="D182" s="165" t="s">
        <v>137</v>
      </c>
      <c r="E182" s="50"/>
      <c r="F182" s="61" t="s">
        <v>15</v>
      </c>
      <c r="G182" s="154">
        <f t="shared" si="49"/>
        <v>23792</v>
      </c>
      <c r="H182" s="155">
        <v>129</v>
      </c>
      <c r="I182" s="155">
        <v>131</v>
      </c>
      <c r="J182" s="155">
        <v>132</v>
      </c>
      <c r="K182" s="155">
        <v>134</v>
      </c>
      <c r="L182" s="155">
        <v>135</v>
      </c>
      <c r="M182" s="155">
        <v>136</v>
      </c>
      <c r="N182" s="155">
        <v>233</v>
      </c>
      <c r="O182" s="155">
        <v>331</v>
      </c>
      <c r="P182" s="155">
        <v>432</v>
      </c>
      <c r="Q182" s="155">
        <v>535</v>
      </c>
      <c r="R182" s="155">
        <v>638</v>
      </c>
      <c r="S182" s="155">
        <v>742</v>
      </c>
      <c r="T182" s="155">
        <v>848</v>
      </c>
      <c r="U182" s="155">
        <v>854</v>
      </c>
      <c r="V182" s="155">
        <v>859</v>
      </c>
      <c r="W182" s="155">
        <v>863</v>
      </c>
      <c r="X182" s="155">
        <v>866</v>
      </c>
      <c r="Y182" s="155">
        <v>869</v>
      </c>
      <c r="Z182" s="155">
        <v>872</v>
      </c>
      <c r="AA182" s="155">
        <v>875</v>
      </c>
      <c r="AB182" s="155">
        <v>876</v>
      </c>
      <c r="AC182" s="155">
        <v>877</v>
      </c>
      <c r="AD182" s="155">
        <v>878</v>
      </c>
      <c r="AE182" s="155">
        <v>878</v>
      </c>
      <c r="AF182" s="155">
        <v>879</v>
      </c>
      <c r="AG182" s="155">
        <v>879</v>
      </c>
      <c r="AH182" s="155">
        <v>879</v>
      </c>
      <c r="AI182" s="155">
        <v>879</v>
      </c>
      <c r="AJ182" s="155">
        <v>879</v>
      </c>
      <c r="AK182" s="155">
        <v>879</v>
      </c>
      <c r="AL182" s="155">
        <v>879</v>
      </c>
      <c r="AM182" s="155">
        <v>879</v>
      </c>
      <c r="AN182" s="155">
        <v>879</v>
      </c>
      <c r="AO182" s="155">
        <v>879</v>
      </c>
      <c r="AP182" s="155">
        <v>879</v>
      </c>
      <c r="AQ182" s="8"/>
      <c r="AS182" s="134"/>
      <c r="AT182" s="134"/>
    </row>
    <row r="183" spans="2:46">
      <c r="B183" s="5"/>
      <c r="D183" s="165"/>
      <c r="E183" s="56"/>
      <c r="F183" s="57"/>
      <c r="G183" s="55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8"/>
      <c r="AS183" s="137"/>
      <c r="AT183" s="134"/>
    </row>
    <row r="184" spans="2:46">
      <c r="B184" s="5"/>
      <c r="D184" s="165"/>
      <c r="E184" s="58">
        <f>E155+1</f>
        <v>7</v>
      </c>
      <c r="F184" s="59" t="str">
        <f>LOOKUP(E184,CAPEX!$E$11:$E$29,CAPEX!$F$11:$F$29)</f>
        <v>Saquarema</v>
      </c>
      <c r="G184" s="153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8"/>
      <c r="AS184" s="135"/>
      <c r="AT184" s="134"/>
    </row>
    <row r="185" spans="2:46" s="22" customFormat="1">
      <c r="B185" s="5"/>
      <c r="D185" s="166"/>
      <c r="E185" s="52"/>
      <c r="F185" s="60" t="s">
        <v>51</v>
      </c>
      <c r="G185" s="154">
        <f t="shared" ref="G185:AP185" si="50">SUM(G186:G190)</f>
        <v>17312</v>
      </c>
      <c r="H185" s="154">
        <f t="shared" si="50"/>
        <v>215</v>
      </c>
      <c r="I185" s="154">
        <f t="shared" si="50"/>
        <v>220</v>
      </c>
      <c r="J185" s="154">
        <f t="shared" si="50"/>
        <v>252</v>
      </c>
      <c r="K185" s="154">
        <f t="shared" si="50"/>
        <v>278</v>
      </c>
      <c r="L185" s="154">
        <f t="shared" si="50"/>
        <v>305</v>
      </c>
      <c r="M185" s="154">
        <f t="shared" si="50"/>
        <v>331</v>
      </c>
      <c r="N185" s="154">
        <f t="shared" si="50"/>
        <v>359</v>
      </c>
      <c r="O185" s="154">
        <f t="shared" si="50"/>
        <v>385</v>
      </c>
      <c r="P185" s="154">
        <f t="shared" si="50"/>
        <v>410</v>
      </c>
      <c r="Q185" s="154">
        <f t="shared" si="50"/>
        <v>445</v>
      </c>
      <c r="R185" s="154">
        <f t="shared" si="50"/>
        <v>474</v>
      </c>
      <c r="S185" s="154">
        <f t="shared" si="50"/>
        <v>503</v>
      </c>
      <c r="T185" s="154">
        <f t="shared" si="50"/>
        <v>533</v>
      </c>
      <c r="U185" s="154">
        <f t="shared" si="50"/>
        <v>540</v>
      </c>
      <c r="V185" s="154">
        <f t="shared" si="50"/>
        <v>545</v>
      </c>
      <c r="W185" s="154">
        <f t="shared" si="50"/>
        <v>550</v>
      </c>
      <c r="X185" s="154">
        <f t="shared" si="50"/>
        <v>556</v>
      </c>
      <c r="Y185" s="154">
        <f t="shared" si="50"/>
        <v>561</v>
      </c>
      <c r="Z185" s="154">
        <f t="shared" si="50"/>
        <v>566</v>
      </c>
      <c r="AA185" s="154">
        <f t="shared" si="50"/>
        <v>571</v>
      </c>
      <c r="AB185" s="154">
        <f t="shared" si="50"/>
        <v>572</v>
      </c>
      <c r="AC185" s="154">
        <f t="shared" si="50"/>
        <v>575</v>
      </c>
      <c r="AD185" s="154">
        <f t="shared" si="50"/>
        <v>577</v>
      </c>
      <c r="AE185" s="154">
        <f t="shared" si="50"/>
        <v>579</v>
      </c>
      <c r="AF185" s="154">
        <f t="shared" si="50"/>
        <v>582</v>
      </c>
      <c r="AG185" s="154">
        <f t="shared" si="50"/>
        <v>584</v>
      </c>
      <c r="AH185" s="154">
        <f t="shared" si="50"/>
        <v>584</v>
      </c>
      <c r="AI185" s="154">
        <f t="shared" si="50"/>
        <v>584</v>
      </c>
      <c r="AJ185" s="154">
        <f t="shared" si="50"/>
        <v>584</v>
      </c>
      <c r="AK185" s="154">
        <f t="shared" si="50"/>
        <v>585</v>
      </c>
      <c r="AL185" s="154">
        <f t="shared" si="50"/>
        <v>584</v>
      </c>
      <c r="AM185" s="154">
        <f t="shared" si="50"/>
        <v>582</v>
      </c>
      <c r="AN185" s="154">
        <f t="shared" si="50"/>
        <v>581</v>
      </c>
      <c r="AO185" s="154">
        <f t="shared" si="50"/>
        <v>580</v>
      </c>
      <c r="AP185" s="154">
        <f t="shared" si="50"/>
        <v>580</v>
      </c>
      <c r="AQ185" s="8"/>
      <c r="AS185" s="134"/>
      <c r="AT185" s="136"/>
    </row>
    <row r="186" spans="2:46">
      <c r="B186" s="5"/>
      <c r="D186" s="165" t="s">
        <v>118</v>
      </c>
      <c r="E186" s="47"/>
      <c r="F186" s="61" t="s">
        <v>52</v>
      </c>
      <c r="G186" s="154">
        <f t="shared" ref="G186:G190" si="51">SUM(H186:AP186)</f>
        <v>2358</v>
      </c>
      <c r="H186" s="155">
        <v>24</v>
      </c>
      <c r="I186" s="155">
        <v>25</v>
      </c>
      <c r="J186" s="155">
        <v>35</v>
      </c>
      <c r="K186" s="155">
        <v>38</v>
      </c>
      <c r="L186" s="155">
        <v>42</v>
      </c>
      <c r="M186" s="155">
        <v>46</v>
      </c>
      <c r="N186" s="155">
        <v>49</v>
      </c>
      <c r="O186" s="155">
        <v>53</v>
      </c>
      <c r="P186" s="155">
        <v>56</v>
      </c>
      <c r="Q186" s="155">
        <v>61</v>
      </c>
      <c r="R186" s="155">
        <v>65</v>
      </c>
      <c r="S186" s="155">
        <v>69</v>
      </c>
      <c r="T186" s="155">
        <v>73</v>
      </c>
      <c r="U186" s="155">
        <v>74</v>
      </c>
      <c r="V186" s="155">
        <v>75</v>
      </c>
      <c r="W186" s="155">
        <v>75</v>
      </c>
      <c r="X186" s="155">
        <v>76</v>
      </c>
      <c r="Y186" s="155">
        <v>77</v>
      </c>
      <c r="Z186" s="155">
        <v>77</v>
      </c>
      <c r="AA186" s="155">
        <v>78</v>
      </c>
      <c r="AB186" s="155">
        <v>78</v>
      </c>
      <c r="AC186" s="155">
        <v>79</v>
      </c>
      <c r="AD186" s="155">
        <v>79</v>
      </c>
      <c r="AE186" s="155">
        <v>79</v>
      </c>
      <c r="AF186" s="155">
        <v>79</v>
      </c>
      <c r="AG186" s="155">
        <v>80</v>
      </c>
      <c r="AH186" s="155">
        <v>80</v>
      </c>
      <c r="AI186" s="155">
        <v>80</v>
      </c>
      <c r="AJ186" s="155">
        <v>80</v>
      </c>
      <c r="AK186" s="155">
        <v>80</v>
      </c>
      <c r="AL186" s="155">
        <v>80</v>
      </c>
      <c r="AM186" s="155">
        <v>79</v>
      </c>
      <c r="AN186" s="155">
        <v>79</v>
      </c>
      <c r="AO186" s="155">
        <v>79</v>
      </c>
      <c r="AP186" s="155">
        <v>79</v>
      </c>
      <c r="AQ186" s="8"/>
      <c r="AS186" s="134"/>
      <c r="AT186" s="134"/>
    </row>
    <row r="187" spans="2:46">
      <c r="B187" s="5"/>
      <c r="D187" s="165" t="s">
        <v>119</v>
      </c>
      <c r="E187" s="47"/>
      <c r="F187" s="61" t="s">
        <v>53</v>
      </c>
      <c r="G187" s="154">
        <f t="shared" si="51"/>
        <v>13467</v>
      </c>
      <c r="H187" s="155">
        <v>174</v>
      </c>
      <c r="I187" s="155">
        <v>177</v>
      </c>
      <c r="J187" s="155">
        <v>198</v>
      </c>
      <c r="K187" s="155">
        <v>218</v>
      </c>
      <c r="L187" s="155">
        <v>239</v>
      </c>
      <c r="M187" s="155">
        <v>259</v>
      </c>
      <c r="N187" s="155">
        <v>280</v>
      </c>
      <c r="O187" s="155">
        <v>301</v>
      </c>
      <c r="P187" s="155">
        <v>320</v>
      </c>
      <c r="Q187" s="155">
        <v>347</v>
      </c>
      <c r="R187" s="155">
        <v>369</v>
      </c>
      <c r="S187" s="155">
        <v>392</v>
      </c>
      <c r="T187" s="155">
        <v>415</v>
      </c>
      <c r="U187" s="155">
        <v>420</v>
      </c>
      <c r="V187" s="155">
        <v>424</v>
      </c>
      <c r="W187" s="155">
        <v>428</v>
      </c>
      <c r="X187" s="155">
        <v>432</v>
      </c>
      <c r="Y187" s="155">
        <v>436</v>
      </c>
      <c r="Z187" s="155">
        <v>440</v>
      </c>
      <c r="AA187" s="155">
        <v>444</v>
      </c>
      <c r="AB187" s="155">
        <v>445</v>
      </c>
      <c r="AC187" s="155">
        <v>447</v>
      </c>
      <c r="AD187" s="155">
        <v>448</v>
      </c>
      <c r="AE187" s="155">
        <v>450</v>
      </c>
      <c r="AF187" s="155">
        <v>452</v>
      </c>
      <c r="AG187" s="155">
        <v>452</v>
      </c>
      <c r="AH187" s="155">
        <v>452</v>
      </c>
      <c r="AI187" s="155">
        <v>452</v>
      </c>
      <c r="AJ187" s="155">
        <v>452</v>
      </c>
      <c r="AK187" s="155">
        <v>453</v>
      </c>
      <c r="AL187" s="155">
        <v>452</v>
      </c>
      <c r="AM187" s="155">
        <v>451</v>
      </c>
      <c r="AN187" s="155">
        <v>450</v>
      </c>
      <c r="AO187" s="155">
        <v>449</v>
      </c>
      <c r="AP187" s="155">
        <v>449</v>
      </c>
      <c r="AQ187" s="8"/>
      <c r="AS187" s="134"/>
      <c r="AT187" s="134"/>
    </row>
    <row r="188" spans="2:46">
      <c r="B188" s="5"/>
      <c r="D188" s="165" t="s">
        <v>120</v>
      </c>
      <c r="E188" s="47"/>
      <c r="F188" s="61" t="s">
        <v>54</v>
      </c>
      <c r="G188" s="154">
        <f t="shared" si="51"/>
        <v>748</v>
      </c>
      <c r="H188" s="155">
        <v>8</v>
      </c>
      <c r="I188" s="155">
        <v>9</v>
      </c>
      <c r="J188" s="155">
        <v>10</v>
      </c>
      <c r="K188" s="155">
        <v>11</v>
      </c>
      <c r="L188" s="155">
        <v>12</v>
      </c>
      <c r="M188" s="155">
        <v>13</v>
      </c>
      <c r="N188" s="155">
        <v>15</v>
      </c>
      <c r="O188" s="155">
        <v>16</v>
      </c>
      <c r="P188" s="155">
        <v>17</v>
      </c>
      <c r="Q188" s="155">
        <v>19</v>
      </c>
      <c r="R188" s="155">
        <v>20</v>
      </c>
      <c r="S188" s="155">
        <v>21</v>
      </c>
      <c r="T188" s="155">
        <v>23</v>
      </c>
      <c r="U188" s="155">
        <v>23</v>
      </c>
      <c r="V188" s="155">
        <v>23</v>
      </c>
      <c r="W188" s="155">
        <v>24</v>
      </c>
      <c r="X188" s="155">
        <v>24</v>
      </c>
      <c r="Y188" s="155">
        <v>24</v>
      </c>
      <c r="Z188" s="155">
        <v>25</v>
      </c>
      <c r="AA188" s="155">
        <v>25</v>
      </c>
      <c r="AB188" s="155">
        <v>25</v>
      </c>
      <c r="AC188" s="155">
        <v>25</v>
      </c>
      <c r="AD188" s="155">
        <v>25</v>
      </c>
      <c r="AE188" s="155">
        <v>25</v>
      </c>
      <c r="AF188" s="155">
        <v>26</v>
      </c>
      <c r="AG188" s="155">
        <v>26</v>
      </c>
      <c r="AH188" s="155">
        <v>26</v>
      </c>
      <c r="AI188" s="155">
        <v>26</v>
      </c>
      <c r="AJ188" s="155">
        <v>26</v>
      </c>
      <c r="AK188" s="155">
        <v>26</v>
      </c>
      <c r="AL188" s="155">
        <v>26</v>
      </c>
      <c r="AM188" s="155">
        <v>26</v>
      </c>
      <c r="AN188" s="155">
        <v>26</v>
      </c>
      <c r="AO188" s="155">
        <v>26</v>
      </c>
      <c r="AP188" s="155">
        <v>26</v>
      </c>
      <c r="AQ188" s="8"/>
      <c r="AS188" s="134"/>
      <c r="AT188" s="134"/>
    </row>
    <row r="189" spans="2:46">
      <c r="B189" s="5"/>
      <c r="D189" s="165" t="s">
        <v>121</v>
      </c>
      <c r="E189" s="47"/>
      <c r="F189" s="61" t="s">
        <v>11</v>
      </c>
      <c r="G189" s="154">
        <f t="shared" si="51"/>
        <v>250</v>
      </c>
      <c r="H189" s="155">
        <v>3</v>
      </c>
      <c r="I189" s="155">
        <v>3</v>
      </c>
      <c r="J189" s="155">
        <v>3</v>
      </c>
      <c r="K189" s="155">
        <v>4</v>
      </c>
      <c r="L189" s="155">
        <v>4</v>
      </c>
      <c r="M189" s="155">
        <v>4</v>
      </c>
      <c r="N189" s="155">
        <v>5</v>
      </c>
      <c r="O189" s="155">
        <v>5</v>
      </c>
      <c r="P189" s="155">
        <v>6</v>
      </c>
      <c r="Q189" s="155">
        <v>6</v>
      </c>
      <c r="R189" s="155">
        <v>7</v>
      </c>
      <c r="S189" s="155">
        <v>7</v>
      </c>
      <c r="T189" s="155">
        <v>7</v>
      </c>
      <c r="U189" s="155">
        <v>8</v>
      </c>
      <c r="V189" s="155">
        <v>8</v>
      </c>
      <c r="W189" s="155">
        <v>8</v>
      </c>
      <c r="X189" s="155">
        <v>8</v>
      </c>
      <c r="Y189" s="155">
        <v>8</v>
      </c>
      <c r="Z189" s="155">
        <v>8</v>
      </c>
      <c r="AA189" s="155">
        <v>8</v>
      </c>
      <c r="AB189" s="155">
        <v>8</v>
      </c>
      <c r="AC189" s="155">
        <v>8</v>
      </c>
      <c r="AD189" s="155">
        <v>8</v>
      </c>
      <c r="AE189" s="155">
        <v>8</v>
      </c>
      <c r="AF189" s="155">
        <v>8</v>
      </c>
      <c r="AG189" s="155">
        <v>9</v>
      </c>
      <c r="AH189" s="155">
        <v>9</v>
      </c>
      <c r="AI189" s="155">
        <v>9</v>
      </c>
      <c r="AJ189" s="155">
        <v>9</v>
      </c>
      <c r="AK189" s="155">
        <v>9</v>
      </c>
      <c r="AL189" s="155">
        <v>9</v>
      </c>
      <c r="AM189" s="155">
        <v>9</v>
      </c>
      <c r="AN189" s="155">
        <v>9</v>
      </c>
      <c r="AO189" s="155">
        <v>9</v>
      </c>
      <c r="AP189" s="155">
        <v>9</v>
      </c>
      <c r="AQ189" s="8"/>
      <c r="AS189" s="134"/>
      <c r="AT189" s="134"/>
    </row>
    <row r="190" spans="2:46">
      <c r="B190" s="5"/>
      <c r="D190" s="165" t="s">
        <v>122</v>
      </c>
      <c r="E190" s="50"/>
      <c r="F190" s="61" t="s">
        <v>15</v>
      </c>
      <c r="G190" s="154">
        <f t="shared" si="51"/>
        <v>489</v>
      </c>
      <c r="H190" s="155">
        <v>6</v>
      </c>
      <c r="I190" s="155">
        <v>6</v>
      </c>
      <c r="J190" s="155">
        <v>6</v>
      </c>
      <c r="K190" s="155">
        <v>7</v>
      </c>
      <c r="L190" s="155">
        <v>8</v>
      </c>
      <c r="M190" s="155">
        <v>9</v>
      </c>
      <c r="N190" s="155">
        <v>10</v>
      </c>
      <c r="O190" s="155">
        <v>10</v>
      </c>
      <c r="P190" s="155">
        <v>11</v>
      </c>
      <c r="Q190" s="155">
        <v>12</v>
      </c>
      <c r="R190" s="155">
        <v>13</v>
      </c>
      <c r="S190" s="155">
        <v>14</v>
      </c>
      <c r="T190" s="155">
        <v>15</v>
      </c>
      <c r="U190" s="155">
        <v>15</v>
      </c>
      <c r="V190" s="155">
        <v>15</v>
      </c>
      <c r="W190" s="155">
        <v>15</v>
      </c>
      <c r="X190" s="155">
        <v>16</v>
      </c>
      <c r="Y190" s="155">
        <v>16</v>
      </c>
      <c r="Z190" s="155">
        <v>16</v>
      </c>
      <c r="AA190" s="155">
        <v>16</v>
      </c>
      <c r="AB190" s="155">
        <v>16</v>
      </c>
      <c r="AC190" s="155">
        <v>16</v>
      </c>
      <c r="AD190" s="155">
        <v>17</v>
      </c>
      <c r="AE190" s="155">
        <v>17</v>
      </c>
      <c r="AF190" s="155">
        <v>17</v>
      </c>
      <c r="AG190" s="155">
        <v>17</v>
      </c>
      <c r="AH190" s="155">
        <v>17</v>
      </c>
      <c r="AI190" s="155">
        <v>17</v>
      </c>
      <c r="AJ190" s="155">
        <v>17</v>
      </c>
      <c r="AK190" s="155">
        <v>17</v>
      </c>
      <c r="AL190" s="155">
        <v>17</v>
      </c>
      <c r="AM190" s="155">
        <v>17</v>
      </c>
      <c r="AN190" s="155">
        <v>17</v>
      </c>
      <c r="AO190" s="155">
        <v>17</v>
      </c>
      <c r="AP190" s="155">
        <v>17</v>
      </c>
      <c r="AQ190" s="8"/>
      <c r="AS190" s="134"/>
      <c r="AT190" s="134"/>
    </row>
    <row r="191" spans="2:46">
      <c r="B191" s="5"/>
      <c r="D191" s="165"/>
      <c r="E191" s="50"/>
      <c r="F191" s="50"/>
      <c r="G191" s="55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8"/>
      <c r="AS191" s="134"/>
      <c r="AT191" s="134"/>
    </row>
    <row r="192" spans="2:46" s="22" customFormat="1">
      <c r="B192" s="5"/>
      <c r="D192" s="166"/>
      <c r="E192" s="52"/>
      <c r="F192" s="60" t="s">
        <v>55</v>
      </c>
      <c r="G192" s="154">
        <f t="shared" ref="G192:AP192" si="52">SUM(G193:G197)</f>
        <v>28126</v>
      </c>
      <c r="H192" s="154">
        <f t="shared" si="52"/>
        <v>320</v>
      </c>
      <c r="I192" s="154">
        <f t="shared" si="52"/>
        <v>330</v>
      </c>
      <c r="J192" s="154">
        <f t="shared" si="52"/>
        <v>371</v>
      </c>
      <c r="K192" s="154">
        <f t="shared" si="52"/>
        <v>413</v>
      </c>
      <c r="L192" s="154">
        <f t="shared" si="52"/>
        <v>459</v>
      </c>
      <c r="M192" s="154">
        <f t="shared" si="52"/>
        <v>503</v>
      </c>
      <c r="N192" s="154">
        <f t="shared" si="52"/>
        <v>550</v>
      </c>
      <c r="O192" s="154">
        <f t="shared" si="52"/>
        <v>598</v>
      </c>
      <c r="P192" s="154">
        <f t="shared" si="52"/>
        <v>649</v>
      </c>
      <c r="Q192" s="154">
        <f t="shared" si="52"/>
        <v>701</v>
      </c>
      <c r="R192" s="154">
        <f t="shared" si="52"/>
        <v>750</v>
      </c>
      <c r="S192" s="154">
        <f t="shared" si="52"/>
        <v>801</v>
      </c>
      <c r="T192" s="154">
        <f t="shared" si="52"/>
        <v>852</v>
      </c>
      <c r="U192" s="154">
        <f t="shared" si="52"/>
        <v>866</v>
      </c>
      <c r="V192" s="154">
        <f t="shared" si="52"/>
        <v>880</v>
      </c>
      <c r="W192" s="154">
        <f t="shared" si="52"/>
        <v>891</v>
      </c>
      <c r="X192" s="154">
        <f t="shared" si="52"/>
        <v>902</v>
      </c>
      <c r="Y192" s="154">
        <f t="shared" si="52"/>
        <v>914</v>
      </c>
      <c r="Z192" s="154">
        <f t="shared" si="52"/>
        <v>925</v>
      </c>
      <c r="AA192" s="154">
        <f t="shared" si="52"/>
        <v>936</v>
      </c>
      <c r="AB192" s="154">
        <f t="shared" si="52"/>
        <v>942</v>
      </c>
      <c r="AC192" s="154">
        <f t="shared" si="52"/>
        <v>948</v>
      </c>
      <c r="AD192" s="154">
        <f t="shared" si="52"/>
        <v>954</v>
      </c>
      <c r="AE192" s="154">
        <f t="shared" si="52"/>
        <v>959</v>
      </c>
      <c r="AF192" s="154">
        <f t="shared" si="52"/>
        <v>965</v>
      </c>
      <c r="AG192" s="154">
        <f t="shared" si="52"/>
        <v>968</v>
      </c>
      <c r="AH192" s="154">
        <f t="shared" si="52"/>
        <v>970</v>
      </c>
      <c r="AI192" s="154">
        <f t="shared" si="52"/>
        <v>972</v>
      </c>
      <c r="AJ192" s="154">
        <f t="shared" si="52"/>
        <v>975</v>
      </c>
      <c r="AK192" s="154">
        <f t="shared" si="52"/>
        <v>977</v>
      </c>
      <c r="AL192" s="154">
        <f t="shared" si="52"/>
        <v>977</v>
      </c>
      <c r="AM192" s="154">
        <f t="shared" si="52"/>
        <v>977</v>
      </c>
      <c r="AN192" s="154">
        <f t="shared" si="52"/>
        <v>977</v>
      </c>
      <c r="AO192" s="154">
        <f t="shared" si="52"/>
        <v>977</v>
      </c>
      <c r="AP192" s="154">
        <f t="shared" si="52"/>
        <v>977</v>
      </c>
      <c r="AQ192" s="8"/>
      <c r="AS192" s="134"/>
      <c r="AT192" s="136"/>
    </row>
    <row r="193" spans="2:46">
      <c r="B193" s="5"/>
      <c r="D193" s="165" t="s">
        <v>123</v>
      </c>
      <c r="E193" s="47"/>
      <c r="F193" s="61" t="s">
        <v>52</v>
      </c>
      <c r="G193" s="154">
        <f t="shared" ref="G193:G197" si="53">SUM(H193:AP193)</f>
        <v>0</v>
      </c>
      <c r="H193" s="155">
        <v>0</v>
      </c>
      <c r="I193" s="155">
        <v>0</v>
      </c>
      <c r="J193" s="155">
        <v>0</v>
      </c>
      <c r="K193" s="155">
        <v>0</v>
      </c>
      <c r="L193" s="155">
        <v>0</v>
      </c>
      <c r="M193" s="155">
        <v>0</v>
      </c>
      <c r="N193" s="155">
        <v>0</v>
      </c>
      <c r="O193" s="155">
        <v>0</v>
      </c>
      <c r="P193" s="155">
        <v>0</v>
      </c>
      <c r="Q193" s="155">
        <v>0</v>
      </c>
      <c r="R193" s="155">
        <v>0</v>
      </c>
      <c r="S193" s="155">
        <v>0</v>
      </c>
      <c r="T193" s="155">
        <v>0</v>
      </c>
      <c r="U193" s="155">
        <v>0</v>
      </c>
      <c r="V193" s="155">
        <v>0</v>
      </c>
      <c r="W193" s="155">
        <v>0</v>
      </c>
      <c r="X193" s="155">
        <v>0</v>
      </c>
      <c r="Y193" s="155">
        <v>0</v>
      </c>
      <c r="Z193" s="155">
        <v>0</v>
      </c>
      <c r="AA193" s="155">
        <v>0</v>
      </c>
      <c r="AB193" s="155">
        <v>0</v>
      </c>
      <c r="AC193" s="155">
        <v>0</v>
      </c>
      <c r="AD193" s="155">
        <v>0</v>
      </c>
      <c r="AE193" s="155">
        <v>0</v>
      </c>
      <c r="AF193" s="155">
        <v>0</v>
      </c>
      <c r="AG193" s="155">
        <v>0</v>
      </c>
      <c r="AH193" s="155">
        <v>0</v>
      </c>
      <c r="AI193" s="155">
        <v>0</v>
      </c>
      <c r="AJ193" s="155">
        <v>0</v>
      </c>
      <c r="AK193" s="155">
        <v>0</v>
      </c>
      <c r="AL193" s="155">
        <v>0</v>
      </c>
      <c r="AM193" s="155">
        <v>0</v>
      </c>
      <c r="AN193" s="155">
        <v>0</v>
      </c>
      <c r="AO193" s="155">
        <v>0</v>
      </c>
      <c r="AP193" s="155">
        <v>0</v>
      </c>
      <c r="AQ193" s="8"/>
      <c r="AS193" s="134"/>
      <c r="AT193" s="134"/>
    </row>
    <row r="194" spans="2:46">
      <c r="B194" s="5"/>
      <c r="D194" s="165" t="s">
        <v>124</v>
      </c>
      <c r="E194" s="47"/>
      <c r="F194" s="61" t="s">
        <v>53</v>
      </c>
      <c r="G194" s="154">
        <f t="shared" si="53"/>
        <v>0</v>
      </c>
      <c r="H194" s="155">
        <v>0</v>
      </c>
      <c r="I194" s="155">
        <v>0</v>
      </c>
      <c r="J194" s="155">
        <v>0</v>
      </c>
      <c r="K194" s="155">
        <v>0</v>
      </c>
      <c r="L194" s="155">
        <v>0</v>
      </c>
      <c r="M194" s="155">
        <v>0</v>
      </c>
      <c r="N194" s="155">
        <v>0</v>
      </c>
      <c r="O194" s="155">
        <v>0</v>
      </c>
      <c r="P194" s="155">
        <v>0</v>
      </c>
      <c r="Q194" s="155">
        <v>0</v>
      </c>
      <c r="R194" s="155">
        <v>0</v>
      </c>
      <c r="S194" s="155">
        <v>0</v>
      </c>
      <c r="T194" s="155">
        <v>0</v>
      </c>
      <c r="U194" s="155">
        <v>0</v>
      </c>
      <c r="V194" s="155">
        <v>0</v>
      </c>
      <c r="W194" s="155">
        <v>0</v>
      </c>
      <c r="X194" s="155">
        <v>0</v>
      </c>
      <c r="Y194" s="155">
        <v>0</v>
      </c>
      <c r="Z194" s="155">
        <v>0</v>
      </c>
      <c r="AA194" s="155">
        <v>0</v>
      </c>
      <c r="AB194" s="155">
        <v>0</v>
      </c>
      <c r="AC194" s="155">
        <v>0</v>
      </c>
      <c r="AD194" s="155">
        <v>0</v>
      </c>
      <c r="AE194" s="155">
        <v>0</v>
      </c>
      <c r="AF194" s="155">
        <v>0</v>
      </c>
      <c r="AG194" s="155">
        <v>0</v>
      </c>
      <c r="AH194" s="155">
        <v>0</v>
      </c>
      <c r="AI194" s="155">
        <v>0</v>
      </c>
      <c r="AJ194" s="155">
        <v>0</v>
      </c>
      <c r="AK194" s="155">
        <v>0</v>
      </c>
      <c r="AL194" s="155">
        <v>0</v>
      </c>
      <c r="AM194" s="155">
        <v>0</v>
      </c>
      <c r="AN194" s="155">
        <v>0</v>
      </c>
      <c r="AO194" s="155">
        <v>0</v>
      </c>
      <c r="AP194" s="155">
        <v>0</v>
      </c>
      <c r="AQ194" s="8"/>
      <c r="AS194" s="134"/>
      <c r="AT194" s="134"/>
    </row>
    <row r="195" spans="2:46">
      <c r="B195" s="5"/>
      <c r="D195" s="165" t="s">
        <v>125</v>
      </c>
      <c r="E195" s="47"/>
      <c r="F195" s="61" t="s">
        <v>54</v>
      </c>
      <c r="G195" s="154">
        <f t="shared" si="53"/>
        <v>14159</v>
      </c>
      <c r="H195" s="155">
        <v>161</v>
      </c>
      <c r="I195" s="155">
        <v>166</v>
      </c>
      <c r="J195" s="155">
        <v>187</v>
      </c>
      <c r="K195" s="155">
        <v>208</v>
      </c>
      <c r="L195" s="155">
        <v>231</v>
      </c>
      <c r="M195" s="155">
        <v>253</v>
      </c>
      <c r="N195" s="155">
        <v>277</v>
      </c>
      <c r="O195" s="155">
        <v>301</v>
      </c>
      <c r="P195" s="155">
        <v>327</v>
      </c>
      <c r="Q195" s="155">
        <v>353</v>
      </c>
      <c r="R195" s="155">
        <v>378</v>
      </c>
      <c r="S195" s="155">
        <v>403</v>
      </c>
      <c r="T195" s="155">
        <v>429</v>
      </c>
      <c r="U195" s="155">
        <v>436</v>
      </c>
      <c r="V195" s="155">
        <v>443</v>
      </c>
      <c r="W195" s="155">
        <v>448</v>
      </c>
      <c r="X195" s="155">
        <v>454</v>
      </c>
      <c r="Y195" s="155">
        <v>460</v>
      </c>
      <c r="Z195" s="155">
        <v>466</v>
      </c>
      <c r="AA195" s="155">
        <v>471</v>
      </c>
      <c r="AB195" s="155">
        <v>474</v>
      </c>
      <c r="AC195" s="155">
        <v>477</v>
      </c>
      <c r="AD195" s="155">
        <v>480</v>
      </c>
      <c r="AE195" s="155">
        <v>483</v>
      </c>
      <c r="AF195" s="155">
        <v>486</v>
      </c>
      <c r="AG195" s="155">
        <v>487</v>
      </c>
      <c r="AH195" s="155">
        <v>488</v>
      </c>
      <c r="AI195" s="155">
        <v>489</v>
      </c>
      <c r="AJ195" s="155">
        <v>491</v>
      </c>
      <c r="AK195" s="155">
        <v>492</v>
      </c>
      <c r="AL195" s="155">
        <v>492</v>
      </c>
      <c r="AM195" s="155">
        <v>492</v>
      </c>
      <c r="AN195" s="155">
        <v>492</v>
      </c>
      <c r="AO195" s="155">
        <v>492</v>
      </c>
      <c r="AP195" s="155">
        <v>492</v>
      </c>
      <c r="AQ195" s="8"/>
      <c r="AS195" s="134"/>
      <c r="AT195" s="134"/>
    </row>
    <row r="196" spans="2:46">
      <c r="B196" s="5"/>
      <c r="D196" s="165" t="s">
        <v>126</v>
      </c>
      <c r="E196" s="47"/>
      <c r="F196" s="61" t="s">
        <v>11</v>
      </c>
      <c r="G196" s="154">
        <f t="shared" si="53"/>
        <v>4695</v>
      </c>
      <c r="H196" s="155">
        <v>53</v>
      </c>
      <c r="I196" s="155">
        <v>55</v>
      </c>
      <c r="J196" s="155">
        <v>62</v>
      </c>
      <c r="K196" s="155">
        <v>69</v>
      </c>
      <c r="L196" s="155">
        <v>77</v>
      </c>
      <c r="M196" s="155">
        <v>84</v>
      </c>
      <c r="N196" s="155">
        <v>92</v>
      </c>
      <c r="O196" s="155">
        <v>100</v>
      </c>
      <c r="P196" s="155">
        <v>108</v>
      </c>
      <c r="Q196" s="155">
        <v>117</v>
      </c>
      <c r="R196" s="155">
        <v>125</v>
      </c>
      <c r="S196" s="155">
        <v>134</v>
      </c>
      <c r="T196" s="155">
        <v>142</v>
      </c>
      <c r="U196" s="155">
        <v>145</v>
      </c>
      <c r="V196" s="155">
        <v>147</v>
      </c>
      <c r="W196" s="155">
        <v>149</v>
      </c>
      <c r="X196" s="155">
        <v>151</v>
      </c>
      <c r="Y196" s="155">
        <v>153</v>
      </c>
      <c r="Z196" s="155">
        <v>154</v>
      </c>
      <c r="AA196" s="155">
        <v>156</v>
      </c>
      <c r="AB196" s="155">
        <v>157</v>
      </c>
      <c r="AC196" s="155">
        <v>158</v>
      </c>
      <c r="AD196" s="155">
        <v>159</v>
      </c>
      <c r="AE196" s="155">
        <v>160</v>
      </c>
      <c r="AF196" s="155">
        <v>161</v>
      </c>
      <c r="AG196" s="155">
        <v>162</v>
      </c>
      <c r="AH196" s="155">
        <v>162</v>
      </c>
      <c r="AI196" s="155">
        <v>162</v>
      </c>
      <c r="AJ196" s="155">
        <v>163</v>
      </c>
      <c r="AK196" s="155">
        <v>163</v>
      </c>
      <c r="AL196" s="155">
        <v>163</v>
      </c>
      <c r="AM196" s="155">
        <v>163</v>
      </c>
      <c r="AN196" s="155">
        <v>163</v>
      </c>
      <c r="AO196" s="155">
        <v>163</v>
      </c>
      <c r="AP196" s="155">
        <v>163</v>
      </c>
      <c r="AQ196" s="8"/>
      <c r="AS196" s="134"/>
      <c r="AT196" s="134"/>
    </row>
    <row r="197" spans="2:46">
      <c r="B197" s="5"/>
      <c r="D197" s="165" t="s">
        <v>127</v>
      </c>
      <c r="E197" s="50"/>
      <c r="F197" s="61" t="s">
        <v>15</v>
      </c>
      <c r="G197" s="154">
        <f t="shared" si="53"/>
        <v>9272</v>
      </c>
      <c r="H197" s="155">
        <v>106</v>
      </c>
      <c r="I197" s="155">
        <v>109</v>
      </c>
      <c r="J197" s="155">
        <v>122</v>
      </c>
      <c r="K197" s="155">
        <v>136</v>
      </c>
      <c r="L197" s="155">
        <v>151</v>
      </c>
      <c r="M197" s="155">
        <v>166</v>
      </c>
      <c r="N197" s="155">
        <v>181</v>
      </c>
      <c r="O197" s="155">
        <v>197</v>
      </c>
      <c r="P197" s="155">
        <v>214</v>
      </c>
      <c r="Q197" s="155">
        <v>231</v>
      </c>
      <c r="R197" s="155">
        <v>247</v>
      </c>
      <c r="S197" s="155">
        <v>264</v>
      </c>
      <c r="T197" s="155">
        <v>281</v>
      </c>
      <c r="U197" s="155">
        <v>285</v>
      </c>
      <c r="V197" s="155">
        <v>290</v>
      </c>
      <c r="W197" s="155">
        <v>294</v>
      </c>
      <c r="X197" s="155">
        <v>297</v>
      </c>
      <c r="Y197" s="155">
        <v>301</v>
      </c>
      <c r="Z197" s="155">
        <v>305</v>
      </c>
      <c r="AA197" s="155">
        <v>309</v>
      </c>
      <c r="AB197" s="155">
        <v>311</v>
      </c>
      <c r="AC197" s="155">
        <v>313</v>
      </c>
      <c r="AD197" s="155">
        <v>315</v>
      </c>
      <c r="AE197" s="155">
        <v>316</v>
      </c>
      <c r="AF197" s="155">
        <v>318</v>
      </c>
      <c r="AG197" s="155">
        <v>319</v>
      </c>
      <c r="AH197" s="155">
        <v>320</v>
      </c>
      <c r="AI197" s="155">
        <v>321</v>
      </c>
      <c r="AJ197" s="155">
        <v>321</v>
      </c>
      <c r="AK197" s="155">
        <v>322</v>
      </c>
      <c r="AL197" s="155">
        <v>322</v>
      </c>
      <c r="AM197" s="155">
        <v>322</v>
      </c>
      <c r="AN197" s="155">
        <v>322</v>
      </c>
      <c r="AO197" s="155">
        <v>322</v>
      </c>
      <c r="AP197" s="155">
        <v>322</v>
      </c>
      <c r="AQ197" s="8"/>
      <c r="AS197" s="134"/>
      <c r="AT197" s="134"/>
    </row>
    <row r="198" spans="2:46">
      <c r="B198" s="5"/>
      <c r="D198" s="165"/>
      <c r="E198" s="50"/>
      <c r="F198" s="50"/>
      <c r="G198" s="55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8"/>
      <c r="AS198" s="134"/>
      <c r="AT198" s="134"/>
    </row>
    <row r="199" spans="2:46" s="22" customFormat="1">
      <c r="B199" s="5"/>
      <c r="D199" s="166"/>
      <c r="E199" s="52"/>
      <c r="F199" s="60" t="s">
        <v>56</v>
      </c>
      <c r="G199" s="154">
        <f t="shared" ref="G199:AP199" si="54">SUM(G200:G204)</f>
        <v>22322</v>
      </c>
      <c r="H199" s="154">
        <f t="shared" si="54"/>
        <v>0</v>
      </c>
      <c r="I199" s="154">
        <f t="shared" si="54"/>
        <v>0</v>
      </c>
      <c r="J199" s="154">
        <f t="shared" si="54"/>
        <v>44</v>
      </c>
      <c r="K199" s="154">
        <f t="shared" si="54"/>
        <v>112</v>
      </c>
      <c r="L199" s="154">
        <f t="shared" si="54"/>
        <v>174</v>
      </c>
      <c r="M199" s="154">
        <f t="shared" si="54"/>
        <v>236</v>
      </c>
      <c r="N199" s="154">
        <f t="shared" si="54"/>
        <v>303</v>
      </c>
      <c r="O199" s="154">
        <f t="shared" si="54"/>
        <v>371</v>
      </c>
      <c r="P199" s="154">
        <f t="shared" si="54"/>
        <v>442</v>
      </c>
      <c r="Q199" s="154">
        <f t="shared" si="54"/>
        <v>518</v>
      </c>
      <c r="R199" s="154">
        <f t="shared" si="54"/>
        <v>592</v>
      </c>
      <c r="S199" s="154">
        <f t="shared" si="54"/>
        <v>667</v>
      </c>
      <c r="T199" s="154">
        <f t="shared" si="54"/>
        <v>745</v>
      </c>
      <c r="U199" s="154">
        <f t="shared" si="54"/>
        <v>757</v>
      </c>
      <c r="V199" s="154">
        <f t="shared" si="54"/>
        <v>768</v>
      </c>
      <c r="W199" s="154">
        <f t="shared" si="54"/>
        <v>777</v>
      </c>
      <c r="X199" s="154">
        <f t="shared" si="54"/>
        <v>788</v>
      </c>
      <c r="Y199" s="154">
        <f t="shared" si="54"/>
        <v>797</v>
      </c>
      <c r="Z199" s="154">
        <f t="shared" si="54"/>
        <v>807</v>
      </c>
      <c r="AA199" s="154">
        <f t="shared" si="54"/>
        <v>815</v>
      </c>
      <c r="AB199" s="154">
        <f t="shared" si="54"/>
        <v>821</v>
      </c>
      <c r="AC199" s="154">
        <f t="shared" si="54"/>
        <v>825</v>
      </c>
      <c r="AD199" s="154">
        <f t="shared" si="54"/>
        <v>830</v>
      </c>
      <c r="AE199" s="154">
        <f t="shared" si="54"/>
        <v>835</v>
      </c>
      <c r="AF199" s="154">
        <f t="shared" si="54"/>
        <v>840</v>
      </c>
      <c r="AG199" s="154">
        <f t="shared" si="54"/>
        <v>841</v>
      </c>
      <c r="AH199" s="154">
        <f t="shared" si="54"/>
        <v>842</v>
      </c>
      <c r="AI199" s="154">
        <f t="shared" si="54"/>
        <v>844</v>
      </c>
      <c r="AJ199" s="154">
        <f t="shared" si="54"/>
        <v>846</v>
      </c>
      <c r="AK199" s="154">
        <f t="shared" si="54"/>
        <v>848</v>
      </c>
      <c r="AL199" s="154">
        <f t="shared" si="54"/>
        <v>848</v>
      </c>
      <c r="AM199" s="154">
        <f t="shared" si="54"/>
        <v>848</v>
      </c>
      <c r="AN199" s="154">
        <f t="shared" si="54"/>
        <v>847</v>
      </c>
      <c r="AO199" s="154">
        <f t="shared" si="54"/>
        <v>847</v>
      </c>
      <c r="AP199" s="154">
        <f t="shared" si="54"/>
        <v>847</v>
      </c>
      <c r="AQ199" s="8"/>
      <c r="AS199" s="134"/>
      <c r="AT199" s="136"/>
    </row>
    <row r="200" spans="2:46">
      <c r="B200" s="5"/>
      <c r="D200" s="165" t="s">
        <v>128</v>
      </c>
      <c r="E200" s="47"/>
      <c r="F200" s="61" t="s">
        <v>52</v>
      </c>
      <c r="G200" s="154">
        <f t="shared" ref="G200:G204" si="55">SUM(H200:AP200)</f>
        <v>0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155">
        <v>0</v>
      </c>
      <c r="O200" s="155">
        <v>0</v>
      </c>
      <c r="P200" s="155">
        <v>0</v>
      </c>
      <c r="Q200" s="155">
        <v>0</v>
      </c>
      <c r="R200" s="155">
        <v>0</v>
      </c>
      <c r="S200" s="155">
        <v>0</v>
      </c>
      <c r="T200" s="155">
        <v>0</v>
      </c>
      <c r="U200" s="155">
        <v>0</v>
      </c>
      <c r="V200" s="155">
        <v>0</v>
      </c>
      <c r="W200" s="155">
        <v>0</v>
      </c>
      <c r="X200" s="155">
        <v>0</v>
      </c>
      <c r="Y200" s="155">
        <v>0</v>
      </c>
      <c r="Z200" s="155">
        <v>0</v>
      </c>
      <c r="AA200" s="155">
        <v>0</v>
      </c>
      <c r="AB200" s="155">
        <v>0</v>
      </c>
      <c r="AC200" s="155">
        <v>0</v>
      </c>
      <c r="AD200" s="155">
        <v>0</v>
      </c>
      <c r="AE200" s="155">
        <v>0</v>
      </c>
      <c r="AF200" s="155">
        <v>0</v>
      </c>
      <c r="AG200" s="155">
        <v>0</v>
      </c>
      <c r="AH200" s="155">
        <v>0</v>
      </c>
      <c r="AI200" s="155">
        <v>0</v>
      </c>
      <c r="AJ200" s="155">
        <v>0</v>
      </c>
      <c r="AK200" s="155">
        <v>0</v>
      </c>
      <c r="AL200" s="155">
        <v>0</v>
      </c>
      <c r="AM200" s="155">
        <v>0</v>
      </c>
      <c r="AN200" s="155">
        <v>0</v>
      </c>
      <c r="AO200" s="155">
        <v>0</v>
      </c>
      <c r="AP200" s="155">
        <v>0</v>
      </c>
      <c r="AQ200" s="8"/>
      <c r="AS200" s="134"/>
      <c r="AT200" s="134"/>
    </row>
    <row r="201" spans="2:46">
      <c r="B201" s="5"/>
      <c r="D201" s="165" t="s">
        <v>129</v>
      </c>
      <c r="E201" s="47"/>
      <c r="F201" s="61" t="s">
        <v>53</v>
      </c>
      <c r="G201" s="154">
        <f t="shared" si="55"/>
        <v>3783</v>
      </c>
      <c r="H201" s="155">
        <v>0</v>
      </c>
      <c r="I201" s="155">
        <v>0</v>
      </c>
      <c r="J201" s="155">
        <v>0</v>
      </c>
      <c r="K201" s="155">
        <v>21</v>
      </c>
      <c r="L201" s="155">
        <v>32</v>
      </c>
      <c r="M201" s="155">
        <v>43</v>
      </c>
      <c r="N201" s="155">
        <v>55</v>
      </c>
      <c r="O201" s="155">
        <v>66</v>
      </c>
      <c r="P201" s="155">
        <v>78</v>
      </c>
      <c r="Q201" s="155">
        <v>91</v>
      </c>
      <c r="R201" s="155">
        <v>104</v>
      </c>
      <c r="S201" s="155">
        <v>116</v>
      </c>
      <c r="T201" s="155">
        <v>129</v>
      </c>
      <c r="U201" s="155">
        <v>131</v>
      </c>
      <c r="V201" s="155">
        <v>132</v>
      </c>
      <c r="W201" s="155">
        <v>133</v>
      </c>
      <c r="X201" s="155">
        <v>135</v>
      </c>
      <c r="Y201" s="155">
        <v>136</v>
      </c>
      <c r="Z201" s="155">
        <v>137</v>
      </c>
      <c r="AA201" s="155">
        <v>138</v>
      </c>
      <c r="AB201" s="155">
        <v>139</v>
      </c>
      <c r="AC201" s="155">
        <v>139</v>
      </c>
      <c r="AD201" s="155">
        <v>140</v>
      </c>
      <c r="AE201" s="155">
        <v>140</v>
      </c>
      <c r="AF201" s="155">
        <v>141</v>
      </c>
      <c r="AG201" s="155">
        <v>141</v>
      </c>
      <c r="AH201" s="155">
        <v>141</v>
      </c>
      <c r="AI201" s="155">
        <v>141</v>
      </c>
      <c r="AJ201" s="155">
        <v>141</v>
      </c>
      <c r="AK201" s="155">
        <v>141</v>
      </c>
      <c r="AL201" s="155">
        <v>141</v>
      </c>
      <c r="AM201" s="155">
        <v>141</v>
      </c>
      <c r="AN201" s="155">
        <v>140</v>
      </c>
      <c r="AO201" s="155">
        <v>140</v>
      </c>
      <c r="AP201" s="155">
        <v>140</v>
      </c>
      <c r="AQ201" s="8"/>
      <c r="AS201" s="134"/>
      <c r="AT201" s="134"/>
    </row>
    <row r="202" spans="2:46">
      <c r="B202" s="5"/>
      <c r="D202" s="165" t="s">
        <v>130</v>
      </c>
      <c r="E202" s="47"/>
      <c r="F202" s="61" t="s">
        <v>54</v>
      </c>
      <c r="G202" s="154">
        <f t="shared" si="55"/>
        <v>9331</v>
      </c>
      <c r="H202" s="155">
        <v>0</v>
      </c>
      <c r="I202" s="155">
        <v>0</v>
      </c>
      <c r="J202" s="155">
        <v>22</v>
      </c>
      <c r="K202" s="155">
        <v>46</v>
      </c>
      <c r="L202" s="155">
        <v>71</v>
      </c>
      <c r="M202" s="155">
        <v>97</v>
      </c>
      <c r="N202" s="155">
        <v>125</v>
      </c>
      <c r="O202" s="155">
        <v>153</v>
      </c>
      <c r="P202" s="155">
        <v>183</v>
      </c>
      <c r="Q202" s="155">
        <v>215</v>
      </c>
      <c r="R202" s="155">
        <v>246</v>
      </c>
      <c r="S202" s="155">
        <v>277</v>
      </c>
      <c r="T202" s="155">
        <v>310</v>
      </c>
      <c r="U202" s="155">
        <v>315</v>
      </c>
      <c r="V202" s="155">
        <v>320</v>
      </c>
      <c r="W202" s="155">
        <v>324</v>
      </c>
      <c r="X202" s="155">
        <v>329</v>
      </c>
      <c r="Y202" s="155">
        <v>333</v>
      </c>
      <c r="Z202" s="155">
        <v>337</v>
      </c>
      <c r="AA202" s="155">
        <v>341</v>
      </c>
      <c r="AB202" s="155">
        <v>343</v>
      </c>
      <c r="AC202" s="155">
        <v>345</v>
      </c>
      <c r="AD202" s="155">
        <v>347</v>
      </c>
      <c r="AE202" s="155">
        <v>350</v>
      </c>
      <c r="AF202" s="155">
        <v>352</v>
      </c>
      <c r="AG202" s="155">
        <v>352</v>
      </c>
      <c r="AH202" s="155">
        <v>353</v>
      </c>
      <c r="AI202" s="155">
        <v>354</v>
      </c>
      <c r="AJ202" s="155">
        <v>355</v>
      </c>
      <c r="AK202" s="155">
        <v>356</v>
      </c>
      <c r="AL202" s="155">
        <v>356</v>
      </c>
      <c r="AM202" s="155">
        <v>356</v>
      </c>
      <c r="AN202" s="155">
        <v>356</v>
      </c>
      <c r="AO202" s="155">
        <v>356</v>
      </c>
      <c r="AP202" s="155">
        <v>356</v>
      </c>
      <c r="AQ202" s="8"/>
      <c r="AS202" s="134"/>
      <c r="AT202" s="134"/>
    </row>
    <row r="203" spans="2:46">
      <c r="B203" s="5"/>
      <c r="D203" s="165" t="s">
        <v>131</v>
      </c>
      <c r="E203" s="47"/>
      <c r="F203" s="61" t="s">
        <v>11</v>
      </c>
      <c r="G203" s="154">
        <f t="shared" si="55"/>
        <v>3095</v>
      </c>
      <c r="H203" s="155">
        <v>0</v>
      </c>
      <c r="I203" s="155">
        <v>0</v>
      </c>
      <c r="J203" s="155">
        <v>7</v>
      </c>
      <c r="K203" s="155">
        <v>15</v>
      </c>
      <c r="L203" s="155">
        <v>24</v>
      </c>
      <c r="M203" s="155">
        <v>32</v>
      </c>
      <c r="N203" s="155">
        <v>41</v>
      </c>
      <c r="O203" s="155">
        <v>51</v>
      </c>
      <c r="P203" s="155">
        <v>61</v>
      </c>
      <c r="Q203" s="155">
        <v>71</v>
      </c>
      <c r="R203" s="155">
        <v>81</v>
      </c>
      <c r="S203" s="155">
        <v>92</v>
      </c>
      <c r="T203" s="155">
        <v>103</v>
      </c>
      <c r="U203" s="155">
        <v>105</v>
      </c>
      <c r="V203" s="155">
        <v>106</v>
      </c>
      <c r="W203" s="155">
        <v>108</v>
      </c>
      <c r="X203" s="155">
        <v>109</v>
      </c>
      <c r="Y203" s="155">
        <v>110</v>
      </c>
      <c r="Z203" s="155">
        <v>112</v>
      </c>
      <c r="AA203" s="155">
        <v>113</v>
      </c>
      <c r="AB203" s="155">
        <v>114</v>
      </c>
      <c r="AC203" s="155">
        <v>115</v>
      </c>
      <c r="AD203" s="155">
        <v>115</v>
      </c>
      <c r="AE203" s="155">
        <v>116</v>
      </c>
      <c r="AF203" s="155">
        <v>117</v>
      </c>
      <c r="AG203" s="155">
        <v>117</v>
      </c>
      <c r="AH203" s="155">
        <v>117</v>
      </c>
      <c r="AI203" s="155">
        <v>117</v>
      </c>
      <c r="AJ203" s="155">
        <v>118</v>
      </c>
      <c r="AK203" s="155">
        <v>118</v>
      </c>
      <c r="AL203" s="155">
        <v>118</v>
      </c>
      <c r="AM203" s="155">
        <v>118</v>
      </c>
      <c r="AN203" s="155">
        <v>118</v>
      </c>
      <c r="AO203" s="155">
        <v>118</v>
      </c>
      <c r="AP203" s="155">
        <v>118</v>
      </c>
      <c r="AQ203" s="8"/>
      <c r="AS203" s="134"/>
      <c r="AT203" s="134"/>
    </row>
    <row r="204" spans="2:46">
      <c r="B204" s="5"/>
      <c r="D204" s="165" t="s">
        <v>132</v>
      </c>
      <c r="E204" s="50"/>
      <c r="F204" s="61" t="s">
        <v>15</v>
      </c>
      <c r="G204" s="154">
        <f t="shared" si="55"/>
        <v>6113</v>
      </c>
      <c r="H204" s="155">
        <v>0</v>
      </c>
      <c r="I204" s="155">
        <v>0</v>
      </c>
      <c r="J204" s="155">
        <v>15</v>
      </c>
      <c r="K204" s="155">
        <v>30</v>
      </c>
      <c r="L204" s="155">
        <v>47</v>
      </c>
      <c r="M204" s="155">
        <v>64</v>
      </c>
      <c r="N204" s="155">
        <v>82</v>
      </c>
      <c r="O204" s="155">
        <v>101</v>
      </c>
      <c r="P204" s="155">
        <v>120</v>
      </c>
      <c r="Q204" s="155">
        <v>141</v>
      </c>
      <c r="R204" s="155">
        <v>161</v>
      </c>
      <c r="S204" s="155">
        <v>182</v>
      </c>
      <c r="T204" s="155">
        <v>203</v>
      </c>
      <c r="U204" s="155">
        <v>206</v>
      </c>
      <c r="V204" s="155">
        <v>210</v>
      </c>
      <c r="W204" s="155">
        <v>212</v>
      </c>
      <c r="X204" s="155">
        <v>215</v>
      </c>
      <c r="Y204" s="155">
        <v>218</v>
      </c>
      <c r="Z204" s="155">
        <v>221</v>
      </c>
      <c r="AA204" s="155">
        <v>223</v>
      </c>
      <c r="AB204" s="155">
        <v>225</v>
      </c>
      <c r="AC204" s="155">
        <v>226</v>
      </c>
      <c r="AD204" s="155">
        <v>228</v>
      </c>
      <c r="AE204" s="155">
        <v>229</v>
      </c>
      <c r="AF204" s="155">
        <v>230</v>
      </c>
      <c r="AG204" s="155">
        <v>231</v>
      </c>
      <c r="AH204" s="155">
        <v>231</v>
      </c>
      <c r="AI204" s="155">
        <v>232</v>
      </c>
      <c r="AJ204" s="155">
        <v>232</v>
      </c>
      <c r="AK204" s="155">
        <v>233</v>
      </c>
      <c r="AL204" s="155">
        <v>233</v>
      </c>
      <c r="AM204" s="155">
        <v>233</v>
      </c>
      <c r="AN204" s="155">
        <v>233</v>
      </c>
      <c r="AO204" s="155">
        <v>233</v>
      </c>
      <c r="AP204" s="155">
        <v>233</v>
      </c>
      <c r="AQ204" s="8"/>
      <c r="AS204" s="134"/>
      <c r="AT204" s="134"/>
    </row>
    <row r="205" spans="2:46">
      <c r="B205" s="5"/>
      <c r="D205" s="165"/>
      <c r="E205" s="50"/>
      <c r="F205" s="50"/>
      <c r="G205" s="55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8"/>
      <c r="AS205" s="134"/>
      <c r="AT205" s="134"/>
    </row>
    <row r="206" spans="2:46" s="22" customFormat="1">
      <c r="B206" s="5"/>
      <c r="D206" s="166"/>
      <c r="E206" s="52"/>
      <c r="F206" s="60" t="s">
        <v>57</v>
      </c>
      <c r="G206" s="154">
        <f t="shared" ref="G206:AP206" si="56">SUM(G207:G211)</f>
        <v>14175</v>
      </c>
      <c r="H206" s="154">
        <f t="shared" si="56"/>
        <v>0</v>
      </c>
      <c r="I206" s="154">
        <f t="shared" si="56"/>
        <v>0</v>
      </c>
      <c r="J206" s="154">
        <f t="shared" si="56"/>
        <v>2</v>
      </c>
      <c r="K206" s="154">
        <f t="shared" si="56"/>
        <v>79</v>
      </c>
      <c r="L206" s="154">
        <f t="shared" si="56"/>
        <v>119</v>
      </c>
      <c r="M206" s="154">
        <f t="shared" si="56"/>
        <v>161</v>
      </c>
      <c r="N206" s="154">
        <f t="shared" si="56"/>
        <v>204</v>
      </c>
      <c r="O206" s="154">
        <f t="shared" si="56"/>
        <v>248</v>
      </c>
      <c r="P206" s="154">
        <f t="shared" si="56"/>
        <v>292</v>
      </c>
      <c r="Q206" s="154">
        <f t="shared" si="56"/>
        <v>339</v>
      </c>
      <c r="R206" s="154">
        <f t="shared" si="56"/>
        <v>386</v>
      </c>
      <c r="S206" s="154">
        <f t="shared" si="56"/>
        <v>436</v>
      </c>
      <c r="T206" s="154">
        <f t="shared" si="56"/>
        <v>483</v>
      </c>
      <c r="U206" s="154">
        <f t="shared" si="56"/>
        <v>490</v>
      </c>
      <c r="V206" s="154">
        <f t="shared" si="56"/>
        <v>495</v>
      </c>
      <c r="W206" s="154">
        <f t="shared" si="56"/>
        <v>500</v>
      </c>
      <c r="X206" s="154">
        <f t="shared" si="56"/>
        <v>504</v>
      </c>
      <c r="Y206" s="154">
        <f t="shared" si="56"/>
        <v>509</v>
      </c>
      <c r="Z206" s="154">
        <f t="shared" si="56"/>
        <v>514</v>
      </c>
      <c r="AA206" s="154">
        <f t="shared" si="56"/>
        <v>518</v>
      </c>
      <c r="AB206" s="154">
        <f t="shared" si="56"/>
        <v>520</v>
      </c>
      <c r="AC206" s="154">
        <f t="shared" si="56"/>
        <v>522</v>
      </c>
      <c r="AD206" s="154">
        <f t="shared" si="56"/>
        <v>524</v>
      </c>
      <c r="AE206" s="154">
        <f t="shared" si="56"/>
        <v>525</v>
      </c>
      <c r="AF206" s="154">
        <f t="shared" si="56"/>
        <v>528</v>
      </c>
      <c r="AG206" s="154">
        <f t="shared" si="56"/>
        <v>528</v>
      </c>
      <c r="AH206" s="154">
        <f t="shared" si="56"/>
        <v>529</v>
      </c>
      <c r="AI206" s="154">
        <f t="shared" si="56"/>
        <v>529</v>
      </c>
      <c r="AJ206" s="154">
        <f t="shared" si="56"/>
        <v>529</v>
      </c>
      <c r="AK206" s="154">
        <f t="shared" si="56"/>
        <v>529</v>
      </c>
      <c r="AL206" s="154">
        <f t="shared" si="56"/>
        <v>528</v>
      </c>
      <c r="AM206" s="154">
        <f t="shared" si="56"/>
        <v>527</v>
      </c>
      <c r="AN206" s="154">
        <f t="shared" si="56"/>
        <v>527</v>
      </c>
      <c r="AO206" s="154">
        <f t="shared" si="56"/>
        <v>526</v>
      </c>
      <c r="AP206" s="154">
        <f t="shared" si="56"/>
        <v>525</v>
      </c>
      <c r="AQ206" s="8"/>
      <c r="AS206" s="134"/>
      <c r="AT206" s="136"/>
    </row>
    <row r="207" spans="2:46">
      <c r="B207" s="5"/>
      <c r="D207" s="165" t="s">
        <v>133</v>
      </c>
      <c r="E207" s="47"/>
      <c r="F207" s="61" t="s">
        <v>52</v>
      </c>
      <c r="G207" s="154">
        <f t="shared" ref="G207:G211" si="57">SUM(H207:AP207)</f>
        <v>0</v>
      </c>
      <c r="H207" s="155">
        <v>0</v>
      </c>
      <c r="I207" s="155">
        <v>0</v>
      </c>
      <c r="J207" s="155">
        <v>0</v>
      </c>
      <c r="K207" s="155">
        <v>0</v>
      </c>
      <c r="L207" s="155">
        <v>0</v>
      </c>
      <c r="M207" s="155">
        <v>0</v>
      </c>
      <c r="N207" s="155">
        <v>0</v>
      </c>
      <c r="O207" s="155">
        <v>0</v>
      </c>
      <c r="P207" s="155">
        <v>0</v>
      </c>
      <c r="Q207" s="155">
        <v>0</v>
      </c>
      <c r="R207" s="155">
        <v>0</v>
      </c>
      <c r="S207" s="155">
        <v>0</v>
      </c>
      <c r="T207" s="155">
        <v>0</v>
      </c>
      <c r="U207" s="155">
        <v>0</v>
      </c>
      <c r="V207" s="155">
        <v>0</v>
      </c>
      <c r="W207" s="155">
        <v>0</v>
      </c>
      <c r="X207" s="155">
        <v>0</v>
      </c>
      <c r="Y207" s="155">
        <v>0</v>
      </c>
      <c r="Z207" s="155">
        <v>0</v>
      </c>
      <c r="AA207" s="155">
        <v>0</v>
      </c>
      <c r="AB207" s="155">
        <v>0</v>
      </c>
      <c r="AC207" s="155">
        <v>0</v>
      </c>
      <c r="AD207" s="155">
        <v>0</v>
      </c>
      <c r="AE207" s="155">
        <v>0</v>
      </c>
      <c r="AF207" s="155">
        <v>0</v>
      </c>
      <c r="AG207" s="155">
        <v>0</v>
      </c>
      <c r="AH207" s="155">
        <v>0</v>
      </c>
      <c r="AI207" s="155">
        <v>0</v>
      </c>
      <c r="AJ207" s="155">
        <v>0</v>
      </c>
      <c r="AK207" s="155">
        <v>0</v>
      </c>
      <c r="AL207" s="155">
        <v>0</v>
      </c>
      <c r="AM207" s="155">
        <v>0</v>
      </c>
      <c r="AN207" s="155">
        <v>0</v>
      </c>
      <c r="AO207" s="155">
        <v>0</v>
      </c>
      <c r="AP207" s="155">
        <v>0</v>
      </c>
      <c r="AQ207" s="8"/>
      <c r="AS207" s="134"/>
      <c r="AT207" s="134"/>
    </row>
    <row r="208" spans="2:46">
      <c r="B208" s="5"/>
      <c r="D208" s="165" t="s">
        <v>134</v>
      </c>
      <c r="E208" s="47"/>
      <c r="F208" s="61" t="s">
        <v>53</v>
      </c>
      <c r="G208" s="154">
        <f t="shared" si="57"/>
        <v>13200</v>
      </c>
      <c r="H208" s="155">
        <v>0</v>
      </c>
      <c r="I208" s="155">
        <v>0</v>
      </c>
      <c r="J208" s="155">
        <v>0</v>
      </c>
      <c r="K208" s="155">
        <v>74</v>
      </c>
      <c r="L208" s="155">
        <v>112</v>
      </c>
      <c r="M208" s="155">
        <v>151</v>
      </c>
      <c r="N208" s="155">
        <v>191</v>
      </c>
      <c r="O208" s="155">
        <v>232</v>
      </c>
      <c r="P208" s="155">
        <v>273</v>
      </c>
      <c r="Q208" s="155">
        <v>317</v>
      </c>
      <c r="R208" s="155">
        <v>361</v>
      </c>
      <c r="S208" s="155">
        <v>406</v>
      </c>
      <c r="T208" s="155">
        <v>451</v>
      </c>
      <c r="U208" s="155">
        <v>456</v>
      </c>
      <c r="V208" s="155">
        <v>461</v>
      </c>
      <c r="W208" s="155">
        <v>466</v>
      </c>
      <c r="X208" s="155">
        <v>470</v>
      </c>
      <c r="Y208" s="155">
        <v>474</v>
      </c>
      <c r="Z208" s="155">
        <v>478</v>
      </c>
      <c r="AA208" s="155">
        <v>482</v>
      </c>
      <c r="AB208" s="155">
        <v>484</v>
      </c>
      <c r="AC208" s="155">
        <v>486</v>
      </c>
      <c r="AD208" s="155">
        <v>488</v>
      </c>
      <c r="AE208" s="155">
        <v>489</v>
      </c>
      <c r="AF208" s="155">
        <v>491</v>
      </c>
      <c r="AG208" s="155">
        <v>491</v>
      </c>
      <c r="AH208" s="155">
        <v>492</v>
      </c>
      <c r="AI208" s="155">
        <v>492</v>
      </c>
      <c r="AJ208" s="155">
        <v>492</v>
      </c>
      <c r="AK208" s="155">
        <v>492</v>
      </c>
      <c r="AL208" s="155">
        <v>491</v>
      </c>
      <c r="AM208" s="155">
        <v>490</v>
      </c>
      <c r="AN208" s="155">
        <v>490</v>
      </c>
      <c r="AO208" s="155">
        <v>489</v>
      </c>
      <c r="AP208" s="155">
        <v>488</v>
      </c>
      <c r="AQ208" s="8"/>
      <c r="AS208" s="134"/>
      <c r="AT208" s="134"/>
    </row>
    <row r="209" spans="2:46">
      <c r="B209" s="5"/>
      <c r="D209" s="165" t="s">
        <v>135</v>
      </c>
      <c r="E209" s="47"/>
      <c r="F209" s="61" t="s">
        <v>54</v>
      </c>
      <c r="G209" s="154">
        <f t="shared" si="57"/>
        <v>495</v>
      </c>
      <c r="H209" s="155">
        <v>0</v>
      </c>
      <c r="I209" s="155">
        <v>0</v>
      </c>
      <c r="J209" s="155">
        <v>1</v>
      </c>
      <c r="K209" s="155">
        <v>2</v>
      </c>
      <c r="L209" s="155">
        <v>4</v>
      </c>
      <c r="M209" s="155">
        <v>5</v>
      </c>
      <c r="N209" s="155">
        <v>7</v>
      </c>
      <c r="O209" s="155">
        <v>8</v>
      </c>
      <c r="P209" s="155">
        <v>10</v>
      </c>
      <c r="Q209" s="155">
        <v>11</v>
      </c>
      <c r="R209" s="155">
        <v>13</v>
      </c>
      <c r="S209" s="155">
        <v>15</v>
      </c>
      <c r="T209" s="155">
        <v>16</v>
      </c>
      <c r="U209" s="155">
        <v>17</v>
      </c>
      <c r="V209" s="155">
        <v>17</v>
      </c>
      <c r="W209" s="155">
        <v>17</v>
      </c>
      <c r="X209" s="155">
        <v>17</v>
      </c>
      <c r="Y209" s="155">
        <v>18</v>
      </c>
      <c r="Z209" s="155">
        <v>18</v>
      </c>
      <c r="AA209" s="155">
        <v>18</v>
      </c>
      <c r="AB209" s="155">
        <v>18</v>
      </c>
      <c r="AC209" s="155">
        <v>18</v>
      </c>
      <c r="AD209" s="155">
        <v>18</v>
      </c>
      <c r="AE209" s="155">
        <v>18</v>
      </c>
      <c r="AF209" s="155">
        <v>19</v>
      </c>
      <c r="AG209" s="155">
        <v>19</v>
      </c>
      <c r="AH209" s="155">
        <v>19</v>
      </c>
      <c r="AI209" s="155">
        <v>19</v>
      </c>
      <c r="AJ209" s="155">
        <v>19</v>
      </c>
      <c r="AK209" s="155">
        <v>19</v>
      </c>
      <c r="AL209" s="155">
        <v>19</v>
      </c>
      <c r="AM209" s="155">
        <v>19</v>
      </c>
      <c r="AN209" s="155">
        <v>19</v>
      </c>
      <c r="AO209" s="155">
        <v>19</v>
      </c>
      <c r="AP209" s="155">
        <v>19</v>
      </c>
      <c r="AQ209" s="8"/>
      <c r="AS209" s="134"/>
      <c r="AT209" s="134"/>
    </row>
    <row r="210" spans="2:46">
      <c r="B210" s="5"/>
      <c r="D210" s="165" t="s">
        <v>136</v>
      </c>
      <c r="E210" s="47"/>
      <c r="F210" s="61" t="s">
        <v>11</v>
      </c>
      <c r="G210" s="154">
        <f t="shared" si="57"/>
        <v>162</v>
      </c>
      <c r="H210" s="155">
        <v>0</v>
      </c>
      <c r="I210" s="155">
        <v>0</v>
      </c>
      <c r="J210" s="155">
        <v>0</v>
      </c>
      <c r="K210" s="155">
        <v>1</v>
      </c>
      <c r="L210" s="155">
        <v>1</v>
      </c>
      <c r="M210" s="155">
        <v>2</v>
      </c>
      <c r="N210" s="155">
        <v>2</v>
      </c>
      <c r="O210" s="155">
        <v>3</v>
      </c>
      <c r="P210" s="155">
        <v>3</v>
      </c>
      <c r="Q210" s="155">
        <v>4</v>
      </c>
      <c r="R210" s="155">
        <v>4</v>
      </c>
      <c r="S210" s="155">
        <v>5</v>
      </c>
      <c r="T210" s="155">
        <v>5</v>
      </c>
      <c r="U210" s="155">
        <v>6</v>
      </c>
      <c r="V210" s="155">
        <v>6</v>
      </c>
      <c r="W210" s="155">
        <v>6</v>
      </c>
      <c r="X210" s="155">
        <v>6</v>
      </c>
      <c r="Y210" s="155">
        <v>6</v>
      </c>
      <c r="Z210" s="155">
        <v>6</v>
      </c>
      <c r="AA210" s="155">
        <v>6</v>
      </c>
      <c r="AB210" s="155">
        <v>6</v>
      </c>
      <c r="AC210" s="155">
        <v>6</v>
      </c>
      <c r="AD210" s="155">
        <v>6</v>
      </c>
      <c r="AE210" s="155">
        <v>6</v>
      </c>
      <c r="AF210" s="155">
        <v>6</v>
      </c>
      <c r="AG210" s="155">
        <v>6</v>
      </c>
      <c r="AH210" s="155">
        <v>6</v>
      </c>
      <c r="AI210" s="155">
        <v>6</v>
      </c>
      <c r="AJ210" s="155">
        <v>6</v>
      </c>
      <c r="AK210" s="155">
        <v>6</v>
      </c>
      <c r="AL210" s="155">
        <v>6</v>
      </c>
      <c r="AM210" s="155">
        <v>6</v>
      </c>
      <c r="AN210" s="155">
        <v>6</v>
      </c>
      <c r="AO210" s="155">
        <v>6</v>
      </c>
      <c r="AP210" s="155">
        <v>6</v>
      </c>
      <c r="AQ210" s="8"/>
      <c r="AS210" s="134"/>
      <c r="AT210" s="134"/>
    </row>
    <row r="211" spans="2:46">
      <c r="B211" s="5"/>
      <c r="D211" s="165" t="s">
        <v>137</v>
      </c>
      <c r="E211" s="50"/>
      <c r="F211" s="61" t="s">
        <v>15</v>
      </c>
      <c r="G211" s="154">
        <f t="shared" si="57"/>
        <v>318</v>
      </c>
      <c r="H211" s="155">
        <v>0</v>
      </c>
      <c r="I211" s="155">
        <v>0</v>
      </c>
      <c r="J211" s="155">
        <v>1</v>
      </c>
      <c r="K211" s="155">
        <v>2</v>
      </c>
      <c r="L211" s="155">
        <v>2</v>
      </c>
      <c r="M211" s="155">
        <v>3</v>
      </c>
      <c r="N211" s="155">
        <v>4</v>
      </c>
      <c r="O211" s="155">
        <v>5</v>
      </c>
      <c r="P211" s="155">
        <v>6</v>
      </c>
      <c r="Q211" s="155">
        <v>7</v>
      </c>
      <c r="R211" s="155">
        <v>8</v>
      </c>
      <c r="S211" s="155">
        <v>10</v>
      </c>
      <c r="T211" s="155">
        <v>11</v>
      </c>
      <c r="U211" s="155">
        <v>11</v>
      </c>
      <c r="V211" s="155">
        <v>11</v>
      </c>
      <c r="W211" s="155">
        <v>11</v>
      </c>
      <c r="X211" s="155">
        <v>11</v>
      </c>
      <c r="Y211" s="155">
        <v>11</v>
      </c>
      <c r="Z211" s="155">
        <v>12</v>
      </c>
      <c r="AA211" s="155">
        <v>12</v>
      </c>
      <c r="AB211" s="155">
        <v>12</v>
      </c>
      <c r="AC211" s="155">
        <v>12</v>
      </c>
      <c r="AD211" s="155">
        <v>12</v>
      </c>
      <c r="AE211" s="155">
        <v>12</v>
      </c>
      <c r="AF211" s="155">
        <v>12</v>
      </c>
      <c r="AG211" s="155">
        <v>12</v>
      </c>
      <c r="AH211" s="155">
        <v>12</v>
      </c>
      <c r="AI211" s="155">
        <v>12</v>
      </c>
      <c r="AJ211" s="155">
        <v>12</v>
      </c>
      <c r="AK211" s="155">
        <v>12</v>
      </c>
      <c r="AL211" s="155">
        <v>12</v>
      </c>
      <c r="AM211" s="155">
        <v>12</v>
      </c>
      <c r="AN211" s="155">
        <v>12</v>
      </c>
      <c r="AO211" s="155">
        <v>12</v>
      </c>
      <c r="AP211" s="155">
        <v>12</v>
      </c>
      <c r="AQ211" s="8"/>
      <c r="AS211" s="134"/>
      <c r="AT211" s="134"/>
    </row>
    <row r="212" spans="2:46">
      <c r="B212" s="5"/>
      <c r="D212" s="165"/>
      <c r="E212" s="56"/>
      <c r="F212" s="57"/>
      <c r="G212" s="55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8"/>
      <c r="AS212" s="137"/>
      <c r="AT212" s="134"/>
    </row>
    <row r="213" spans="2:46">
      <c r="B213" s="5"/>
      <c r="D213" s="165"/>
      <c r="E213" s="58">
        <f>E184+1</f>
        <v>8</v>
      </c>
      <c r="F213" s="59" t="str">
        <f>LOOKUP(E213,CAPEX!$E$11:$E$29,CAPEX!$F$11:$F$29)</f>
        <v>Tangua</v>
      </c>
      <c r="G213" s="153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8"/>
      <c r="AS213" s="135"/>
      <c r="AT213" s="134"/>
    </row>
    <row r="214" spans="2:46" s="22" customFormat="1">
      <c r="B214" s="5"/>
      <c r="D214" s="166"/>
      <c r="E214" s="52"/>
      <c r="F214" s="60" t="s">
        <v>51</v>
      </c>
      <c r="G214" s="154">
        <f t="shared" ref="G214:AP214" si="58">SUM(G215:G219)</f>
        <v>31286</v>
      </c>
      <c r="H214" s="154">
        <f t="shared" si="58"/>
        <v>338</v>
      </c>
      <c r="I214" s="154">
        <f t="shared" si="58"/>
        <v>464</v>
      </c>
      <c r="J214" s="154">
        <f t="shared" si="58"/>
        <v>536</v>
      </c>
      <c r="K214" s="154">
        <f t="shared" si="58"/>
        <v>574</v>
      </c>
      <c r="L214" s="154">
        <f t="shared" si="58"/>
        <v>609</v>
      </c>
      <c r="M214" s="154">
        <f t="shared" si="58"/>
        <v>647</v>
      </c>
      <c r="N214" s="154">
        <f t="shared" si="58"/>
        <v>681</v>
      </c>
      <c r="O214" s="154">
        <f t="shared" si="58"/>
        <v>717</v>
      </c>
      <c r="P214" s="154">
        <f t="shared" si="58"/>
        <v>814</v>
      </c>
      <c r="Q214" s="154">
        <f t="shared" si="58"/>
        <v>872</v>
      </c>
      <c r="R214" s="154">
        <f t="shared" si="58"/>
        <v>910</v>
      </c>
      <c r="S214" s="154">
        <f t="shared" si="58"/>
        <v>952</v>
      </c>
      <c r="T214" s="154">
        <f t="shared" si="58"/>
        <v>995</v>
      </c>
      <c r="U214" s="154">
        <f t="shared" si="58"/>
        <v>999</v>
      </c>
      <c r="V214" s="154">
        <f t="shared" si="58"/>
        <v>1004</v>
      </c>
      <c r="W214" s="154">
        <f t="shared" si="58"/>
        <v>1007</v>
      </c>
      <c r="X214" s="154">
        <f t="shared" si="58"/>
        <v>1009</v>
      </c>
      <c r="Y214" s="154">
        <f t="shared" si="58"/>
        <v>1012</v>
      </c>
      <c r="Z214" s="154">
        <f t="shared" si="58"/>
        <v>1015</v>
      </c>
      <c r="AA214" s="154">
        <f t="shared" si="58"/>
        <v>1017</v>
      </c>
      <c r="AB214" s="154">
        <f t="shared" si="58"/>
        <v>1017</v>
      </c>
      <c r="AC214" s="154">
        <f t="shared" si="58"/>
        <v>1017</v>
      </c>
      <c r="AD214" s="154">
        <f t="shared" si="58"/>
        <v>1017</v>
      </c>
      <c r="AE214" s="154">
        <f t="shared" si="58"/>
        <v>1017</v>
      </c>
      <c r="AF214" s="154">
        <f t="shared" si="58"/>
        <v>1017</v>
      </c>
      <c r="AG214" s="154">
        <f t="shared" si="58"/>
        <v>1014</v>
      </c>
      <c r="AH214" s="154">
        <f t="shared" si="58"/>
        <v>1013</v>
      </c>
      <c r="AI214" s="154">
        <f t="shared" si="58"/>
        <v>1010</v>
      </c>
      <c r="AJ214" s="154">
        <f t="shared" si="58"/>
        <v>1009</v>
      </c>
      <c r="AK214" s="154">
        <f t="shared" si="58"/>
        <v>1006</v>
      </c>
      <c r="AL214" s="154">
        <f t="shared" si="58"/>
        <v>1003</v>
      </c>
      <c r="AM214" s="154">
        <f t="shared" si="58"/>
        <v>999</v>
      </c>
      <c r="AN214" s="154">
        <f t="shared" si="58"/>
        <v>995</v>
      </c>
      <c r="AO214" s="154">
        <f t="shared" si="58"/>
        <v>992</v>
      </c>
      <c r="AP214" s="154">
        <f t="shared" si="58"/>
        <v>988</v>
      </c>
      <c r="AQ214" s="8"/>
      <c r="AS214" s="134"/>
      <c r="AT214" s="136"/>
    </row>
    <row r="215" spans="2:46">
      <c r="B215" s="5"/>
      <c r="D215" s="165" t="s">
        <v>118</v>
      </c>
      <c r="E215" s="47"/>
      <c r="F215" s="61" t="s">
        <v>52</v>
      </c>
      <c r="G215" s="154">
        <f t="shared" ref="G215:G219" si="59">SUM(H215:AP215)</f>
        <v>8249</v>
      </c>
      <c r="H215" s="155">
        <v>109</v>
      </c>
      <c r="I215" s="155">
        <v>110</v>
      </c>
      <c r="J215" s="155">
        <v>156</v>
      </c>
      <c r="K215" s="155">
        <v>167</v>
      </c>
      <c r="L215" s="155">
        <v>176</v>
      </c>
      <c r="M215" s="155">
        <v>187</v>
      </c>
      <c r="N215" s="155">
        <v>197</v>
      </c>
      <c r="O215" s="155">
        <v>207</v>
      </c>
      <c r="P215" s="155">
        <v>212</v>
      </c>
      <c r="Q215" s="155">
        <v>227</v>
      </c>
      <c r="R215" s="155">
        <v>237</v>
      </c>
      <c r="S215" s="155">
        <v>248</v>
      </c>
      <c r="T215" s="155">
        <v>259</v>
      </c>
      <c r="U215" s="155">
        <v>260</v>
      </c>
      <c r="V215" s="155">
        <v>261</v>
      </c>
      <c r="W215" s="155">
        <v>262</v>
      </c>
      <c r="X215" s="155">
        <v>262</v>
      </c>
      <c r="Y215" s="155">
        <v>263</v>
      </c>
      <c r="Z215" s="155">
        <v>264</v>
      </c>
      <c r="AA215" s="155">
        <v>264</v>
      </c>
      <c r="AB215" s="155">
        <v>264</v>
      </c>
      <c r="AC215" s="155">
        <v>264</v>
      </c>
      <c r="AD215" s="155">
        <v>264</v>
      </c>
      <c r="AE215" s="155">
        <v>264</v>
      </c>
      <c r="AF215" s="155">
        <v>264</v>
      </c>
      <c r="AG215" s="155">
        <v>263</v>
      </c>
      <c r="AH215" s="155">
        <v>263</v>
      </c>
      <c r="AI215" s="155">
        <v>262</v>
      </c>
      <c r="AJ215" s="155">
        <v>262</v>
      </c>
      <c r="AK215" s="155">
        <v>261</v>
      </c>
      <c r="AL215" s="155">
        <v>260</v>
      </c>
      <c r="AM215" s="155">
        <v>259</v>
      </c>
      <c r="AN215" s="155">
        <v>258</v>
      </c>
      <c r="AO215" s="155">
        <v>257</v>
      </c>
      <c r="AP215" s="155">
        <v>256</v>
      </c>
      <c r="AQ215" s="8"/>
      <c r="AS215" s="134"/>
      <c r="AT215" s="134"/>
    </row>
    <row r="216" spans="2:46">
      <c r="B216" s="5"/>
      <c r="D216" s="165" t="s">
        <v>119</v>
      </c>
      <c r="E216" s="47"/>
      <c r="F216" s="61" t="s">
        <v>53</v>
      </c>
      <c r="G216" s="154">
        <f t="shared" si="59"/>
        <v>20612</v>
      </c>
      <c r="H216" s="155">
        <v>209</v>
      </c>
      <c r="I216" s="155">
        <v>317</v>
      </c>
      <c r="J216" s="155">
        <v>339</v>
      </c>
      <c r="K216" s="155">
        <v>363</v>
      </c>
      <c r="L216" s="155">
        <v>385</v>
      </c>
      <c r="M216" s="155">
        <v>408</v>
      </c>
      <c r="N216" s="155">
        <v>430</v>
      </c>
      <c r="O216" s="155">
        <v>452</v>
      </c>
      <c r="P216" s="155">
        <v>541</v>
      </c>
      <c r="Q216" s="155">
        <v>580</v>
      </c>
      <c r="R216" s="155">
        <v>604</v>
      </c>
      <c r="S216" s="155">
        <v>632</v>
      </c>
      <c r="T216" s="155">
        <v>660</v>
      </c>
      <c r="U216" s="155">
        <v>663</v>
      </c>
      <c r="V216" s="155">
        <v>666</v>
      </c>
      <c r="W216" s="155">
        <v>668</v>
      </c>
      <c r="X216" s="155">
        <v>669</v>
      </c>
      <c r="Y216" s="155">
        <v>671</v>
      </c>
      <c r="Z216" s="155">
        <v>673</v>
      </c>
      <c r="AA216" s="155">
        <v>674</v>
      </c>
      <c r="AB216" s="155">
        <v>674</v>
      </c>
      <c r="AC216" s="155">
        <v>674</v>
      </c>
      <c r="AD216" s="155">
        <v>674</v>
      </c>
      <c r="AE216" s="155">
        <v>674</v>
      </c>
      <c r="AF216" s="155">
        <v>674</v>
      </c>
      <c r="AG216" s="155">
        <v>672</v>
      </c>
      <c r="AH216" s="155">
        <v>671</v>
      </c>
      <c r="AI216" s="155">
        <v>669</v>
      </c>
      <c r="AJ216" s="155">
        <v>668</v>
      </c>
      <c r="AK216" s="155">
        <v>666</v>
      </c>
      <c r="AL216" s="155">
        <v>664</v>
      </c>
      <c r="AM216" s="155">
        <v>661</v>
      </c>
      <c r="AN216" s="155">
        <v>658</v>
      </c>
      <c r="AO216" s="155">
        <v>656</v>
      </c>
      <c r="AP216" s="155">
        <v>653</v>
      </c>
      <c r="AQ216" s="8"/>
      <c r="AS216" s="134"/>
      <c r="AT216" s="134"/>
    </row>
    <row r="217" spans="2:46">
      <c r="B217" s="5"/>
      <c r="D217" s="165" t="s">
        <v>120</v>
      </c>
      <c r="E217" s="47"/>
      <c r="F217" s="61" t="s">
        <v>54</v>
      </c>
      <c r="G217" s="154">
        <f t="shared" si="59"/>
        <v>1224</v>
      </c>
      <c r="H217" s="155">
        <v>10</v>
      </c>
      <c r="I217" s="155">
        <v>19</v>
      </c>
      <c r="J217" s="155">
        <v>21</v>
      </c>
      <c r="K217" s="155">
        <v>22</v>
      </c>
      <c r="L217" s="155">
        <v>24</v>
      </c>
      <c r="M217" s="155">
        <v>26</v>
      </c>
      <c r="N217" s="155">
        <v>27</v>
      </c>
      <c r="O217" s="155">
        <v>29</v>
      </c>
      <c r="P217" s="155">
        <v>31</v>
      </c>
      <c r="Q217" s="155">
        <v>33</v>
      </c>
      <c r="R217" s="155">
        <v>35</v>
      </c>
      <c r="S217" s="155">
        <v>36</v>
      </c>
      <c r="T217" s="155">
        <v>38</v>
      </c>
      <c r="U217" s="155">
        <v>38</v>
      </c>
      <c r="V217" s="155">
        <v>39</v>
      </c>
      <c r="W217" s="155">
        <v>39</v>
      </c>
      <c r="X217" s="155">
        <v>39</v>
      </c>
      <c r="Y217" s="155">
        <v>39</v>
      </c>
      <c r="Z217" s="155">
        <v>39</v>
      </c>
      <c r="AA217" s="155">
        <v>40</v>
      </c>
      <c r="AB217" s="155">
        <v>40</v>
      </c>
      <c r="AC217" s="155">
        <v>40</v>
      </c>
      <c r="AD217" s="155">
        <v>40</v>
      </c>
      <c r="AE217" s="155">
        <v>40</v>
      </c>
      <c r="AF217" s="155">
        <v>40</v>
      </c>
      <c r="AG217" s="155">
        <v>40</v>
      </c>
      <c r="AH217" s="155">
        <v>40</v>
      </c>
      <c r="AI217" s="155">
        <v>40</v>
      </c>
      <c r="AJ217" s="155">
        <v>40</v>
      </c>
      <c r="AK217" s="155">
        <v>40</v>
      </c>
      <c r="AL217" s="155">
        <v>40</v>
      </c>
      <c r="AM217" s="155">
        <v>40</v>
      </c>
      <c r="AN217" s="155">
        <v>40</v>
      </c>
      <c r="AO217" s="155">
        <v>40</v>
      </c>
      <c r="AP217" s="155">
        <v>40</v>
      </c>
      <c r="AQ217" s="8"/>
      <c r="AS217" s="134"/>
      <c r="AT217" s="134"/>
    </row>
    <row r="218" spans="2:46">
      <c r="B218" s="5"/>
      <c r="D218" s="165" t="s">
        <v>121</v>
      </c>
      <c r="E218" s="47"/>
      <c r="F218" s="61" t="s">
        <v>11</v>
      </c>
      <c r="G218" s="154">
        <f t="shared" si="59"/>
        <v>402</v>
      </c>
      <c r="H218" s="155">
        <v>3</v>
      </c>
      <c r="I218" s="155">
        <v>6</v>
      </c>
      <c r="J218" s="155">
        <v>7</v>
      </c>
      <c r="K218" s="155">
        <v>7</v>
      </c>
      <c r="L218" s="155">
        <v>8</v>
      </c>
      <c r="M218" s="155">
        <v>9</v>
      </c>
      <c r="N218" s="155">
        <v>9</v>
      </c>
      <c r="O218" s="155">
        <v>10</v>
      </c>
      <c r="P218" s="155">
        <v>10</v>
      </c>
      <c r="Q218" s="155">
        <v>11</v>
      </c>
      <c r="R218" s="155">
        <v>11</v>
      </c>
      <c r="S218" s="155">
        <v>12</v>
      </c>
      <c r="T218" s="155">
        <v>13</v>
      </c>
      <c r="U218" s="155">
        <v>13</v>
      </c>
      <c r="V218" s="155">
        <v>13</v>
      </c>
      <c r="W218" s="155">
        <v>13</v>
      </c>
      <c r="X218" s="155">
        <v>13</v>
      </c>
      <c r="Y218" s="155">
        <v>13</v>
      </c>
      <c r="Z218" s="155">
        <v>13</v>
      </c>
      <c r="AA218" s="155">
        <v>13</v>
      </c>
      <c r="AB218" s="155">
        <v>13</v>
      </c>
      <c r="AC218" s="155">
        <v>13</v>
      </c>
      <c r="AD218" s="155">
        <v>13</v>
      </c>
      <c r="AE218" s="155">
        <v>13</v>
      </c>
      <c r="AF218" s="155">
        <v>13</v>
      </c>
      <c r="AG218" s="155">
        <v>13</v>
      </c>
      <c r="AH218" s="155">
        <v>13</v>
      </c>
      <c r="AI218" s="155">
        <v>13</v>
      </c>
      <c r="AJ218" s="155">
        <v>13</v>
      </c>
      <c r="AK218" s="155">
        <v>13</v>
      </c>
      <c r="AL218" s="155">
        <v>13</v>
      </c>
      <c r="AM218" s="155">
        <v>13</v>
      </c>
      <c r="AN218" s="155">
        <v>13</v>
      </c>
      <c r="AO218" s="155">
        <v>13</v>
      </c>
      <c r="AP218" s="155">
        <v>13</v>
      </c>
      <c r="AQ218" s="8"/>
      <c r="AS218" s="134"/>
      <c r="AT218" s="134"/>
    </row>
    <row r="219" spans="2:46">
      <c r="B219" s="5"/>
      <c r="D219" s="165" t="s">
        <v>122</v>
      </c>
      <c r="E219" s="50"/>
      <c r="F219" s="61" t="s">
        <v>15</v>
      </c>
      <c r="G219" s="154">
        <f t="shared" si="59"/>
        <v>799</v>
      </c>
      <c r="H219" s="155">
        <v>7</v>
      </c>
      <c r="I219" s="155">
        <v>12</v>
      </c>
      <c r="J219" s="155">
        <v>13</v>
      </c>
      <c r="K219" s="155">
        <v>15</v>
      </c>
      <c r="L219" s="155">
        <v>16</v>
      </c>
      <c r="M219" s="155">
        <v>17</v>
      </c>
      <c r="N219" s="155">
        <v>18</v>
      </c>
      <c r="O219" s="155">
        <v>19</v>
      </c>
      <c r="P219" s="155">
        <v>20</v>
      </c>
      <c r="Q219" s="155">
        <v>21</v>
      </c>
      <c r="R219" s="155">
        <v>23</v>
      </c>
      <c r="S219" s="155">
        <v>24</v>
      </c>
      <c r="T219" s="155">
        <v>25</v>
      </c>
      <c r="U219" s="155">
        <v>25</v>
      </c>
      <c r="V219" s="155">
        <v>25</v>
      </c>
      <c r="W219" s="155">
        <v>25</v>
      </c>
      <c r="X219" s="155">
        <v>26</v>
      </c>
      <c r="Y219" s="155">
        <v>26</v>
      </c>
      <c r="Z219" s="155">
        <v>26</v>
      </c>
      <c r="AA219" s="155">
        <v>26</v>
      </c>
      <c r="AB219" s="155">
        <v>26</v>
      </c>
      <c r="AC219" s="155">
        <v>26</v>
      </c>
      <c r="AD219" s="155">
        <v>26</v>
      </c>
      <c r="AE219" s="155">
        <v>26</v>
      </c>
      <c r="AF219" s="155">
        <v>26</v>
      </c>
      <c r="AG219" s="155">
        <v>26</v>
      </c>
      <c r="AH219" s="155">
        <v>26</v>
      </c>
      <c r="AI219" s="155">
        <v>26</v>
      </c>
      <c r="AJ219" s="155">
        <v>26</v>
      </c>
      <c r="AK219" s="155">
        <v>26</v>
      </c>
      <c r="AL219" s="155">
        <v>26</v>
      </c>
      <c r="AM219" s="155">
        <v>26</v>
      </c>
      <c r="AN219" s="155">
        <v>26</v>
      </c>
      <c r="AO219" s="155">
        <v>26</v>
      </c>
      <c r="AP219" s="155">
        <v>26</v>
      </c>
      <c r="AQ219" s="8"/>
      <c r="AS219" s="134"/>
      <c r="AT219" s="134"/>
    </row>
    <row r="220" spans="2:46">
      <c r="B220" s="5"/>
      <c r="D220" s="165"/>
      <c r="E220" s="50"/>
      <c r="F220" s="50"/>
      <c r="G220" s="55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8"/>
      <c r="AS220" s="134"/>
      <c r="AT220" s="134"/>
    </row>
    <row r="221" spans="2:46" s="22" customFormat="1">
      <c r="B221" s="5"/>
      <c r="D221" s="166"/>
      <c r="E221" s="52"/>
      <c r="F221" s="60" t="s">
        <v>55</v>
      </c>
      <c r="G221" s="154">
        <f t="shared" ref="G221:AP221" si="60">SUM(G222:G226)</f>
        <v>46183</v>
      </c>
      <c r="H221" s="154">
        <f t="shared" si="60"/>
        <v>395</v>
      </c>
      <c r="I221" s="154">
        <f t="shared" si="60"/>
        <v>713</v>
      </c>
      <c r="J221" s="154">
        <f t="shared" si="60"/>
        <v>775</v>
      </c>
      <c r="K221" s="154">
        <f t="shared" si="60"/>
        <v>840</v>
      </c>
      <c r="L221" s="154">
        <f t="shared" si="60"/>
        <v>906</v>
      </c>
      <c r="M221" s="154">
        <f t="shared" si="60"/>
        <v>970</v>
      </c>
      <c r="N221" s="154">
        <f t="shared" si="60"/>
        <v>1035</v>
      </c>
      <c r="O221" s="154">
        <f t="shared" si="60"/>
        <v>1101</v>
      </c>
      <c r="P221" s="154">
        <f t="shared" si="60"/>
        <v>1170</v>
      </c>
      <c r="Q221" s="154">
        <f t="shared" si="60"/>
        <v>1239</v>
      </c>
      <c r="R221" s="154">
        <f t="shared" si="60"/>
        <v>1304</v>
      </c>
      <c r="S221" s="154">
        <f t="shared" si="60"/>
        <v>1370</v>
      </c>
      <c r="T221" s="154">
        <f t="shared" si="60"/>
        <v>1437</v>
      </c>
      <c r="U221" s="154">
        <f t="shared" si="60"/>
        <v>1450</v>
      </c>
      <c r="V221" s="154">
        <f t="shared" si="60"/>
        <v>1462</v>
      </c>
      <c r="W221" s="154">
        <f t="shared" si="60"/>
        <v>1469</v>
      </c>
      <c r="X221" s="154">
        <f t="shared" si="60"/>
        <v>1477</v>
      </c>
      <c r="Y221" s="154">
        <f t="shared" si="60"/>
        <v>1484</v>
      </c>
      <c r="Z221" s="154">
        <f t="shared" si="60"/>
        <v>1490</v>
      </c>
      <c r="AA221" s="154">
        <f t="shared" si="60"/>
        <v>1498</v>
      </c>
      <c r="AB221" s="154">
        <f t="shared" si="60"/>
        <v>1499</v>
      </c>
      <c r="AC221" s="154">
        <f t="shared" si="60"/>
        <v>1502</v>
      </c>
      <c r="AD221" s="154">
        <f t="shared" si="60"/>
        <v>1504</v>
      </c>
      <c r="AE221" s="154">
        <f t="shared" si="60"/>
        <v>1505</v>
      </c>
      <c r="AF221" s="154">
        <f t="shared" si="60"/>
        <v>1508</v>
      </c>
      <c r="AG221" s="154">
        <f t="shared" si="60"/>
        <v>1508</v>
      </c>
      <c r="AH221" s="154">
        <f t="shared" si="60"/>
        <v>1508</v>
      </c>
      <c r="AI221" s="154">
        <f t="shared" si="60"/>
        <v>1508</v>
      </c>
      <c r="AJ221" s="154">
        <f t="shared" si="60"/>
        <v>1508</v>
      </c>
      <c r="AK221" s="154">
        <f t="shared" si="60"/>
        <v>1508</v>
      </c>
      <c r="AL221" s="154">
        <f t="shared" si="60"/>
        <v>1508</v>
      </c>
      <c r="AM221" s="154">
        <f t="shared" si="60"/>
        <v>1508</v>
      </c>
      <c r="AN221" s="154">
        <f t="shared" si="60"/>
        <v>1508</v>
      </c>
      <c r="AO221" s="154">
        <f t="shared" si="60"/>
        <v>1508</v>
      </c>
      <c r="AP221" s="154">
        <f t="shared" si="60"/>
        <v>1508</v>
      </c>
      <c r="AQ221" s="8"/>
      <c r="AS221" s="134"/>
      <c r="AT221" s="136"/>
    </row>
    <row r="222" spans="2:46">
      <c r="B222" s="5"/>
      <c r="D222" s="165" t="s">
        <v>123</v>
      </c>
      <c r="E222" s="47"/>
      <c r="F222" s="61" t="s">
        <v>52</v>
      </c>
      <c r="G222" s="154">
        <f t="shared" ref="G222:G226" si="61">SUM(H222:AP222)</f>
        <v>0</v>
      </c>
      <c r="H222" s="155">
        <v>0</v>
      </c>
      <c r="I222" s="155">
        <v>0</v>
      </c>
      <c r="J222" s="155">
        <v>0</v>
      </c>
      <c r="K222" s="155">
        <v>0</v>
      </c>
      <c r="L222" s="155">
        <v>0</v>
      </c>
      <c r="M222" s="155">
        <v>0</v>
      </c>
      <c r="N222" s="155">
        <v>0</v>
      </c>
      <c r="O222" s="155">
        <v>0</v>
      </c>
      <c r="P222" s="155">
        <v>0</v>
      </c>
      <c r="Q222" s="155">
        <v>0</v>
      </c>
      <c r="R222" s="155">
        <v>0</v>
      </c>
      <c r="S222" s="155">
        <v>0</v>
      </c>
      <c r="T222" s="155">
        <v>0</v>
      </c>
      <c r="U222" s="155">
        <v>0</v>
      </c>
      <c r="V222" s="155">
        <v>0</v>
      </c>
      <c r="W222" s="155">
        <v>0</v>
      </c>
      <c r="X222" s="155">
        <v>0</v>
      </c>
      <c r="Y222" s="155">
        <v>0</v>
      </c>
      <c r="Z222" s="155">
        <v>0</v>
      </c>
      <c r="AA222" s="155">
        <v>0</v>
      </c>
      <c r="AB222" s="155">
        <v>0</v>
      </c>
      <c r="AC222" s="155">
        <v>0</v>
      </c>
      <c r="AD222" s="155">
        <v>0</v>
      </c>
      <c r="AE222" s="155">
        <v>0</v>
      </c>
      <c r="AF222" s="155">
        <v>0</v>
      </c>
      <c r="AG222" s="155">
        <v>0</v>
      </c>
      <c r="AH222" s="155">
        <v>0</v>
      </c>
      <c r="AI222" s="155">
        <v>0</v>
      </c>
      <c r="AJ222" s="155">
        <v>0</v>
      </c>
      <c r="AK222" s="155">
        <v>0</v>
      </c>
      <c r="AL222" s="155">
        <v>0</v>
      </c>
      <c r="AM222" s="155">
        <v>0</v>
      </c>
      <c r="AN222" s="155">
        <v>0</v>
      </c>
      <c r="AO222" s="155">
        <v>0</v>
      </c>
      <c r="AP222" s="155">
        <v>0</v>
      </c>
      <c r="AQ222" s="8"/>
      <c r="AS222" s="134"/>
      <c r="AT222" s="134"/>
    </row>
    <row r="223" spans="2:46">
      <c r="B223" s="5"/>
      <c r="D223" s="165" t="s">
        <v>124</v>
      </c>
      <c r="E223" s="47"/>
      <c r="F223" s="61" t="s">
        <v>53</v>
      </c>
      <c r="G223" s="154">
        <f t="shared" si="61"/>
        <v>0</v>
      </c>
      <c r="H223" s="155">
        <v>0</v>
      </c>
      <c r="I223" s="155">
        <v>0</v>
      </c>
      <c r="J223" s="155">
        <v>0</v>
      </c>
      <c r="K223" s="155">
        <v>0</v>
      </c>
      <c r="L223" s="155">
        <v>0</v>
      </c>
      <c r="M223" s="155">
        <v>0</v>
      </c>
      <c r="N223" s="155">
        <v>0</v>
      </c>
      <c r="O223" s="155">
        <v>0</v>
      </c>
      <c r="P223" s="155">
        <v>0</v>
      </c>
      <c r="Q223" s="155">
        <v>0</v>
      </c>
      <c r="R223" s="155">
        <v>0</v>
      </c>
      <c r="S223" s="155">
        <v>0</v>
      </c>
      <c r="T223" s="155">
        <v>0</v>
      </c>
      <c r="U223" s="155">
        <v>0</v>
      </c>
      <c r="V223" s="155">
        <v>0</v>
      </c>
      <c r="W223" s="155">
        <v>0</v>
      </c>
      <c r="X223" s="155">
        <v>0</v>
      </c>
      <c r="Y223" s="155">
        <v>0</v>
      </c>
      <c r="Z223" s="155">
        <v>0</v>
      </c>
      <c r="AA223" s="155">
        <v>0</v>
      </c>
      <c r="AB223" s="155">
        <v>0</v>
      </c>
      <c r="AC223" s="155">
        <v>0</v>
      </c>
      <c r="AD223" s="155">
        <v>0</v>
      </c>
      <c r="AE223" s="155">
        <v>0</v>
      </c>
      <c r="AF223" s="155">
        <v>0</v>
      </c>
      <c r="AG223" s="155">
        <v>0</v>
      </c>
      <c r="AH223" s="155">
        <v>0</v>
      </c>
      <c r="AI223" s="155">
        <v>0</v>
      </c>
      <c r="AJ223" s="155">
        <v>0</v>
      </c>
      <c r="AK223" s="155">
        <v>0</v>
      </c>
      <c r="AL223" s="155">
        <v>0</v>
      </c>
      <c r="AM223" s="155">
        <v>0</v>
      </c>
      <c r="AN223" s="155">
        <v>0</v>
      </c>
      <c r="AO223" s="155">
        <v>0</v>
      </c>
      <c r="AP223" s="155">
        <v>0</v>
      </c>
      <c r="AQ223" s="8"/>
      <c r="AS223" s="134"/>
      <c r="AT223" s="134"/>
    </row>
    <row r="224" spans="2:46">
      <c r="B224" s="5"/>
      <c r="D224" s="165" t="s">
        <v>125</v>
      </c>
      <c r="E224" s="47"/>
      <c r="F224" s="61" t="s">
        <v>54</v>
      </c>
      <c r="G224" s="154">
        <f t="shared" si="61"/>
        <v>23246</v>
      </c>
      <c r="H224" s="155">
        <v>199</v>
      </c>
      <c r="I224" s="155">
        <v>359</v>
      </c>
      <c r="J224" s="155">
        <v>390</v>
      </c>
      <c r="K224" s="155">
        <v>423</v>
      </c>
      <c r="L224" s="155">
        <v>456</v>
      </c>
      <c r="M224" s="155">
        <v>488</v>
      </c>
      <c r="N224" s="155">
        <v>521</v>
      </c>
      <c r="O224" s="155">
        <v>554</v>
      </c>
      <c r="P224" s="155">
        <v>589</v>
      </c>
      <c r="Q224" s="155">
        <v>624</v>
      </c>
      <c r="R224" s="155">
        <v>656</v>
      </c>
      <c r="S224" s="155">
        <v>689</v>
      </c>
      <c r="T224" s="155">
        <v>723</v>
      </c>
      <c r="U224" s="155">
        <v>730</v>
      </c>
      <c r="V224" s="155">
        <v>736</v>
      </c>
      <c r="W224" s="155">
        <v>740</v>
      </c>
      <c r="X224" s="155">
        <v>743</v>
      </c>
      <c r="Y224" s="155">
        <v>747</v>
      </c>
      <c r="Z224" s="155">
        <v>750</v>
      </c>
      <c r="AA224" s="155">
        <v>754</v>
      </c>
      <c r="AB224" s="155">
        <v>755</v>
      </c>
      <c r="AC224" s="155">
        <v>756</v>
      </c>
      <c r="AD224" s="155">
        <v>757</v>
      </c>
      <c r="AE224" s="155">
        <v>758</v>
      </c>
      <c r="AF224" s="155">
        <v>759</v>
      </c>
      <c r="AG224" s="155">
        <v>759</v>
      </c>
      <c r="AH224" s="155">
        <v>759</v>
      </c>
      <c r="AI224" s="155">
        <v>759</v>
      </c>
      <c r="AJ224" s="155">
        <v>759</v>
      </c>
      <c r="AK224" s="155">
        <v>759</v>
      </c>
      <c r="AL224" s="155">
        <v>759</v>
      </c>
      <c r="AM224" s="155">
        <v>759</v>
      </c>
      <c r="AN224" s="155">
        <v>759</v>
      </c>
      <c r="AO224" s="155">
        <v>759</v>
      </c>
      <c r="AP224" s="155">
        <v>759</v>
      </c>
      <c r="AQ224" s="8"/>
      <c r="AS224" s="134"/>
      <c r="AT224" s="134"/>
    </row>
    <row r="225" spans="2:46">
      <c r="B225" s="5"/>
      <c r="D225" s="165" t="s">
        <v>126</v>
      </c>
      <c r="E225" s="47"/>
      <c r="F225" s="61" t="s">
        <v>11</v>
      </c>
      <c r="G225" s="154">
        <f t="shared" si="61"/>
        <v>7713</v>
      </c>
      <c r="H225" s="155">
        <v>66</v>
      </c>
      <c r="I225" s="155">
        <v>119</v>
      </c>
      <c r="J225" s="155">
        <v>129</v>
      </c>
      <c r="K225" s="155">
        <v>140</v>
      </c>
      <c r="L225" s="155">
        <v>151</v>
      </c>
      <c r="M225" s="155">
        <v>162</v>
      </c>
      <c r="N225" s="155">
        <v>173</v>
      </c>
      <c r="O225" s="155">
        <v>184</v>
      </c>
      <c r="P225" s="155">
        <v>195</v>
      </c>
      <c r="Q225" s="155">
        <v>207</v>
      </c>
      <c r="R225" s="155">
        <v>218</v>
      </c>
      <c r="S225" s="155">
        <v>229</v>
      </c>
      <c r="T225" s="155">
        <v>240</v>
      </c>
      <c r="U225" s="155">
        <v>242</v>
      </c>
      <c r="V225" s="155">
        <v>244</v>
      </c>
      <c r="W225" s="155">
        <v>245</v>
      </c>
      <c r="X225" s="155">
        <v>247</v>
      </c>
      <c r="Y225" s="155">
        <v>248</v>
      </c>
      <c r="Z225" s="155">
        <v>249</v>
      </c>
      <c r="AA225" s="155">
        <v>250</v>
      </c>
      <c r="AB225" s="155">
        <v>250</v>
      </c>
      <c r="AC225" s="155">
        <v>251</v>
      </c>
      <c r="AD225" s="155">
        <v>251</v>
      </c>
      <c r="AE225" s="155">
        <v>251</v>
      </c>
      <c r="AF225" s="155">
        <v>252</v>
      </c>
      <c r="AG225" s="155">
        <v>252</v>
      </c>
      <c r="AH225" s="155">
        <v>252</v>
      </c>
      <c r="AI225" s="155">
        <v>252</v>
      </c>
      <c r="AJ225" s="155">
        <v>252</v>
      </c>
      <c r="AK225" s="155">
        <v>252</v>
      </c>
      <c r="AL225" s="155">
        <v>252</v>
      </c>
      <c r="AM225" s="155">
        <v>252</v>
      </c>
      <c r="AN225" s="155">
        <v>252</v>
      </c>
      <c r="AO225" s="155">
        <v>252</v>
      </c>
      <c r="AP225" s="155">
        <v>252</v>
      </c>
      <c r="AQ225" s="8"/>
      <c r="AS225" s="134"/>
      <c r="AT225" s="134"/>
    </row>
    <row r="226" spans="2:46">
      <c r="B226" s="5"/>
      <c r="D226" s="165" t="s">
        <v>127</v>
      </c>
      <c r="E226" s="50"/>
      <c r="F226" s="61" t="s">
        <v>15</v>
      </c>
      <c r="G226" s="154">
        <f t="shared" si="61"/>
        <v>15224</v>
      </c>
      <c r="H226" s="155">
        <v>130</v>
      </c>
      <c r="I226" s="155">
        <v>235</v>
      </c>
      <c r="J226" s="155">
        <v>256</v>
      </c>
      <c r="K226" s="155">
        <v>277</v>
      </c>
      <c r="L226" s="155">
        <v>299</v>
      </c>
      <c r="M226" s="155">
        <v>320</v>
      </c>
      <c r="N226" s="155">
        <v>341</v>
      </c>
      <c r="O226" s="155">
        <v>363</v>
      </c>
      <c r="P226" s="155">
        <v>386</v>
      </c>
      <c r="Q226" s="155">
        <v>408</v>
      </c>
      <c r="R226" s="155">
        <v>430</v>
      </c>
      <c r="S226" s="155">
        <v>452</v>
      </c>
      <c r="T226" s="155">
        <v>474</v>
      </c>
      <c r="U226" s="155">
        <v>478</v>
      </c>
      <c r="V226" s="155">
        <v>482</v>
      </c>
      <c r="W226" s="155">
        <v>484</v>
      </c>
      <c r="X226" s="155">
        <v>487</v>
      </c>
      <c r="Y226" s="155">
        <v>489</v>
      </c>
      <c r="Z226" s="155">
        <v>491</v>
      </c>
      <c r="AA226" s="155">
        <v>494</v>
      </c>
      <c r="AB226" s="155">
        <v>494</v>
      </c>
      <c r="AC226" s="155">
        <v>495</v>
      </c>
      <c r="AD226" s="155">
        <v>496</v>
      </c>
      <c r="AE226" s="155">
        <v>496</v>
      </c>
      <c r="AF226" s="155">
        <v>497</v>
      </c>
      <c r="AG226" s="155">
        <v>497</v>
      </c>
      <c r="AH226" s="155">
        <v>497</v>
      </c>
      <c r="AI226" s="155">
        <v>497</v>
      </c>
      <c r="AJ226" s="155">
        <v>497</v>
      </c>
      <c r="AK226" s="155">
        <v>497</v>
      </c>
      <c r="AL226" s="155">
        <v>497</v>
      </c>
      <c r="AM226" s="155">
        <v>497</v>
      </c>
      <c r="AN226" s="155">
        <v>497</v>
      </c>
      <c r="AO226" s="155">
        <v>497</v>
      </c>
      <c r="AP226" s="155">
        <v>497</v>
      </c>
      <c r="AQ226" s="8"/>
      <c r="AS226" s="134"/>
      <c r="AT226" s="134"/>
    </row>
    <row r="227" spans="2:46">
      <c r="B227" s="5"/>
      <c r="D227" s="165"/>
      <c r="E227" s="50"/>
      <c r="F227" s="50"/>
      <c r="G227" s="55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8"/>
      <c r="AS227" s="134"/>
      <c r="AT227" s="134"/>
    </row>
    <row r="228" spans="2:46" s="22" customFormat="1">
      <c r="B228" s="5"/>
      <c r="D228" s="166"/>
      <c r="E228" s="52"/>
      <c r="F228" s="60" t="s">
        <v>56</v>
      </c>
      <c r="G228" s="154">
        <f t="shared" ref="G228:AP228" si="62">SUM(G229:G233)</f>
        <v>48544</v>
      </c>
      <c r="H228" s="154">
        <f t="shared" si="62"/>
        <v>374</v>
      </c>
      <c r="I228" s="154">
        <f t="shared" si="62"/>
        <v>461</v>
      </c>
      <c r="J228" s="154">
        <f t="shared" si="62"/>
        <v>553</v>
      </c>
      <c r="K228" s="154">
        <f t="shared" si="62"/>
        <v>650</v>
      </c>
      <c r="L228" s="154">
        <f t="shared" si="62"/>
        <v>749</v>
      </c>
      <c r="M228" s="154">
        <f t="shared" si="62"/>
        <v>847</v>
      </c>
      <c r="N228" s="154">
        <f t="shared" si="62"/>
        <v>949</v>
      </c>
      <c r="O228" s="154">
        <f t="shared" si="62"/>
        <v>1052</v>
      </c>
      <c r="P228" s="154">
        <f t="shared" si="62"/>
        <v>1153</v>
      </c>
      <c r="Q228" s="154">
        <f t="shared" si="62"/>
        <v>1264</v>
      </c>
      <c r="R228" s="154">
        <f t="shared" si="62"/>
        <v>1366</v>
      </c>
      <c r="S228" s="154">
        <f t="shared" si="62"/>
        <v>1474</v>
      </c>
      <c r="T228" s="154">
        <f t="shared" si="62"/>
        <v>1581</v>
      </c>
      <c r="U228" s="154">
        <f t="shared" si="62"/>
        <v>1594</v>
      </c>
      <c r="V228" s="154">
        <f t="shared" si="62"/>
        <v>1607</v>
      </c>
      <c r="W228" s="154">
        <f t="shared" si="62"/>
        <v>1614</v>
      </c>
      <c r="X228" s="154">
        <f t="shared" si="62"/>
        <v>1622</v>
      </c>
      <c r="Y228" s="154">
        <f t="shared" si="62"/>
        <v>1629</v>
      </c>
      <c r="Z228" s="154">
        <f t="shared" si="62"/>
        <v>1636</v>
      </c>
      <c r="AA228" s="154">
        <f t="shared" si="62"/>
        <v>1643</v>
      </c>
      <c r="AB228" s="154">
        <f t="shared" si="62"/>
        <v>1645</v>
      </c>
      <c r="AC228" s="154">
        <f t="shared" si="62"/>
        <v>1647</v>
      </c>
      <c r="AD228" s="154">
        <f t="shared" si="62"/>
        <v>1649</v>
      </c>
      <c r="AE228" s="154">
        <f t="shared" si="62"/>
        <v>1650</v>
      </c>
      <c r="AF228" s="154">
        <f t="shared" si="62"/>
        <v>1652</v>
      </c>
      <c r="AG228" s="154">
        <f t="shared" si="62"/>
        <v>1652</v>
      </c>
      <c r="AH228" s="154">
        <f t="shared" si="62"/>
        <v>1651</v>
      </c>
      <c r="AI228" s="154">
        <f t="shared" si="62"/>
        <v>1651</v>
      </c>
      <c r="AJ228" s="154">
        <f t="shared" si="62"/>
        <v>1650</v>
      </c>
      <c r="AK228" s="154">
        <f t="shared" si="62"/>
        <v>1649</v>
      </c>
      <c r="AL228" s="154">
        <f t="shared" si="62"/>
        <v>1648</v>
      </c>
      <c r="AM228" s="154">
        <f t="shared" si="62"/>
        <v>1647</v>
      </c>
      <c r="AN228" s="154">
        <f t="shared" si="62"/>
        <v>1646</v>
      </c>
      <c r="AO228" s="154">
        <f t="shared" si="62"/>
        <v>1645</v>
      </c>
      <c r="AP228" s="154">
        <f t="shared" si="62"/>
        <v>1644</v>
      </c>
      <c r="AQ228" s="8"/>
      <c r="AS228" s="134"/>
      <c r="AT228" s="136"/>
    </row>
    <row r="229" spans="2:46">
      <c r="B229" s="5"/>
      <c r="D229" s="165" t="s">
        <v>128</v>
      </c>
      <c r="E229" s="47"/>
      <c r="F229" s="61" t="s">
        <v>52</v>
      </c>
      <c r="G229" s="154">
        <f t="shared" ref="G229:G233" si="63">SUM(H229:AP229)</f>
        <v>0</v>
      </c>
      <c r="H229" s="155">
        <v>0</v>
      </c>
      <c r="I229" s="155">
        <v>0</v>
      </c>
      <c r="J229" s="155">
        <v>0</v>
      </c>
      <c r="K229" s="155">
        <v>0</v>
      </c>
      <c r="L229" s="155">
        <v>0</v>
      </c>
      <c r="M229" s="155">
        <v>0</v>
      </c>
      <c r="N229" s="155">
        <v>0</v>
      </c>
      <c r="O229" s="155">
        <v>0</v>
      </c>
      <c r="P229" s="155">
        <v>0</v>
      </c>
      <c r="Q229" s="155">
        <v>0</v>
      </c>
      <c r="R229" s="155">
        <v>0</v>
      </c>
      <c r="S229" s="155">
        <v>0</v>
      </c>
      <c r="T229" s="155">
        <v>0</v>
      </c>
      <c r="U229" s="155">
        <v>0</v>
      </c>
      <c r="V229" s="155">
        <v>0</v>
      </c>
      <c r="W229" s="155">
        <v>0</v>
      </c>
      <c r="X229" s="155">
        <v>0</v>
      </c>
      <c r="Y229" s="155">
        <v>0</v>
      </c>
      <c r="Z229" s="155">
        <v>0</v>
      </c>
      <c r="AA229" s="155">
        <v>0</v>
      </c>
      <c r="AB229" s="155">
        <v>0</v>
      </c>
      <c r="AC229" s="155">
        <v>0</v>
      </c>
      <c r="AD229" s="155">
        <v>0</v>
      </c>
      <c r="AE229" s="155">
        <v>0</v>
      </c>
      <c r="AF229" s="155">
        <v>0</v>
      </c>
      <c r="AG229" s="155">
        <v>0</v>
      </c>
      <c r="AH229" s="155">
        <v>0</v>
      </c>
      <c r="AI229" s="155">
        <v>0</v>
      </c>
      <c r="AJ229" s="155">
        <v>0</v>
      </c>
      <c r="AK229" s="155">
        <v>0</v>
      </c>
      <c r="AL229" s="155">
        <v>0</v>
      </c>
      <c r="AM229" s="155">
        <v>0</v>
      </c>
      <c r="AN229" s="155">
        <v>0</v>
      </c>
      <c r="AO229" s="155">
        <v>0</v>
      </c>
      <c r="AP229" s="155">
        <v>0</v>
      </c>
      <c r="AQ229" s="8"/>
      <c r="AS229" s="134"/>
      <c r="AT229" s="134"/>
    </row>
    <row r="230" spans="2:46">
      <c r="B230" s="5"/>
      <c r="D230" s="165" t="s">
        <v>129</v>
      </c>
      <c r="E230" s="47"/>
      <c r="F230" s="61" t="s">
        <v>53</v>
      </c>
      <c r="G230" s="154">
        <f t="shared" si="63"/>
        <v>8343</v>
      </c>
      <c r="H230" s="155">
        <v>13</v>
      </c>
      <c r="I230" s="155">
        <v>91</v>
      </c>
      <c r="J230" s="155">
        <v>108</v>
      </c>
      <c r="K230" s="155">
        <v>125</v>
      </c>
      <c r="L230" s="155">
        <v>142</v>
      </c>
      <c r="M230" s="155">
        <v>158</v>
      </c>
      <c r="N230" s="155">
        <v>175</v>
      </c>
      <c r="O230" s="155">
        <v>191</v>
      </c>
      <c r="P230" s="155">
        <v>204</v>
      </c>
      <c r="Q230" s="155">
        <v>224</v>
      </c>
      <c r="R230" s="155">
        <v>240</v>
      </c>
      <c r="S230" s="155">
        <v>258</v>
      </c>
      <c r="T230" s="155">
        <v>276</v>
      </c>
      <c r="U230" s="155">
        <v>277</v>
      </c>
      <c r="V230" s="155">
        <v>278</v>
      </c>
      <c r="W230" s="155">
        <v>279</v>
      </c>
      <c r="X230" s="155">
        <v>280</v>
      </c>
      <c r="Y230" s="155">
        <v>280</v>
      </c>
      <c r="Z230" s="155">
        <v>281</v>
      </c>
      <c r="AA230" s="155">
        <v>282</v>
      </c>
      <c r="AB230" s="155">
        <v>282</v>
      </c>
      <c r="AC230" s="155">
        <v>282</v>
      </c>
      <c r="AD230" s="155">
        <v>282</v>
      </c>
      <c r="AE230" s="155">
        <v>281</v>
      </c>
      <c r="AF230" s="155">
        <v>281</v>
      </c>
      <c r="AG230" s="155">
        <v>281</v>
      </c>
      <c r="AH230" s="155">
        <v>280</v>
      </c>
      <c r="AI230" s="155">
        <v>280</v>
      </c>
      <c r="AJ230" s="155">
        <v>279</v>
      </c>
      <c r="AK230" s="155">
        <v>278</v>
      </c>
      <c r="AL230" s="155">
        <v>277</v>
      </c>
      <c r="AM230" s="155">
        <v>276</v>
      </c>
      <c r="AN230" s="155">
        <v>275</v>
      </c>
      <c r="AO230" s="155">
        <v>274</v>
      </c>
      <c r="AP230" s="155">
        <v>273</v>
      </c>
      <c r="AQ230" s="8"/>
      <c r="AS230" s="134"/>
      <c r="AT230" s="134"/>
    </row>
    <row r="231" spans="2:46">
      <c r="B231" s="5"/>
      <c r="D231" s="165" t="s">
        <v>130</v>
      </c>
      <c r="E231" s="47"/>
      <c r="F231" s="61" t="s">
        <v>54</v>
      </c>
      <c r="G231" s="154">
        <f t="shared" si="63"/>
        <v>20235</v>
      </c>
      <c r="H231" s="155">
        <v>182</v>
      </c>
      <c r="I231" s="155">
        <v>186</v>
      </c>
      <c r="J231" s="155">
        <v>224</v>
      </c>
      <c r="K231" s="155">
        <v>264</v>
      </c>
      <c r="L231" s="155">
        <v>306</v>
      </c>
      <c r="M231" s="155">
        <v>347</v>
      </c>
      <c r="N231" s="155">
        <v>390</v>
      </c>
      <c r="O231" s="155">
        <v>433</v>
      </c>
      <c r="P231" s="155">
        <v>478</v>
      </c>
      <c r="Q231" s="155">
        <v>523</v>
      </c>
      <c r="R231" s="155">
        <v>567</v>
      </c>
      <c r="S231" s="155">
        <v>612</v>
      </c>
      <c r="T231" s="155">
        <v>657</v>
      </c>
      <c r="U231" s="155">
        <v>663</v>
      </c>
      <c r="V231" s="155">
        <v>669</v>
      </c>
      <c r="W231" s="155">
        <v>672</v>
      </c>
      <c r="X231" s="155">
        <v>676</v>
      </c>
      <c r="Y231" s="155">
        <v>679</v>
      </c>
      <c r="Z231" s="155">
        <v>682</v>
      </c>
      <c r="AA231" s="155">
        <v>685</v>
      </c>
      <c r="AB231" s="155">
        <v>686</v>
      </c>
      <c r="AC231" s="155">
        <v>687</v>
      </c>
      <c r="AD231" s="155">
        <v>688</v>
      </c>
      <c r="AE231" s="155">
        <v>689</v>
      </c>
      <c r="AF231" s="155">
        <v>690</v>
      </c>
      <c r="AG231" s="155">
        <v>690</v>
      </c>
      <c r="AH231" s="155">
        <v>690</v>
      </c>
      <c r="AI231" s="155">
        <v>690</v>
      </c>
      <c r="AJ231" s="155">
        <v>690</v>
      </c>
      <c r="AK231" s="155">
        <v>690</v>
      </c>
      <c r="AL231" s="155">
        <v>690</v>
      </c>
      <c r="AM231" s="155">
        <v>690</v>
      </c>
      <c r="AN231" s="155">
        <v>690</v>
      </c>
      <c r="AO231" s="155">
        <v>690</v>
      </c>
      <c r="AP231" s="155">
        <v>690</v>
      </c>
      <c r="AQ231" s="8"/>
      <c r="AS231" s="134"/>
      <c r="AT231" s="134"/>
    </row>
    <row r="232" spans="2:46">
      <c r="B232" s="5"/>
      <c r="D232" s="165" t="s">
        <v>131</v>
      </c>
      <c r="E232" s="47"/>
      <c r="F232" s="61" t="s">
        <v>11</v>
      </c>
      <c r="G232" s="154">
        <f t="shared" si="63"/>
        <v>6713</v>
      </c>
      <c r="H232" s="155">
        <v>60</v>
      </c>
      <c r="I232" s="155">
        <v>62</v>
      </c>
      <c r="J232" s="155">
        <v>74</v>
      </c>
      <c r="K232" s="155">
        <v>88</v>
      </c>
      <c r="L232" s="155">
        <v>101</v>
      </c>
      <c r="M232" s="155">
        <v>115</v>
      </c>
      <c r="N232" s="155">
        <v>129</v>
      </c>
      <c r="O232" s="155">
        <v>144</v>
      </c>
      <c r="P232" s="155">
        <v>158</v>
      </c>
      <c r="Q232" s="155">
        <v>174</v>
      </c>
      <c r="R232" s="155">
        <v>188</v>
      </c>
      <c r="S232" s="155">
        <v>203</v>
      </c>
      <c r="T232" s="155">
        <v>218</v>
      </c>
      <c r="U232" s="155">
        <v>220</v>
      </c>
      <c r="V232" s="155">
        <v>222</v>
      </c>
      <c r="W232" s="155">
        <v>223</v>
      </c>
      <c r="X232" s="155">
        <v>224</v>
      </c>
      <c r="Y232" s="155">
        <v>225</v>
      </c>
      <c r="Z232" s="155">
        <v>226</v>
      </c>
      <c r="AA232" s="155">
        <v>227</v>
      </c>
      <c r="AB232" s="155">
        <v>228</v>
      </c>
      <c r="AC232" s="155">
        <v>228</v>
      </c>
      <c r="AD232" s="155">
        <v>228</v>
      </c>
      <c r="AE232" s="155">
        <v>229</v>
      </c>
      <c r="AF232" s="155">
        <v>229</v>
      </c>
      <c r="AG232" s="155">
        <v>229</v>
      </c>
      <c r="AH232" s="155">
        <v>229</v>
      </c>
      <c r="AI232" s="155">
        <v>229</v>
      </c>
      <c r="AJ232" s="155">
        <v>229</v>
      </c>
      <c r="AK232" s="155">
        <v>229</v>
      </c>
      <c r="AL232" s="155">
        <v>229</v>
      </c>
      <c r="AM232" s="155">
        <v>229</v>
      </c>
      <c r="AN232" s="155">
        <v>229</v>
      </c>
      <c r="AO232" s="155">
        <v>229</v>
      </c>
      <c r="AP232" s="155">
        <v>229</v>
      </c>
      <c r="AQ232" s="8"/>
      <c r="AS232" s="134"/>
      <c r="AT232" s="134"/>
    </row>
    <row r="233" spans="2:46">
      <c r="B233" s="5"/>
      <c r="D233" s="165" t="s">
        <v>132</v>
      </c>
      <c r="E233" s="50"/>
      <c r="F233" s="61" t="s">
        <v>15</v>
      </c>
      <c r="G233" s="154">
        <f t="shared" si="63"/>
        <v>13253</v>
      </c>
      <c r="H233" s="155">
        <v>119</v>
      </c>
      <c r="I233" s="155">
        <v>122</v>
      </c>
      <c r="J233" s="155">
        <v>147</v>
      </c>
      <c r="K233" s="155">
        <v>173</v>
      </c>
      <c r="L233" s="155">
        <v>200</v>
      </c>
      <c r="M233" s="155">
        <v>227</v>
      </c>
      <c r="N233" s="155">
        <v>255</v>
      </c>
      <c r="O233" s="155">
        <v>284</v>
      </c>
      <c r="P233" s="155">
        <v>313</v>
      </c>
      <c r="Q233" s="155">
        <v>343</v>
      </c>
      <c r="R233" s="155">
        <v>371</v>
      </c>
      <c r="S233" s="155">
        <v>401</v>
      </c>
      <c r="T233" s="155">
        <v>430</v>
      </c>
      <c r="U233" s="155">
        <v>434</v>
      </c>
      <c r="V233" s="155">
        <v>438</v>
      </c>
      <c r="W233" s="155">
        <v>440</v>
      </c>
      <c r="X233" s="155">
        <v>442</v>
      </c>
      <c r="Y233" s="155">
        <v>445</v>
      </c>
      <c r="Z233" s="155">
        <v>447</v>
      </c>
      <c r="AA233" s="155">
        <v>449</v>
      </c>
      <c r="AB233" s="155">
        <v>449</v>
      </c>
      <c r="AC233" s="155">
        <v>450</v>
      </c>
      <c r="AD233" s="155">
        <v>451</v>
      </c>
      <c r="AE233" s="155">
        <v>451</v>
      </c>
      <c r="AF233" s="155">
        <v>452</v>
      </c>
      <c r="AG233" s="155">
        <v>452</v>
      </c>
      <c r="AH233" s="155">
        <v>452</v>
      </c>
      <c r="AI233" s="155">
        <v>452</v>
      </c>
      <c r="AJ233" s="155">
        <v>452</v>
      </c>
      <c r="AK233" s="155">
        <v>452</v>
      </c>
      <c r="AL233" s="155">
        <v>452</v>
      </c>
      <c r="AM233" s="155">
        <v>452</v>
      </c>
      <c r="AN233" s="155">
        <v>452</v>
      </c>
      <c r="AO233" s="155">
        <v>452</v>
      </c>
      <c r="AP233" s="155">
        <v>452</v>
      </c>
      <c r="AQ233" s="8"/>
      <c r="AS233" s="134"/>
      <c r="AT233" s="134"/>
    </row>
    <row r="234" spans="2:46">
      <c r="B234" s="5"/>
      <c r="D234" s="165"/>
      <c r="E234" s="50"/>
      <c r="F234" s="50"/>
      <c r="G234" s="55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8"/>
      <c r="AS234" s="134"/>
      <c r="AT234" s="134"/>
    </row>
    <row r="235" spans="2:46" s="22" customFormat="1">
      <c r="B235" s="5"/>
      <c r="D235" s="166"/>
      <c r="E235" s="52"/>
      <c r="F235" s="60" t="s">
        <v>57</v>
      </c>
      <c r="G235" s="154">
        <f t="shared" ref="G235:AP235" si="64">SUM(G236:G240)</f>
        <v>16017</v>
      </c>
      <c r="H235" s="154">
        <f t="shared" si="64"/>
        <v>19</v>
      </c>
      <c r="I235" s="154">
        <f t="shared" si="64"/>
        <v>19</v>
      </c>
      <c r="J235" s="154">
        <f t="shared" si="64"/>
        <v>24</v>
      </c>
      <c r="K235" s="154">
        <f t="shared" si="64"/>
        <v>28</v>
      </c>
      <c r="L235" s="154">
        <f t="shared" si="64"/>
        <v>331</v>
      </c>
      <c r="M235" s="154">
        <f t="shared" si="64"/>
        <v>356</v>
      </c>
      <c r="N235" s="154">
        <f t="shared" si="64"/>
        <v>383</v>
      </c>
      <c r="O235" s="154">
        <f t="shared" si="64"/>
        <v>409</v>
      </c>
      <c r="P235" s="154">
        <f t="shared" si="64"/>
        <v>430</v>
      </c>
      <c r="Q235" s="154">
        <f t="shared" si="64"/>
        <v>460</v>
      </c>
      <c r="R235" s="154">
        <f t="shared" si="64"/>
        <v>486</v>
      </c>
      <c r="S235" s="154">
        <f t="shared" si="64"/>
        <v>512</v>
      </c>
      <c r="T235" s="154">
        <f t="shared" si="64"/>
        <v>540</v>
      </c>
      <c r="U235" s="154">
        <f t="shared" si="64"/>
        <v>542</v>
      </c>
      <c r="V235" s="154">
        <f t="shared" si="64"/>
        <v>545</v>
      </c>
      <c r="W235" s="154">
        <f t="shared" si="64"/>
        <v>545</v>
      </c>
      <c r="X235" s="154">
        <f t="shared" si="64"/>
        <v>547</v>
      </c>
      <c r="Y235" s="154">
        <f t="shared" si="64"/>
        <v>547</v>
      </c>
      <c r="Z235" s="154">
        <f t="shared" si="64"/>
        <v>549</v>
      </c>
      <c r="AA235" s="154">
        <f t="shared" si="64"/>
        <v>550</v>
      </c>
      <c r="AB235" s="154">
        <f t="shared" si="64"/>
        <v>550</v>
      </c>
      <c r="AC235" s="154">
        <f t="shared" si="64"/>
        <v>550</v>
      </c>
      <c r="AD235" s="154">
        <f t="shared" si="64"/>
        <v>550</v>
      </c>
      <c r="AE235" s="154">
        <f t="shared" si="64"/>
        <v>550</v>
      </c>
      <c r="AF235" s="154">
        <f t="shared" si="64"/>
        <v>550</v>
      </c>
      <c r="AG235" s="154">
        <f t="shared" si="64"/>
        <v>549</v>
      </c>
      <c r="AH235" s="154">
        <f t="shared" si="64"/>
        <v>548</v>
      </c>
      <c r="AI235" s="154">
        <f t="shared" si="64"/>
        <v>548</v>
      </c>
      <c r="AJ235" s="154">
        <f t="shared" si="64"/>
        <v>547</v>
      </c>
      <c r="AK235" s="154">
        <f t="shared" si="64"/>
        <v>546</v>
      </c>
      <c r="AL235" s="154">
        <f t="shared" si="64"/>
        <v>544</v>
      </c>
      <c r="AM235" s="154">
        <f t="shared" si="64"/>
        <v>543</v>
      </c>
      <c r="AN235" s="154">
        <f t="shared" si="64"/>
        <v>541</v>
      </c>
      <c r="AO235" s="154">
        <f t="shared" si="64"/>
        <v>540</v>
      </c>
      <c r="AP235" s="154">
        <f t="shared" si="64"/>
        <v>539</v>
      </c>
      <c r="AQ235" s="8"/>
      <c r="AS235" s="134"/>
      <c r="AT235" s="136"/>
    </row>
    <row r="236" spans="2:46">
      <c r="B236" s="5"/>
      <c r="D236" s="165" t="s">
        <v>133</v>
      </c>
      <c r="E236" s="47"/>
      <c r="F236" s="61" t="s">
        <v>52</v>
      </c>
      <c r="G236" s="154">
        <f t="shared" ref="G236:G240" si="65">SUM(H236:AP236)</f>
        <v>6499</v>
      </c>
      <c r="H236" s="155">
        <v>0</v>
      </c>
      <c r="I236" s="155">
        <v>0</v>
      </c>
      <c r="J236" s="155">
        <v>0</v>
      </c>
      <c r="K236" s="155">
        <v>0</v>
      </c>
      <c r="L236" s="155">
        <v>168</v>
      </c>
      <c r="M236" s="155">
        <v>174</v>
      </c>
      <c r="N236" s="155">
        <v>180</v>
      </c>
      <c r="O236" s="155">
        <v>186</v>
      </c>
      <c r="P236" s="155">
        <v>192</v>
      </c>
      <c r="Q236" s="155">
        <v>198</v>
      </c>
      <c r="R236" s="155">
        <v>204</v>
      </c>
      <c r="S236" s="155">
        <v>210</v>
      </c>
      <c r="T236" s="155">
        <v>216</v>
      </c>
      <c r="U236" s="155">
        <v>216</v>
      </c>
      <c r="V236" s="155">
        <v>217</v>
      </c>
      <c r="W236" s="155">
        <v>217</v>
      </c>
      <c r="X236" s="155">
        <v>217</v>
      </c>
      <c r="Y236" s="155">
        <v>217</v>
      </c>
      <c r="Z236" s="155">
        <v>217</v>
      </c>
      <c r="AA236" s="155">
        <v>218</v>
      </c>
      <c r="AB236" s="155">
        <v>218</v>
      </c>
      <c r="AC236" s="155">
        <v>218</v>
      </c>
      <c r="AD236" s="155">
        <v>218</v>
      </c>
      <c r="AE236" s="155">
        <v>218</v>
      </c>
      <c r="AF236" s="155">
        <v>218</v>
      </c>
      <c r="AG236" s="155">
        <v>217</v>
      </c>
      <c r="AH236" s="155">
        <v>217</v>
      </c>
      <c r="AI236" s="155">
        <v>217</v>
      </c>
      <c r="AJ236" s="155">
        <v>217</v>
      </c>
      <c r="AK236" s="155">
        <v>217</v>
      </c>
      <c r="AL236" s="155">
        <v>216</v>
      </c>
      <c r="AM236" s="155">
        <v>216</v>
      </c>
      <c r="AN236" s="155">
        <v>215</v>
      </c>
      <c r="AO236" s="155">
        <v>215</v>
      </c>
      <c r="AP236" s="155">
        <v>215</v>
      </c>
      <c r="AQ236" s="8"/>
      <c r="AS236" s="134"/>
      <c r="AT236" s="134"/>
    </row>
    <row r="237" spans="2:46">
      <c r="B237" s="5"/>
      <c r="D237" s="165" t="s">
        <v>134</v>
      </c>
      <c r="E237" s="47"/>
      <c r="F237" s="61" t="s">
        <v>53</v>
      </c>
      <c r="G237" s="154">
        <f t="shared" si="65"/>
        <v>7400</v>
      </c>
      <c r="H237" s="155">
        <v>0</v>
      </c>
      <c r="I237" s="155">
        <v>0</v>
      </c>
      <c r="J237" s="155">
        <v>0</v>
      </c>
      <c r="K237" s="155">
        <v>0</v>
      </c>
      <c r="L237" s="155">
        <v>131</v>
      </c>
      <c r="M237" s="155">
        <v>146</v>
      </c>
      <c r="N237" s="155">
        <v>162</v>
      </c>
      <c r="O237" s="155">
        <v>177</v>
      </c>
      <c r="P237" s="155">
        <v>189</v>
      </c>
      <c r="Q237" s="155">
        <v>207</v>
      </c>
      <c r="R237" s="155">
        <v>222</v>
      </c>
      <c r="S237" s="155">
        <v>238</v>
      </c>
      <c r="T237" s="155">
        <v>255</v>
      </c>
      <c r="U237" s="155">
        <v>256</v>
      </c>
      <c r="V237" s="155">
        <v>258</v>
      </c>
      <c r="W237" s="155">
        <v>258</v>
      </c>
      <c r="X237" s="155">
        <v>259</v>
      </c>
      <c r="Y237" s="155">
        <v>259</v>
      </c>
      <c r="Z237" s="155">
        <v>260</v>
      </c>
      <c r="AA237" s="155">
        <v>260</v>
      </c>
      <c r="AB237" s="155">
        <v>260</v>
      </c>
      <c r="AC237" s="155">
        <v>260</v>
      </c>
      <c r="AD237" s="155">
        <v>260</v>
      </c>
      <c r="AE237" s="155">
        <v>260</v>
      </c>
      <c r="AF237" s="155">
        <v>260</v>
      </c>
      <c r="AG237" s="155">
        <v>260</v>
      </c>
      <c r="AH237" s="155">
        <v>259</v>
      </c>
      <c r="AI237" s="155">
        <v>259</v>
      </c>
      <c r="AJ237" s="155">
        <v>258</v>
      </c>
      <c r="AK237" s="155">
        <v>257</v>
      </c>
      <c r="AL237" s="155">
        <v>256</v>
      </c>
      <c r="AM237" s="155">
        <v>255</v>
      </c>
      <c r="AN237" s="155">
        <v>254</v>
      </c>
      <c r="AO237" s="155">
        <v>253</v>
      </c>
      <c r="AP237" s="155">
        <v>252</v>
      </c>
      <c r="AQ237" s="8"/>
      <c r="AS237" s="134"/>
      <c r="AT237" s="134"/>
    </row>
    <row r="238" spans="2:46">
      <c r="B238" s="5"/>
      <c r="D238" s="165" t="s">
        <v>135</v>
      </c>
      <c r="E238" s="47"/>
      <c r="F238" s="61" t="s">
        <v>54</v>
      </c>
      <c r="G238" s="154">
        <f t="shared" si="65"/>
        <v>1063</v>
      </c>
      <c r="H238" s="155">
        <v>10</v>
      </c>
      <c r="I238" s="155">
        <v>10</v>
      </c>
      <c r="J238" s="155">
        <v>12</v>
      </c>
      <c r="K238" s="155">
        <v>14</v>
      </c>
      <c r="L238" s="155">
        <v>16</v>
      </c>
      <c r="M238" s="155">
        <v>18</v>
      </c>
      <c r="N238" s="155">
        <v>21</v>
      </c>
      <c r="O238" s="155">
        <v>23</v>
      </c>
      <c r="P238" s="155">
        <v>25</v>
      </c>
      <c r="Q238" s="155">
        <v>28</v>
      </c>
      <c r="R238" s="155">
        <v>30</v>
      </c>
      <c r="S238" s="155">
        <v>32</v>
      </c>
      <c r="T238" s="155">
        <v>35</v>
      </c>
      <c r="U238" s="155">
        <v>35</v>
      </c>
      <c r="V238" s="155">
        <v>35</v>
      </c>
      <c r="W238" s="155">
        <v>35</v>
      </c>
      <c r="X238" s="155">
        <v>36</v>
      </c>
      <c r="Y238" s="155">
        <v>36</v>
      </c>
      <c r="Z238" s="155">
        <v>36</v>
      </c>
      <c r="AA238" s="155">
        <v>36</v>
      </c>
      <c r="AB238" s="155">
        <v>36</v>
      </c>
      <c r="AC238" s="155">
        <v>36</v>
      </c>
      <c r="AD238" s="155">
        <v>36</v>
      </c>
      <c r="AE238" s="155">
        <v>36</v>
      </c>
      <c r="AF238" s="155">
        <v>36</v>
      </c>
      <c r="AG238" s="155">
        <v>36</v>
      </c>
      <c r="AH238" s="155">
        <v>36</v>
      </c>
      <c r="AI238" s="155">
        <v>36</v>
      </c>
      <c r="AJ238" s="155">
        <v>36</v>
      </c>
      <c r="AK238" s="155">
        <v>36</v>
      </c>
      <c r="AL238" s="155">
        <v>36</v>
      </c>
      <c r="AM238" s="155">
        <v>36</v>
      </c>
      <c r="AN238" s="155">
        <v>36</v>
      </c>
      <c r="AO238" s="155">
        <v>36</v>
      </c>
      <c r="AP238" s="155">
        <v>36</v>
      </c>
      <c r="AQ238" s="8"/>
      <c r="AS238" s="134"/>
      <c r="AT238" s="134"/>
    </row>
    <row r="239" spans="2:46">
      <c r="B239" s="5"/>
      <c r="D239" s="165" t="s">
        <v>136</v>
      </c>
      <c r="E239" s="47"/>
      <c r="F239" s="61" t="s">
        <v>11</v>
      </c>
      <c r="G239" s="154">
        <f t="shared" si="65"/>
        <v>354</v>
      </c>
      <c r="H239" s="155">
        <v>3</v>
      </c>
      <c r="I239" s="155">
        <v>3</v>
      </c>
      <c r="J239" s="155">
        <v>4</v>
      </c>
      <c r="K239" s="155">
        <v>5</v>
      </c>
      <c r="L239" s="155">
        <v>5</v>
      </c>
      <c r="M239" s="155">
        <v>6</v>
      </c>
      <c r="N239" s="155">
        <v>7</v>
      </c>
      <c r="O239" s="155">
        <v>8</v>
      </c>
      <c r="P239" s="155">
        <v>8</v>
      </c>
      <c r="Q239" s="155">
        <v>9</v>
      </c>
      <c r="R239" s="155">
        <v>10</v>
      </c>
      <c r="S239" s="155">
        <v>11</v>
      </c>
      <c r="T239" s="155">
        <v>11</v>
      </c>
      <c r="U239" s="155">
        <v>12</v>
      </c>
      <c r="V239" s="155">
        <v>12</v>
      </c>
      <c r="W239" s="155">
        <v>12</v>
      </c>
      <c r="X239" s="155">
        <v>12</v>
      </c>
      <c r="Y239" s="155">
        <v>12</v>
      </c>
      <c r="Z239" s="155">
        <v>12</v>
      </c>
      <c r="AA239" s="155">
        <v>12</v>
      </c>
      <c r="AB239" s="155">
        <v>12</v>
      </c>
      <c r="AC239" s="155">
        <v>12</v>
      </c>
      <c r="AD239" s="155">
        <v>12</v>
      </c>
      <c r="AE239" s="155">
        <v>12</v>
      </c>
      <c r="AF239" s="155">
        <v>12</v>
      </c>
      <c r="AG239" s="155">
        <v>12</v>
      </c>
      <c r="AH239" s="155">
        <v>12</v>
      </c>
      <c r="AI239" s="155">
        <v>12</v>
      </c>
      <c r="AJ239" s="155">
        <v>12</v>
      </c>
      <c r="AK239" s="155">
        <v>12</v>
      </c>
      <c r="AL239" s="155">
        <v>12</v>
      </c>
      <c r="AM239" s="155">
        <v>12</v>
      </c>
      <c r="AN239" s="155">
        <v>12</v>
      </c>
      <c r="AO239" s="155">
        <v>12</v>
      </c>
      <c r="AP239" s="155">
        <v>12</v>
      </c>
      <c r="AQ239" s="8"/>
      <c r="AS239" s="134"/>
      <c r="AT239" s="134"/>
    </row>
    <row r="240" spans="2:46">
      <c r="B240" s="5"/>
      <c r="D240" s="165" t="s">
        <v>137</v>
      </c>
      <c r="E240" s="50"/>
      <c r="F240" s="61" t="s">
        <v>15</v>
      </c>
      <c r="G240" s="154">
        <f t="shared" si="65"/>
        <v>701</v>
      </c>
      <c r="H240" s="155">
        <v>6</v>
      </c>
      <c r="I240" s="155">
        <v>6</v>
      </c>
      <c r="J240" s="155">
        <v>8</v>
      </c>
      <c r="K240" s="155">
        <v>9</v>
      </c>
      <c r="L240" s="155">
        <v>11</v>
      </c>
      <c r="M240" s="155">
        <v>12</v>
      </c>
      <c r="N240" s="155">
        <v>13</v>
      </c>
      <c r="O240" s="155">
        <v>15</v>
      </c>
      <c r="P240" s="155">
        <v>16</v>
      </c>
      <c r="Q240" s="155">
        <v>18</v>
      </c>
      <c r="R240" s="155">
        <v>20</v>
      </c>
      <c r="S240" s="155">
        <v>21</v>
      </c>
      <c r="T240" s="155">
        <v>23</v>
      </c>
      <c r="U240" s="155">
        <v>23</v>
      </c>
      <c r="V240" s="155">
        <v>23</v>
      </c>
      <c r="W240" s="155">
        <v>23</v>
      </c>
      <c r="X240" s="155">
        <v>23</v>
      </c>
      <c r="Y240" s="155">
        <v>23</v>
      </c>
      <c r="Z240" s="155">
        <v>24</v>
      </c>
      <c r="AA240" s="155">
        <v>24</v>
      </c>
      <c r="AB240" s="155">
        <v>24</v>
      </c>
      <c r="AC240" s="155">
        <v>24</v>
      </c>
      <c r="AD240" s="155">
        <v>24</v>
      </c>
      <c r="AE240" s="155">
        <v>24</v>
      </c>
      <c r="AF240" s="155">
        <v>24</v>
      </c>
      <c r="AG240" s="155">
        <v>24</v>
      </c>
      <c r="AH240" s="155">
        <v>24</v>
      </c>
      <c r="AI240" s="155">
        <v>24</v>
      </c>
      <c r="AJ240" s="155">
        <v>24</v>
      </c>
      <c r="AK240" s="155">
        <v>24</v>
      </c>
      <c r="AL240" s="155">
        <v>24</v>
      </c>
      <c r="AM240" s="155">
        <v>24</v>
      </c>
      <c r="AN240" s="155">
        <v>24</v>
      </c>
      <c r="AO240" s="155">
        <v>24</v>
      </c>
      <c r="AP240" s="155">
        <v>24</v>
      </c>
      <c r="AQ240" s="8"/>
      <c r="AS240" s="134"/>
      <c r="AT240" s="134"/>
    </row>
    <row r="241" spans="2:46">
      <c r="B241" s="5"/>
      <c r="D241" s="165"/>
      <c r="E241" s="56"/>
      <c r="F241" s="57"/>
      <c r="G241" s="55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8"/>
      <c r="AS241" s="137"/>
      <c r="AT241" s="134"/>
    </row>
    <row r="242" spans="2:46">
      <c r="B242" s="5"/>
      <c r="D242" s="165"/>
      <c r="E242" s="58">
        <f>E213+1</f>
        <v>9</v>
      </c>
      <c r="F242" s="59" t="str">
        <f>LOOKUP(E242,CAPEX!$E$11:$E$29,CAPEX!$F$11:$F$29)</f>
        <v>Casimiro de Abreu</v>
      </c>
      <c r="G242" s="153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8"/>
      <c r="AS242" s="135"/>
      <c r="AT242" s="134"/>
    </row>
    <row r="243" spans="2:46" s="22" customFormat="1">
      <c r="B243" s="5"/>
      <c r="D243" s="166"/>
      <c r="E243" s="52"/>
      <c r="F243" s="60" t="s">
        <v>51</v>
      </c>
      <c r="G243" s="154">
        <f t="shared" ref="G243:AP243" si="66">SUM(G244:G248)</f>
        <v>7085</v>
      </c>
      <c r="H243" s="154">
        <f t="shared" si="66"/>
        <v>76</v>
      </c>
      <c r="I243" s="154">
        <f t="shared" si="66"/>
        <v>78</v>
      </c>
      <c r="J243" s="154">
        <f t="shared" si="66"/>
        <v>133</v>
      </c>
      <c r="K243" s="154">
        <f t="shared" si="66"/>
        <v>142</v>
      </c>
      <c r="L243" s="154">
        <f t="shared" si="66"/>
        <v>150</v>
      </c>
      <c r="M243" s="154">
        <f t="shared" si="66"/>
        <v>157</v>
      </c>
      <c r="N243" s="154">
        <f t="shared" si="66"/>
        <v>165</v>
      </c>
      <c r="O243" s="154">
        <f t="shared" si="66"/>
        <v>173</v>
      </c>
      <c r="P243" s="154">
        <f t="shared" si="66"/>
        <v>181</v>
      </c>
      <c r="Q243" s="154">
        <f t="shared" si="66"/>
        <v>190</v>
      </c>
      <c r="R243" s="154">
        <f t="shared" si="66"/>
        <v>205</v>
      </c>
      <c r="S243" s="154">
        <f t="shared" si="66"/>
        <v>202</v>
      </c>
      <c r="T243" s="154">
        <f t="shared" si="66"/>
        <v>210</v>
      </c>
      <c r="U243" s="154">
        <f t="shared" si="66"/>
        <v>213</v>
      </c>
      <c r="V243" s="154">
        <f t="shared" si="66"/>
        <v>213</v>
      </c>
      <c r="W243" s="154">
        <f t="shared" si="66"/>
        <v>216</v>
      </c>
      <c r="X243" s="154">
        <f t="shared" si="66"/>
        <v>218</v>
      </c>
      <c r="Y243" s="154">
        <f t="shared" si="66"/>
        <v>221</v>
      </c>
      <c r="Z243" s="154">
        <f t="shared" si="66"/>
        <v>223</v>
      </c>
      <c r="AA243" s="154">
        <f t="shared" si="66"/>
        <v>226</v>
      </c>
      <c r="AB243" s="154">
        <f t="shared" si="66"/>
        <v>226</v>
      </c>
      <c r="AC243" s="154">
        <f t="shared" si="66"/>
        <v>228</v>
      </c>
      <c r="AD243" s="154">
        <f t="shared" si="66"/>
        <v>228</v>
      </c>
      <c r="AE243" s="154">
        <f t="shared" si="66"/>
        <v>229</v>
      </c>
      <c r="AF243" s="154">
        <f t="shared" si="66"/>
        <v>230</v>
      </c>
      <c r="AG243" s="154">
        <f t="shared" si="66"/>
        <v>232</v>
      </c>
      <c r="AH243" s="154">
        <f t="shared" si="66"/>
        <v>233</v>
      </c>
      <c r="AI243" s="154">
        <f t="shared" si="66"/>
        <v>235</v>
      </c>
      <c r="AJ243" s="154">
        <f t="shared" si="66"/>
        <v>235</v>
      </c>
      <c r="AK243" s="154">
        <f t="shared" si="66"/>
        <v>235</v>
      </c>
      <c r="AL243" s="154">
        <f t="shared" si="66"/>
        <v>235</v>
      </c>
      <c r="AM243" s="154">
        <f t="shared" si="66"/>
        <v>236</v>
      </c>
      <c r="AN243" s="154">
        <f t="shared" si="66"/>
        <v>237</v>
      </c>
      <c r="AO243" s="154">
        <f t="shared" si="66"/>
        <v>237</v>
      </c>
      <c r="AP243" s="154">
        <f t="shared" si="66"/>
        <v>237</v>
      </c>
      <c r="AQ243" s="8"/>
      <c r="AS243" s="134"/>
      <c r="AT243" s="136"/>
    </row>
    <row r="244" spans="2:46">
      <c r="B244" s="5"/>
      <c r="D244" s="165" t="s">
        <v>118</v>
      </c>
      <c r="E244" s="47"/>
      <c r="F244" s="61" t="s">
        <v>52</v>
      </c>
      <c r="G244" s="154">
        <f t="shared" ref="G244:G248" si="67">SUM(H244:AP244)</f>
        <v>3693</v>
      </c>
      <c r="H244" s="155">
        <v>48</v>
      </c>
      <c r="I244" s="155">
        <v>50</v>
      </c>
      <c r="J244" s="155">
        <v>70</v>
      </c>
      <c r="K244" s="155">
        <v>75</v>
      </c>
      <c r="L244" s="155">
        <v>79</v>
      </c>
      <c r="M244" s="155">
        <v>83</v>
      </c>
      <c r="N244" s="155">
        <v>87</v>
      </c>
      <c r="O244" s="155">
        <v>91</v>
      </c>
      <c r="P244" s="155">
        <v>95</v>
      </c>
      <c r="Q244" s="155">
        <v>99</v>
      </c>
      <c r="R244" s="155">
        <v>108</v>
      </c>
      <c r="S244" s="155">
        <v>105</v>
      </c>
      <c r="T244" s="155">
        <v>109</v>
      </c>
      <c r="U244" s="155">
        <v>110</v>
      </c>
      <c r="V244" s="155">
        <v>110</v>
      </c>
      <c r="W244" s="155">
        <v>112</v>
      </c>
      <c r="X244" s="155">
        <v>113</v>
      </c>
      <c r="Y244" s="155">
        <v>114</v>
      </c>
      <c r="Z244" s="155">
        <v>115</v>
      </c>
      <c r="AA244" s="155">
        <v>117</v>
      </c>
      <c r="AB244" s="155">
        <v>117</v>
      </c>
      <c r="AC244" s="155">
        <v>118</v>
      </c>
      <c r="AD244" s="155">
        <v>118</v>
      </c>
      <c r="AE244" s="155">
        <v>119</v>
      </c>
      <c r="AF244" s="155">
        <v>119</v>
      </c>
      <c r="AG244" s="155">
        <v>120</v>
      </c>
      <c r="AH244" s="155">
        <v>120</v>
      </c>
      <c r="AI244" s="155">
        <v>121</v>
      </c>
      <c r="AJ244" s="155">
        <v>121</v>
      </c>
      <c r="AK244" s="155">
        <v>121</v>
      </c>
      <c r="AL244" s="155">
        <v>121</v>
      </c>
      <c r="AM244" s="155">
        <v>122</v>
      </c>
      <c r="AN244" s="155">
        <v>122</v>
      </c>
      <c r="AO244" s="155">
        <v>122</v>
      </c>
      <c r="AP244" s="155">
        <v>122</v>
      </c>
      <c r="AQ244" s="8"/>
      <c r="AS244" s="134"/>
      <c r="AT244" s="134"/>
    </row>
    <row r="245" spans="2:46">
      <c r="B245" s="5"/>
      <c r="D245" s="165" t="s">
        <v>119</v>
      </c>
      <c r="E245" s="47"/>
      <c r="F245" s="61" t="s">
        <v>53</v>
      </c>
      <c r="G245" s="154">
        <f t="shared" si="67"/>
        <v>1669</v>
      </c>
      <c r="H245" s="155">
        <v>0</v>
      </c>
      <c r="I245" s="155">
        <v>0</v>
      </c>
      <c r="J245" s="155">
        <v>33</v>
      </c>
      <c r="K245" s="155">
        <v>35</v>
      </c>
      <c r="L245" s="155">
        <v>37</v>
      </c>
      <c r="M245" s="155">
        <v>38</v>
      </c>
      <c r="N245" s="155">
        <v>40</v>
      </c>
      <c r="O245" s="155">
        <v>42</v>
      </c>
      <c r="P245" s="155">
        <v>44</v>
      </c>
      <c r="Q245" s="155">
        <v>46</v>
      </c>
      <c r="R245" s="155">
        <v>50</v>
      </c>
      <c r="S245" s="155">
        <v>49</v>
      </c>
      <c r="T245" s="155">
        <v>51</v>
      </c>
      <c r="U245" s="155">
        <v>51</v>
      </c>
      <c r="V245" s="155">
        <v>51</v>
      </c>
      <c r="W245" s="155">
        <v>52</v>
      </c>
      <c r="X245" s="155">
        <v>52</v>
      </c>
      <c r="Y245" s="155">
        <v>53</v>
      </c>
      <c r="Z245" s="155">
        <v>54</v>
      </c>
      <c r="AA245" s="155">
        <v>54</v>
      </c>
      <c r="AB245" s="155">
        <v>54</v>
      </c>
      <c r="AC245" s="155">
        <v>55</v>
      </c>
      <c r="AD245" s="155">
        <v>55</v>
      </c>
      <c r="AE245" s="155">
        <v>55</v>
      </c>
      <c r="AF245" s="155">
        <v>55</v>
      </c>
      <c r="AG245" s="155">
        <v>56</v>
      </c>
      <c r="AH245" s="155">
        <v>56</v>
      </c>
      <c r="AI245" s="155">
        <v>56</v>
      </c>
      <c r="AJ245" s="155">
        <v>56</v>
      </c>
      <c r="AK245" s="155">
        <v>56</v>
      </c>
      <c r="AL245" s="155">
        <v>56</v>
      </c>
      <c r="AM245" s="155">
        <v>56</v>
      </c>
      <c r="AN245" s="155">
        <v>57</v>
      </c>
      <c r="AO245" s="155">
        <v>57</v>
      </c>
      <c r="AP245" s="155">
        <v>57</v>
      </c>
      <c r="AQ245" s="8"/>
      <c r="AS245" s="134"/>
      <c r="AT245" s="134"/>
    </row>
    <row r="246" spans="2:46">
      <c r="B246" s="5"/>
      <c r="D246" s="165" t="s">
        <v>120</v>
      </c>
      <c r="E246" s="47"/>
      <c r="F246" s="61" t="s">
        <v>54</v>
      </c>
      <c r="G246" s="154">
        <f t="shared" si="67"/>
        <v>866</v>
      </c>
      <c r="H246" s="155">
        <v>14</v>
      </c>
      <c r="I246" s="155">
        <v>14</v>
      </c>
      <c r="J246" s="155">
        <v>15</v>
      </c>
      <c r="K246" s="155">
        <v>16</v>
      </c>
      <c r="L246" s="155">
        <v>17</v>
      </c>
      <c r="M246" s="155">
        <v>18</v>
      </c>
      <c r="N246" s="155">
        <v>19</v>
      </c>
      <c r="O246" s="155">
        <v>20</v>
      </c>
      <c r="P246" s="155">
        <v>21</v>
      </c>
      <c r="Q246" s="155">
        <v>23</v>
      </c>
      <c r="R246" s="155">
        <v>24</v>
      </c>
      <c r="S246" s="155">
        <v>24</v>
      </c>
      <c r="T246" s="155">
        <v>25</v>
      </c>
      <c r="U246" s="155">
        <v>26</v>
      </c>
      <c r="V246" s="155">
        <v>26</v>
      </c>
      <c r="W246" s="155">
        <v>26</v>
      </c>
      <c r="X246" s="155">
        <v>27</v>
      </c>
      <c r="Y246" s="155">
        <v>27</v>
      </c>
      <c r="Z246" s="155">
        <v>27</v>
      </c>
      <c r="AA246" s="155">
        <v>28</v>
      </c>
      <c r="AB246" s="155">
        <v>28</v>
      </c>
      <c r="AC246" s="155">
        <v>28</v>
      </c>
      <c r="AD246" s="155">
        <v>28</v>
      </c>
      <c r="AE246" s="155">
        <v>28</v>
      </c>
      <c r="AF246" s="155">
        <v>28</v>
      </c>
      <c r="AG246" s="155">
        <v>28</v>
      </c>
      <c r="AH246" s="155">
        <v>29</v>
      </c>
      <c r="AI246" s="155">
        <v>29</v>
      </c>
      <c r="AJ246" s="155">
        <v>29</v>
      </c>
      <c r="AK246" s="155">
        <v>29</v>
      </c>
      <c r="AL246" s="155">
        <v>29</v>
      </c>
      <c r="AM246" s="155">
        <v>29</v>
      </c>
      <c r="AN246" s="155">
        <v>29</v>
      </c>
      <c r="AO246" s="155">
        <v>29</v>
      </c>
      <c r="AP246" s="155">
        <v>29</v>
      </c>
      <c r="AQ246" s="8"/>
      <c r="AS246" s="134"/>
      <c r="AT246" s="134"/>
    </row>
    <row r="247" spans="2:46">
      <c r="B247" s="5"/>
      <c r="D247" s="165" t="s">
        <v>121</v>
      </c>
      <c r="E247" s="47"/>
      <c r="F247" s="61" t="s">
        <v>11</v>
      </c>
      <c r="G247" s="154">
        <f t="shared" si="67"/>
        <v>289</v>
      </c>
      <c r="H247" s="155">
        <v>5</v>
      </c>
      <c r="I247" s="155">
        <v>5</v>
      </c>
      <c r="J247" s="155">
        <v>5</v>
      </c>
      <c r="K247" s="155">
        <v>5</v>
      </c>
      <c r="L247" s="155">
        <v>6</v>
      </c>
      <c r="M247" s="155">
        <v>6</v>
      </c>
      <c r="N247" s="155">
        <v>6</v>
      </c>
      <c r="O247" s="155">
        <v>7</v>
      </c>
      <c r="P247" s="155">
        <v>7</v>
      </c>
      <c r="Q247" s="155">
        <v>7</v>
      </c>
      <c r="R247" s="155">
        <v>8</v>
      </c>
      <c r="S247" s="155">
        <v>8</v>
      </c>
      <c r="T247" s="155">
        <v>8</v>
      </c>
      <c r="U247" s="155">
        <v>9</v>
      </c>
      <c r="V247" s="155">
        <v>9</v>
      </c>
      <c r="W247" s="155">
        <v>9</v>
      </c>
      <c r="X247" s="155">
        <v>9</v>
      </c>
      <c r="Y247" s="155">
        <v>9</v>
      </c>
      <c r="Z247" s="155">
        <v>9</v>
      </c>
      <c r="AA247" s="155">
        <v>9</v>
      </c>
      <c r="AB247" s="155">
        <v>9</v>
      </c>
      <c r="AC247" s="155">
        <v>9</v>
      </c>
      <c r="AD247" s="155">
        <v>9</v>
      </c>
      <c r="AE247" s="155">
        <v>9</v>
      </c>
      <c r="AF247" s="155">
        <v>9</v>
      </c>
      <c r="AG247" s="155">
        <v>9</v>
      </c>
      <c r="AH247" s="155">
        <v>9</v>
      </c>
      <c r="AI247" s="155">
        <v>10</v>
      </c>
      <c r="AJ247" s="155">
        <v>10</v>
      </c>
      <c r="AK247" s="155">
        <v>10</v>
      </c>
      <c r="AL247" s="155">
        <v>10</v>
      </c>
      <c r="AM247" s="155">
        <v>10</v>
      </c>
      <c r="AN247" s="155">
        <v>10</v>
      </c>
      <c r="AO247" s="155">
        <v>10</v>
      </c>
      <c r="AP247" s="155">
        <v>10</v>
      </c>
      <c r="AQ247" s="8"/>
      <c r="AS247" s="134"/>
      <c r="AT247" s="134"/>
    </row>
    <row r="248" spans="2:46">
      <c r="B248" s="5"/>
      <c r="D248" s="165" t="s">
        <v>122</v>
      </c>
      <c r="E248" s="50"/>
      <c r="F248" s="61" t="s">
        <v>15</v>
      </c>
      <c r="G248" s="154">
        <f t="shared" si="67"/>
        <v>568</v>
      </c>
      <c r="H248" s="155">
        <v>9</v>
      </c>
      <c r="I248" s="155">
        <v>9</v>
      </c>
      <c r="J248" s="155">
        <v>10</v>
      </c>
      <c r="K248" s="155">
        <v>11</v>
      </c>
      <c r="L248" s="155">
        <v>11</v>
      </c>
      <c r="M248" s="155">
        <v>12</v>
      </c>
      <c r="N248" s="155">
        <v>13</v>
      </c>
      <c r="O248" s="155">
        <v>13</v>
      </c>
      <c r="P248" s="155">
        <v>14</v>
      </c>
      <c r="Q248" s="155">
        <v>15</v>
      </c>
      <c r="R248" s="155">
        <v>15</v>
      </c>
      <c r="S248" s="155">
        <v>16</v>
      </c>
      <c r="T248" s="155">
        <v>17</v>
      </c>
      <c r="U248" s="155">
        <v>17</v>
      </c>
      <c r="V248" s="155">
        <v>17</v>
      </c>
      <c r="W248" s="155">
        <v>17</v>
      </c>
      <c r="X248" s="155">
        <v>17</v>
      </c>
      <c r="Y248" s="155">
        <v>18</v>
      </c>
      <c r="Z248" s="155">
        <v>18</v>
      </c>
      <c r="AA248" s="155">
        <v>18</v>
      </c>
      <c r="AB248" s="155">
        <v>18</v>
      </c>
      <c r="AC248" s="155">
        <v>18</v>
      </c>
      <c r="AD248" s="155">
        <v>18</v>
      </c>
      <c r="AE248" s="155">
        <v>18</v>
      </c>
      <c r="AF248" s="155">
        <v>19</v>
      </c>
      <c r="AG248" s="155">
        <v>19</v>
      </c>
      <c r="AH248" s="155">
        <v>19</v>
      </c>
      <c r="AI248" s="155">
        <v>19</v>
      </c>
      <c r="AJ248" s="155">
        <v>19</v>
      </c>
      <c r="AK248" s="155">
        <v>19</v>
      </c>
      <c r="AL248" s="155">
        <v>19</v>
      </c>
      <c r="AM248" s="155">
        <v>19</v>
      </c>
      <c r="AN248" s="155">
        <v>19</v>
      </c>
      <c r="AO248" s="155">
        <v>19</v>
      </c>
      <c r="AP248" s="155">
        <v>19</v>
      </c>
      <c r="AQ248" s="8"/>
      <c r="AS248" s="134"/>
      <c r="AT248" s="134"/>
    </row>
    <row r="249" spans="2:46">
      <c r="B249" s="5"/>
      <c r="D249" s="165"/>
      <c r="E249" s="50"/>
      <c r="F249" s="50"/>
      <c r="G249" s="55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8"/>
      <c r="AS249" s="134"/>
      <c r="AT249" s="134"/>
    </row>
    <row r="250" spans="2:46" s="22" customFormat="1">
      <c r="B250" s="5"/>
      <c r="D250" s="166"/>
      <c r="E250" s="52"/>
      <c r="F250" s="60" t="s">
        <v>55</v>
      </c>
      <c r="G250" s="154">
        <f t="shared" ref="G250:AP250" si="68">SUM(G251:G255)</f>
        <v>32681</v>
      </c>
      <c r="H250" s="154">
        <f t="shared" si="68"/>
        <v>516</v>
      </c>
      <c r="I250" s="154">
        <f t="shared" si="68"/>
        <v>530</v>
      </c>
      <c r="J250" s="154">
        <f t="shared" si="68"/>
        <v>568</v>
      </c>
      <c r="K250" s="154">
        <f t="shared" si="68"/>
        <v>608</v>
      </c>
      <c r="L250" s="154">
        <f t="shared" si="68"/>
        <v>649</v>
      </c>
      <c r="M250" s="154">
        <f t="shared" si="68"/>
        <v>688</v>
      </c>
      <c r="N250" s="154">
        <f t="shared" si="68"/>
        <v>727</v>
      </c>
      <c r="O250" s="154">
        <f t="shared" si="68"/>
        <v>768</v>
      </c>
      <c r="P250" s="154">
        <f t="shared" si="68"/>
        <v>809</v>
      </c>
      <c r="Q250" s="154">
        <f t="shared" si="68"/>
        <v>852</v>
      </c>
      <c r="R250" s="154">
        <f t="shared" si="68"/>
        <v>888</v>
      </c>
      <c r="S250" s="154">
        <f t="shared" si="68"/>
        <v>924</v>
      </c>
      <c r="T250" s="154">
        <f t="shared" si="68"/>
        <v>962</v>
      </c>
      <c r="U250" s="154">
        <f t="shared" si="68"/>
        <v>969</v>
      </c>
      <c r="V250" s="154">
        <f t="shared" si="68"/>
        <v>977</v>
      </c>
      <c r="W250" s="154">
        <f t="shared" si="68"/>
        <v>989</v>
      </c>
      <c r="X250" s="154">
        <f t="shared" si="68"/>
        <v>1001</v>
      </c>
      <c r="Y250" s="154">
        <f t="shared" si="68"/>
        <v>1014</v>
      </c>
      <c r="Z250" s="154">
        <f t="shared" si="68"/>
        <v>1028</v>
      </c>
      <c r="AA250" s="154">
        <f t="shared" si="68"/>
        <v>1040</v>
      </c>
      <c r="AB250" s="154">
        <f t="shared" si="68"/>
        <v>1046</v>
      </c>
      <c r="AC250" s="154">
        <f t="shared" si="68"/>
        <v>1053</v>
      </c>
      <c r="AD250" s="154">
        <f t="shared" si="68"/>
        <v>1059</v>
      </c>
      <c r="AE250" s="154">
        <f t="shared" si="68"/>
        <v>1065</v>
      </c>
      <c r="AF250" s="154">
        <f t="shared" si="68"/>
        <v>1071</v>
      </c>
      <c r="AG250" s="154">
        <f t="shared" si="68"/>
        <v>1073</v>
      </c>
      <c r="AH250" s="154">
        <f t="shared" si="68"/>
        <v>1077</v>
      </c>
      <c r="AI250" s="154">
        <f t="shared" si="68"/>
        <v>1081</v>
      </c>
      <c r="AJ250" s="154">
        <f t="shared" si="68"/>
        <v>1085</v>
      </c>
      <c r="AK250" s="154">
        <f t="shared" si="68"/>
        <v>1089</v>
      </c>
      <c r="AL250" s="154">
        <f t="shared" si="68"/>
        <v>1091</v>
      </c>
      <c r="AM250" s="154">
        <f t="shared" si="68"/>
        <v>1093</v>
      </c>
      <c r="AN250" s="154">
        <f t="shared" si="68"/>
        <v>1095</v>
      </c>
      <c r="AO250" s="154">
        <f t="shared" si="68"/>
        <v>1097</v>
      </c>
      <c r="AP250" s="154">
        <f t="shared" si="68"/>
        <v>1099</v>
      </c>
      <c r="AQ250" s="8"/>
      <c r="AS250" s="134"/>
      <c r="AT250" s="136"/>
    </row>
    <row r="251" spans="2:46">
      <c r="B251" s="5"/>
      <c r="D251" s="165" t="s">
        <v>123</v>
      </c>
      <c r="E251" s="47"/>
      <c r="F251" s="61" t="s">
        <v>52</v>
      </c>
      <c r="G251" s="154">
        <f t="shared" ref="G251:G255" si="69">SUM(H251:AP251)</f>
        <v>0</v>
      </c>
      <c r="H251" s="155">
        <v>0</v>
      </c>
      <c r="I251" s="155">
        <v>0</v>
      </c>
      <c r="J251" s="155">
        <v>0</v>
      </c>
      <c r="K251" s="155">
        <v>0</v>
      </c>
      <c r="L251" s="155">
        <v>0</v>
      </c>
      <c r="M251" s="155">
        <v>0</v>
      </c>
      <c r="N251" s="155">
        <v>0</v>
      </c>
      <c r="O251" s="155">
        <v>0</v>
      </c>
      <c r="P251" s="155">
        <v>0</v>
      </c>
      <c r="Q251" s="155">
        <v>0</v>
      </c>
      <c r="R251" s="155">
        <v>0</v>
      </c>
      <c r="S251" s="155">
        <v>0</v>
      </c>
      <c r="T251" s="155">
        <v>0</v>
      </c>
      <c r="U251" s="155">
        <v>0</v>
      </c>
      <c r="V251" s="155">
        <v>0</v>
      </c>
      <c r="W251" s="155">
        <v>0</v>
      </c>
      <c r="X251" s="155">
        <v>0</v>
      </c>
      <c r="Y251" s="155">
        <v>0</v>
      </c>
      <c r="Z251" s="155">
        <v>0</v>
      </c>
      <c r="AA251" s="155">
        <v>0</v>
      </c>
      <c r="AB251" s="155">
        <v>0</v>
      </c>
      <c r="AC251" s="155">
        <v>0</v>
      </c>
      <c r="AD251" s="155">
        <v>0</v>
      </c>
      <c r="AE251" s="155">
        <v>0</v>
      </c>
      <c r="AF251" s="155">
        <v>0</v>
      </c>
      <c r="AG251" s="155">
        <v>0</v>
      </c>
      <c r="AH251" s="155">
        <v>0</v>
      </c>
      <c r="AI251" s="155">
        <v>0</v>
      </c>
      <c r="AJ251" s="155">
        <v>0</v>
      </c>
      <c r="AK251" s="155">
        <v>0</v>
      </c>
      <c r="AL251" s="155">
        <v>0</v>
      </c>
      <c r="AM251" s="155">
        <v>0</v>
      </c>
      <c r="AN251" s="155">
        <v>0</v>
      </c>
      <c r="AO251" s="155">
        <v>0</v>
      </c>
      <c r="AP251" s="155">
        <v>0</v>
      </c>
      <c r="AQ251" s="8"/>
      <c r="AS251" s="134"/>
      <c r="AT251" s="134"/>
    </row>
    <row r="252" spans="2:46">
      <c r="B252" s="5"/>
      <c r="D252" s="165" t="s">
        <v>124</v>
      </c>
      <c r="E252" s="47"/>
      <c r="F252" s="61" t="s">
        <v>53</v>
      </c>
      <c r="G252" s="154">
        <f t="shared" si="69"/>
        <v>0</v>
      </c>
      <c r="H252" s="155">
        <v>0</v>
      </c>
      <c r="I252" s="155">
        <v>0</v>
      </c>
      <c r="J252" s="155">
        <v>0</v>
      </c>
      <c r="K252" s="155">
        <v>0</v>
      </c>
      <c r="L252" s="155">
        <v>0</v>
      </c>
      <c r="M252" s="155">
        <v>0</v>
      </c>
      <c r="N252" s="155">
        <v>0</v>
      </c>
      <c r="O252" s="155">
        <v>0</v>
      </c>
      <c r="P252" s="155">
        <v>0</v>
      </c>
      <c r="Q252" s="155">
        <v>0</v>
      </c>
      <c r="R252" s="155">
        <v>0</v>
      </c>
      <c r="S252" s="155">
        <v>0</v>
      </c>
      <c r="T252" s="155">
        <v>0</v>
      </c>
      <c r="U252" s="155">
        <v>0</v>
      </c>
      <c r="V252" s="155">
        <v>0</v>
      </c>
      <c r="W252" s="155">
        <v>0</v>
      </c>
      <c r="X252" s="155">
        <v>0</v>
      </c>
      <c r="Y252" s="155">
        <v>0</v>
      </c>
      <c r="Z252" s="155">
        <v>0</v>
      </c>
      <c r="AA252" s="155">
        <v>0</v>
      </c>
      <c r="AB252" s="155">
        <v>0</v>
      </c>
      <c r="AC252" s="155">
        <v>0</v>
      </c>
      <c r="AD252" s="155">
        <v>0</v>
      </c>
      <c r="AE252" s="155">
        <v>0</v>
      </c>
      <c r="AF252" s="155">
        <v>0</v>
      </c>
      <c r="AG252" s="155">
        <v>0</v>
      </c>
      <c r="AH252" s="155">
        <v>0</v>
      </c>
      <c r="AI252" s="155">
        <v>0</v>
      </c>
      <c r="AJ252" s="155">
        <v>0</v>
      </c>
      <c r="AK252" s="155">
        <v>0</v>
      </c>
      <c r="AL252" s="155">
        <v>0</v>
      </c>
      <c r="AM252" s="155">
        <v>0</v>
      </c>
      <c r="AN252" s="155">
        <v>0</v>
      </c>
      <c r="AO252" s="155">
        <v>0</v>
      </c>
      <c r="AP252" s="155">
        <v>0</v>
      </c>
      <c r="AQ252" s="8"/>
      <c r="AS252" s="134"/>
      <c r="AT252" s="134"/>
    </row>
    <row r="253" spans="2:46">
      <c r="B253" s="5"/>
      <c r="D253" s="165" t="s">
        <v>125</v>
      </c>
      <c r="E253" s="47"/>
      <c r="F253" s="61" t="s">
        <v>54</v>
      </c>
      <c r="G253" s="154">
        <f t="shared" si="69"/>
        <v>16449</v>
      </c>
      <c r="H253" s="155">
        <v>260</v>
      </c>
      <c r="I253" s="155">
        <v>267</v>
      </c>
      <c r="J253" s="155">
        <v>286</v>
      </c>
      <c r="K253" s="155">
        <v>306</v>
      </c>
      <c r="L253" s="155">
        <v>327</v>
      </c>
      <c r="M253" s="155">
        <v>346</v>
      </c>
      <c r="N253" s="155">
        <v>366</v>
      </c>
      <c r="O253" s="155">
        <v>387</v>
      </c>
      <c r="P253" s="155">
        <v>407</v>
      </c>
      <c r="Q253" s="155">
        <v>429</v>
      </c>
      <c r="R253" s="155">
        <v>447</v>
      </c>
      <c r="S253" s="155">
        <v>465</v>
      </c>
      <c r="T253" s="155">
        <v>484</v>
      </c>
      <c r="U253" s="155">
        <v>488</v>
      </c>
      <c r="V253" s="155">
        <v>492</v>
      </c>
      <c r="W253" s="155">
        <v>498</v>
      </c>
      <c r="X253" s="155">
        <v>504</v>
      </c>
      <c r="Y253" s="155">
        <v>511</v>
      </c>
      <c r="Z253" s="155">
        <v>517</v>
      </c>
      <c r="AA253" s="155">
        <v>523</v>
      </c>
      <c r="AB253" s="155">
        <v>526</v>
      </c>
      <c r="AC253" s="155">
        <v>530</v>
      </c>
      <c r="AD253" s="155">
        <v>533</v>
      </c>
      <c r="AE253" s="155">
        <v>536</v>
      </c>
      <c r="AF253" s="155">
        <v>539</v>
      </c>
      <c r="AG253" s="155">
        <v>540</v>
      </c>
      <c r="AH253" s="155">
        <v>542</v>
      </c>
      <c r="AI253" s="155">
        <v>544</v>
      </c>
      <c r="AJ253" s="155">
        <v>546</v>
      </c>
      <c r="AK253" s="155">
        <v>548</v>
      </c>
      <c r="AL253" s="155">
        <v>549</v>
      </c>
      <c r="AM253" s="155">
        <v>550</v>
      </c>
      <c r="AN253" s="155">
        <v>551</v>
      </c>
      <c r="AO253" s="155">
        <v>552</v>
      </c>
      <c r="AP253" s="155">
        <v>553</v>
      </c>
      <c r="AQ253" s="8"/>
      <c r="AS253" s="134"/>
      <c r="AT253" s="134"/>
    </row>
    <row r="254" spans="2:46">
      <c r="B254" s="5"/>
      <c r="D254" s="165" t="s">
        <v>126</v>
      </c>
      <c r="E254" s="47"/>
      <c r="F254" s="61" t="s">
        <v>11</v>
      </c>
      <c r="G254" s="154">
        <f t="shared" si="69"/>
        <v>5458</v>
      </c>
      <c r="H254" s="155">
        <v>86</v>
      </c>
      <c r="I254" s="155">
        <v>88</v>
      </c>
      <c r="J254" s="155">
        <v>95</v>
      </c>
      <c r="K254" s="155">
        <v>102</v>
      </c>
      <c r="L254" s="155">
        <v>108</v>
      </c>
      <c r="M254" s="155">
        <v>115</v>
      </c>
      <c r="N254" s="155">
        <v>121</v>
      </c>
      <c r="O254" s="155">
        <v>128</v>
      </c>
      <c r="P254" s="155">
        <v>135</v>
      </c>
      <c r="Q254" s="155">
        <v>142</v>
      </c>
      <c r="R254" s="155">
        <v>148</v>
      </c>
      <c r="S254" s="155">
        <v>154</v>
      </c>
      <c r="T254" s="155">
        <v>161</v>
      </c>
      <c r="U254" s="155">
        <v>162</v>
      </c>
      <c r="V254" s="155">
        <v>163</v>
      </c>
      <c r="W254" s="155">
        <v>165</v>
      </c>
      <c r="X254" s="155">
        <v>167</v>
      </c>
      <c r="Y254" s="155">
        <v>169</v>
      </c>
      <c r="Z254" s="155">
        <v>172</v>
      </c>
      <c r="AA254" s="155">
        <v>174</v>
      </c>
      <c r="AB254" s="155">
        <v>175</v>
      </c>
      <c r="AC254" s="155">
        <v>176</v>
      </c>
      <c r="AD254" s="155">
        <v>177</v>
      </c>
      <c r="AE254" s="155">
        <v>178</v>
      </c>
      <c r="AF254" s="155">
        <v>179</v>
      </c>
      <c r="AG254" s="155">
        <v>179</v>
      </c>
      <c r="AH254" s="155">
        <v>180</v>
      </c>
      <c r="AI254" s="155">
        <v>181</v>
      </c>
      <c r="AJ254" s="155">
        <v>181</v>
      </c>
      <c r="AK254" s="155">
        <v>182</v>
      </c>
      <c r="AL254" s="155">
        <v>182</v>
      </c>
      <c r="AM254" s="155">
        <v>183</v>
      </c>
      <c r="AN254" s="155">
        <v>183</v>
      </c>
      <c r="AO254" s="155">
        <v>183</v>
      </c>
      <c r="AP254" s="155">
        <v>184</v>
      </c>
      <c r="AQ254" s="8"/>
      <c r="AS254" s="134"/>
      <c r="AT254" s="134"/>
    </row>
    <row r="255" spans="2:46">
      <c r="B255" s="5"/>
      <c r="D255" s="165" t="s">
        <v>127</v>
      </c>
      <c r="E255" s="50"/>
      <c r="F255" s="61" t="s">
        <v>15</v>
      </c>
      <c r="G255" s="154">
        <f t="shared" si="69"/>
        <v>10774</v>
      </c>
      <c r="H255" s="155">
        <v>170</v>
      </c>
      <c r="I255" s="155">
        <v>175</v>
      </c>
      <c r="J255" s="155">
        <v>187</v>
      </c>
      <c r="K255" s="155">
        <v>200</v>
      </c>
      <c r="L255" s="155">
        <v>214</v>
      </c>
      <c r="M255" s="155">
        <v>227</v>
      </c>
      <c r="N255" s="155">
        <v>240</v>
      </c>
      <c r="O255" s="155">
        <v>253</v>
      </c>
      <c r="P255" s="155">
        <v>267</v>
      </c>
      <c r="Q255" s="155">
        <v>281</v>
      </c>
      <c r="R255" s="155">
        <v>293</v>
      </c>
      <c r="S255" s="155">
        <v>305</v>
      </c>
      <c r="T255" s="155">
        <v>317</v>
      </c>
      <c r="U255" s="155">
        <v>319</v>
      </c>
      <c r="V255" s="155">
        <v>322</v>
      </c>
      <c r="W255" s="155">
        <v>326</v>
      </c>
      <c r="X255" s="155">
        <v>330</v>
      </c>
      <c r="Y255" s="155">
        <v>334</v>
      </c>
      <c r="Z255" s="155">
        <v>339</v>
      </c>
      <c r="AA255" s="155">
        <v>343</v>
      </c>
      <c r="AB255" s="155">
        <v>345</v>
      </c>
      <c r="AC255" s="155">
        <v>347</v>
      </c>
      <c r="AD255" s="155">
        <v>349</v>
      </c>
      <c r="AE255" s="155">
        <v>351</v>
      </c>
      <c r="AF255" s="155">
        <v>353</v>
      </c>
      <c r="AG255" s="155">
        <v>354</v>
      </c>
      <c r="AH255" s="155">
        <v>355</v>
      </c>
      <c r="AI255" s="155">
        <v>356</v>
      </c>
      <c r="AJ255" s="155">
        <v>358</v>
      </c>
      <c r="AK255" s="155">
        <v>359</v>
      </c>
      <c r="AL255" s="155">
        <v>360</v>
      </c>
      <c r="AM255" s="155">
        <v>360</v>
      </c>
      <c r="AN255" s="155">
        <v>361</v>
      </c>
      <c r="AO255" s="155">
        <v>362</v>
      </c>
      <c r="AP255" s="155">
        <v>362</v>
      </c>
      <c r="AQ255" s="8"/>
      <c r="AS255" s="134"/>
      <c r="AT255" s="134"/>
    </row>
    <row r="256" spans="2:46">
      <c r="B256" s="5"/>
      <c r="D256" s="165"/>
      <c r="E256" s="50"/>
      <c r="F256" s="50"/>
      <c r="G256" s="55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8"/>
      <c r="AS256" s="134"/>
      <c r="AT256" s="134"/>
    </row>
    <row r="257" spans="2:46" s="22" customFormat="1">
      <c r="B257" s="5"/>
      <c r="D257" s="166"/>
      <c r="E257" s="52"/>
      <c r="F257" s="60" t="s">
        <v>56</v>
      </c>
      <c r="G257" s="154">
        <f t="shared" ref="G257:AP257" si="70">SUM(G258:G262)</f>
        <v>34637</v>
      </c>
      <c r="H257" s="154">
        <f t="shared" si="70"/>
        <v>469</v>
      </c>
      <c r="I257" s="154">
        <f t="shared" si="70"/>
        <v>567</v>
      </c>
      <c r="J257" s="154">
        <f t="shared" si="70"/>
        <v>608</v>
      </c>
      <c r="K257" s="154">
        <f t="shared" si="70"/>
        <v>650</v>
      </c>
      <c r="L257" s="154">
        <f t="shared" si="70"/>
        <v>693</v>
      </c>
      <c r="M257" s="154">
        <f t="shared" si="70"/>
        <v>734</v>
      </c>
      <c r="N257" s="154">
        <f t="shared" si="70"/>
        <v>776</v>
      </c>
      <c r="O257" s="154">
        <f t="shared" si="70"/>
        <v>818</v>
      </c>
      <c r="P257" s="154">
        <f t="shared" si="70"/>
        <v>862</v>
      </c>
      <c r="Q257" s="154">
        <f t="shared" si="70"/>
        <v>907</v>
      </c>
      <c r="R257" s="154">
        <f t="shared" si="70"/>
        <v>945</v>
      </c>
      <c r="S257" s="154">
        <f t="shared" si="70"/>
        <v>979</v>
      </c>
      <c r="T257" s="154">
        <f t="shared" si="70"/>
        <v>1023</v>
      </c>
      <c r="U257" s="154">
        <f t="shared" si="70"/>
        <v>1029</v>
      </c>
      <c r="V257" s="154">
        <f t="shared" si="70"/>
        <v>1038</v>
      </c>
      <c r="W257" s="154">
        <f t="shared" si="70"/>
        <v>1051</v>
      </c>
      <c r="X257" s="154">
        <f t="shared" si="70"/>
        <v>1063</v>
      </c>
      <c r="Y257" s="154">
        <f t="shared" si="70"/>
        <v>1077</v>
      </c>
      <c r="Z257" s="154">
        <f t="shared" si="70"/>
        <v>1091</v>
      </c>
      <c r="AA257" s="154">
        <f t="shared" si="70"/>
        <v>1104</v>
      </c>
      <c r="AB257" s="154">
        <f t="shared" si="70"/>
        <v>1110</v>
      </c>
      <c r="AC257" s="154">
        <f t="shared" si="70"/>
        <v>1116</v>
      </c>
      <c r="AD257" s="154">
        <f t="shared" si="70"/>
        <v>1123</v>
      </c>
      <c r="AE257" s="154">
        <f t="shared" si="70"/>
        <v>1129</v>
      </c>
      <c r="AF257" s="154">
        <f t="shared" si="70"/>
        <v>1135</v>
      </c>
      <c r="AG257" s="154">
        <f t="shared" si="70"/>
        <v>1139</v>
      </c>
      <c r="AH257" s="154">
        <f t="shared" si="70"/>
        <v>1143</v>
      </c>
      <c r="AI257" s="154">
        <f t="shared" si="70"/>
        <v>1147</v>
      </c>
      <c r="AJ257" s="154">
        <f t="shared" si="70"/>
        <v>1151</v>
      </c>
      <c r="AK257" s="154">
        <f t="shared" si="70"/>
        <v>1154</v>
      </c>
      <c r="AL257" s="154">
        <f t="shared" si="70"/>
        <v>1157</v>
      </c>
      <c r="AM257" s="154">
        <f t="shared" si="70"/>
        <v>1159</v>
      </c>
      <c r="AN257" s="154">
        <f t="shared" si="70"/>
        <v>1161</v>
      </c>
      <c r="AO257" s="154">
        <f t="shared" si="70"/>
        <v>1164</v>
      </c>
      <c r="AP257" s="154">
        <f t="shared" si="70"/>
        <v>1165</v>
      </c>
      <c r="AQ257" s="8"/>
      <c r="AS257" s="134"/>
      <c r="AT257" s="136"/>
    </row>
    <row r="258" spans="2:46">
      <c r="B258" s="5"/>
      <c r="D258" s="165" t="s">
        <v>128</v>
      </c>
      <c r="E258" s="47"/>
      <c r="F258" s="61" t="s">
        <v>52</v>
      </c>
      <c r="G258" s="154">
        <f t="shared" ref="G258:G262" si="71">SUM(H258:AP258)</f>
        <v>0</v>
      </c>
      <c r="H258" s="155">
        <v>0</v>
      </c>
      <c r="I258" s="155">
        <v>0</v>
      </c>
      <c r="J258" s="155">
        <v>0</v>
      </c>
      <c r="K258" s="155">
        <v>0</v>
      </c>
      <c r="L258" s="155">
        <v>0</v>
      </c>
      <c r="M258" s="155">
        <v>0</v>
      </c>
      <c r="N258" s="155">
        <v>0</v>
      </c>
      <c r="O258" s="155">
        <v>0</v>
      </c>
      <c r="P258" s="155">
        <v>0</v>
      </c>
      <c r="Q258" s="155">
        <v>0</v>
      </c>
      <c r="R258" s="155">
        <v>0</v>
      </c>
      <c r="S258" s="155">
        <v>0</v>
      </c>
      <c r="T258" s="155">
        <v>0</v>
      </c>
      <c r="U258" s="155">
        <v>0</v>
      </c>
      <c r="V258" s="155">
        <v>0</v>
      </c>
      <c r="W258" s="155">
        <v>0</v>
      </c>
      <c r="X258" s="155">
        <v>0</v>
      </c>
      <c r="Y258" s="155">
        <v>0</v>
      </c>
      <c r="Z258" s="155">
        <v>0</v>
      </c>
      <c r="AA258" s="155">
        <v>0</v>
      </c>
      <c r="AB258" s="155">
        <v>0</v>
      </c>
      <c r="AC258" s="155">
        <v>0</v>
      </c>
      <c r="AD258" s="155">
        <v>0</v>
      </c>
      <c r="AE258" s="155">
        <v>0</v>
      </c>
      <c r="AF258" s="155">
        <v>0</v>
      </c>
      <c r="AG258" s="155">
        <v>0</v>
      </c>
      <c r="AH258" s="155">
        <v>0</v>
      </c>
      <c r="AI258" s="155">
        <v>0</v>
      </c>
      <c r="AJ258" s="155">
        <v>0</v>
      </c>
      <c r="AK258" s="155">
        <v>0</v>
      </c>
      <c r="AL258" s="155">
        <v>0</v>
      </c>
      <c r="AM258" s="155">
        <v>0</v>
      </c>
      <c r="AN258" s="155">
        <v>0</v>
      </c>
      <c r="AO258" s="155">
        <v>0</v>
      </c>
      <c r="AP258" s="155">
        <v>0</v>
      </c>
      <c r="AQ258" s="8"/>
      <c r="AS258" s="134"/>
      <c r="AT258" s="134"/>
    </row>
    <row r="259" spans="2:46">
      <c r="B259" s="5"/>
      <c r="D259" s="165" t="s">
        <v>129</v>
      </c>
      <c r="E259" s="47"/>
      <c r="F259" s="61" t="s">
        <v>53</v>
      </c>
      <c r="G259" s="154">
        <f t="shared" si="71"/>
        <v>4936</v>
      </c>
      <c r="H259" s="155">
        <v>0</v>
      </c>
      <c r="I259" s="155">
        <v>86</v>
      </c>
      <c r="J259" s="155">
        <v>92</v>
      </c>
      <c r="K259" s="155">
        <v>98</v>
      </c>
      <c r="L259" s="155">
        <v>104</v>
      </c>
      <c r="M259" s="155">
        <v>109</v>
      </c>
      <c r="N259" s="155">
        <v>115</v>
      </c>
      <c r="O259" s="155">
        <v>121</v>
      </c>
      <c r="P259" s="155">
        <v>127</v>
      </c>
      <c r="Q259" s="155">
        <v>133</v>
      </c>
      <c r="R259" s="155">
        <v>138</v>
      </c>
      <c r="S259" s="155">
        <v>139</v>
      </c>
      <c r="T259" s="155">
        <v>149</v>
      </c>
      <c r="U259" s="155">
        <v>149</v>
      </c>
      <c r="V259" s="155">
        <v>150</v>
      </c>
      <c r="W259" s="155">
        <v>152</v>
      </c>
      <c r="X259" s="155">
        <v>153</v>
      </c>
      <c r="Y259" s="155">
        <v>155</v>
      </c>
      <c r="Z259" s="155">
        <v>157</v>
      </c>
      <c r="AA259" s="155">
        <v>158</v>
      </c>
      <c r="AB259" s="155">
        <v>159</v>
      </c>
      <c r="AC259" s="155">
        <v>160</v>
      </c>
      <c r="AD259" s="155">
        <v>161</v>
      </c>
      <c r="AE259" s="155">
        <v>162</v>
      </c>
      <c r="AF259" s="155">
        <v>162</v>
      </c>
      <c r="AG259" s="155">
        <v>163</v>
      </c>
      <c r="AH259" s="155">
        <v>163</v>
      </c>
      <c r="AI259" s="155">
        <v>164</v>
      </c>
      <c r="AJ259" s="155">
        <v>164</v>
      </c>
      <c r="AK259" s="155">
        <v>165</v>
      </c>
      <c r="AL259" s="155">
        <v>165</v>
      </c>
      <c r="AM259" s="155">
        <v>165</v>
      </c>
      <c r="AN259" s="155">
        <v>166</v>
      </c>
      <c r="AO259" s="155">
        <v>166</v>
      </c>
      <c r="AP259" s="155">
        <v>166</v>
      </c>
      <c r="AQ259" s="8"/>
      <c r="AS259" s="134"/>
      <c r="AT259" s="134"/>
    </row>
    <row r="260" spans="2:46">
      <c r="B260" s="5"/>
      <c r="D260" s="165" t="s">
        <v>130</v>
      </c>
      <c r="E260" s="47"/>
      <c r="F260" s="61" t="s">
        <v>54</v>
      </c>
      <c r="G260" s="154">
        <f t="shared" si="71"/>
        <v>14952</v>
      </c>
      <c r="H260" s="155">
        <v>236</v>
      </c>
      <c r="I260" s="155">
        <v>242</v>
      </c>
      <c r="J260" s="155">
        <v>260</v>
      </c>
      <c r="K260" s="155">
        <v>278</v>
      </c>
      <c r="L260" s="155">
        <v>297</v>
      </c>
      <c r="M260" s="155">
        <v>315</v>
      </c>
      <c r="N260" s="155">
        <v>333</v>
      </c>
      <c r="O260" s="155">
        <v>351</v>
      </c>
      <c r="P260" s="155">
        <v>370</v>
      </c>
      <c r="Q260" s="155">
        <v>390</v>
      </c>
      <c r="R260" s="155">
        <v>406</v>
      </c>
      <c r="S260" s="155">
        <v>423</v>
      </c>
      <c r="T260" s="155">
        <v>440</v>
      </c>
      <c r="U260" s="155">
        <v>443</v>
      </c>
      <c r="V260" s="155">
        <v>447</v>
      </c>
      <c r="W260" s="155">
        <v>453</v>
      </c>
      <c r="X260" s="155">
        <v>458</v>
      </c>
      <c r="Y260" s="155">
        <v>464</v>
      </c>
      <c r="Z260" s="155">
        <v>470</v>
      </c>
      <c r="AA260" s="155">
        <v>476</v>
      </c>
      <c r="AB260" s="155">
        <v>479</v>
      </c>
      <c r="AC260" s="155">
        <v>481</v>
      </c>
      <c r="AD260" s="155">
        <v>484</v>
      </c>
      <c r="AE260" s="155">
        <v>487</v>
      </c>
      <c r="AF260" s="155">
        <v>490</v>
      </c>
      <c r="AG260" s="155">
        <v>491</v>
      </c>
      <c r="AH260" s="155">
        <v>493</v>
      </c>
      <c r="AI260" s="155">
        <v>495</v>
      </c>
      <c r="AJ260" s="155">
        <v>497</v>
      </c>
      <c r="AK260" s="155">
        <v>498</v>
      </c>
      <c r="AL260" s="155">
        <v>499</v>
      </c>
      <c r="AM260" s="155">
        <v>500</v>
      </c>
      <c r="AN260" s="155">
        <v>501</v>
      </c>
      <c r="AO260" s="155">
        <v>502</v>
      </c>
      <c r="AP260" s="155">
        <v>503</v>
      </c>
      <c r="AQ260" s="8"/>
      <c r="AS260" s="134"/>
      <c r="AT260" s="134"/>
    </row>
    <row r="261" spans="2:46">
      <c r="B261" s="5"/>
      <c r="D261" s="165" t="s">
        <v>131</v>
      </c>
      <c r="E261" s="47"/>
      <c r="F261" s="61" t="s">
        <v>11</v>
      </c>
      <c r="G261" s="154">
        <f t="shared" si="71"/>
        <v>4958</v>
      </c>
      <c r="H261" s="155">
        <v>78</v>
      </c>
      <c r="I261" s="155">
        <v>80</v>
      </c>
      <c r="J261" s="155">
        <v>86</v>
      </c>
      <c r="K261" s="155">
        <v>92</v>
      </c>
      <c r="L261" s="155">
        <v>98</v>
      </c>
      <c r="M261" s="155">
        <v>104</v>
      </c>
      <c r="N261" s="155">
        <v>110</v>
      </c>
      <c r="O261" s="155">
        <v>116</v>
      </c>
      <c r="P261" s="155">
        <v>123</v>
      </c>
      <c r="Q261" s="155">
        <v>129</v>
      </c>
      <c r="R261" s="155">
        <v>135</v>
      </c>
      <c r="S261" s="155">
        <v>140</v>
      </c>
      <c r="T261" s="155">
        <v>146</v>
      </c>
      <c r="U261" s="155">
        <v>147</v>
      </c>
      <c r="V261" s="155">
        <v>148</v>
      </c>
      <c r="W261" s="155">
        <v>150</v>
      </c>
      <c r="X261" s="155">
        <v>152</v>
      </c>
      <c r="Y261" s="155">
        <v>154</v>
      </c>
      <c r="Z261" s="155">
        <v>156</v>
      </c>
      <c r="AA261" s="155">
        <v>158</v>
      </c>
      <c r="AB261" s="155">
        <v>159</v>
      </c>
      <c r="AC261" s="155">
        <v>160</v>
      </c>
      <c r="AD261" s="155">
        <v>161</v>
      </c>
      <c r="AE261" s="155">
        <v>161</v>
      </c>
      <c r="AF261" s="155">
        <v>162</v>
      </c>
      <c r="AG261" s="155">
        <v>163</v>
      </c>
      <c r="AH261" s="155">
        <v>164</v>
      </c>
      <c r="AI261" s="155">
        <v>164</v>
      </c>
      <c r="AJ261" s="155">
        <v>165</v>
      </c>
      <c r="AK261" s="155">
        <v>165</v>
      </c>
      <c r="AL261" s="155">
        <v>166</v>
      </c>
      <c r="AM261" s="155">
        <v>166</v>
      </c>
      <c r="AN261" s="155">
        <v>166</v>
      </c>
      <c r="AO261" s="155">
        <v>167</v>
      </c>
      <c r="AP261" s="155">
        <v>167</v>
      </c>
      <c r="AQ261" s="8"/>
      <c r="AS261" s="134"/>
      <c r="AT261" s="134"/>
    </row>
    <row r="262" spans="2:46">
      <c r="B262" s="5"/>
      <c r="D262" s="165" t="s">
        <v>132</v>
      </c>
      <c r="E262" s="50"/>
      <c r="F262" s="61" t="s">
        <v>15</v>
      </c>
      <c r="G262" s="154">
        <f t="shared" si="71"/>
        <v>9791</v>
      </c>
      <c r="H262" s="155">
        <v>155</v>
      </c>
      <c r="I262" s="155">
        <v>159</v>
      </c>
      <c r="J262" s="155">
        <v>170</v>
      </c>
      <c r="K262" s="155">
        <v>182</v>
      </c>
      <c r="L262" s="155">
        <v>194</v>
      </c>
      <c r="M262" s="155">
        <v>206</v>
      </c>
      <c r="N262" s="155">
        <v>218</v>
      </c>
      <c r="O262" s="155">
        <v>230</v>
      </c>
      <c r="P262" s="155">
        <v>242</v>
      </c>
      <c r="Q262" s="155">
        <v>255</v>
      </c>
      <c r="R262" s="155">
        <v>266</v>
      </c>
      <c r="S262" s="155">
        <v>277</v>
      </c>
      <c r="T262" s="155">
        <v>288</v>
      </c>
      <c r="U262" s="155">
        <v>290</v>
      </c>
      <c r="V262" s="155">
        <v>293</v>
      </c>
      <c r="W262" s="155">
        <v>296</v>
      </c>
      <c r="X262" s="155">
        <v>300</v>
      </c>
      <c r="Y262" s="155">
        <v>304</v>
      </c>
      <c r="Z262" s="155">
        <v>308</v>
      </c>
      <c r="AA262" s="155">
        <v>312</v>
      </c>
      <c r="AB262" s="155">
        <v>313</v>
      </c>
      <c r="AC262" s="155">
        <v>315</v>
      </c>
      <c r="AD262" s="155">
        <v>317</v>
      </c>
      <c r="AE262" s="155">
        <v>319</v>
      </c>
      <c r="AF262" s="155">
        <v>321</v>
      </c>
      <c r="AG262" s="155">
        <v>322</v>
      </c>
      <c r="AH262" s="155">
        <v>323</v>
      </c>
      <c r="AI262" s="155">
        <v>324</v>
      </c>
      <c r="AJ262" s="155">
        <v>325</v>
      </c>
      <c r="AK262" s="155">
        <v>326</v>
      </c>
      <c r="AL262" s="155">
        <v>327</v>
      </c>
      <c r="AM262" s="155">
        <v>328</v>
      </c>
      <c r="AN262" s="155">
        <v>328</v>
      </c>
      <c r="AO262" s="155">
        <v>329</v>
      </c>
      <c r="AP262" s="155">
        <v>329</v>
      </c>
      <c r="AQ262" s="8"/>
      <c r="AS262" s="134"/>
      <c r="AT262" s="134"/>
    </row>
    <row r="263" spans="2:46">
      <c r="B263" s="5"/>
      <c r="D263" s="165"/>
      <c r="E263" s="50"/>
      <c r="F263" s="50"/>
      <c r="G263" s="55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8"/>
      <c r="AS263" s="134"/>
      <c r="AT263" s="134"/>
    </row>
    <row r="264" spans="2:46" s="22" customFormat="1">
      <c r="B264" s="5"/>
      <c r="D264" s="166"/>
      <c r="E264" s="52"/>
      <c r="F264" s="60" t="s">
        <v>57</v>
      </c>
      <c r="G264" s="154">
        <f t="shared" ref="G264:AP264" si="72">SUM(G265:G269)</f>
        <v>14879</v>
      </c>
      <c r="H264" s="154">
        <f t="shared" si="72"/>
        <v>24</v>
      </c>
      <c r="I264" s="154">
        <f t="shared" si="72"/>
        <v>25</v>
      </c>
      <c r="J264" s="154">
        <f t="shared" si="72"/>
        <v>301</v>
      </c>
      <c r="K264" s="154">
        <f t="shared" si="72"/>
        <v>318</v>
      </c>
      <c r="L264" s="154">
        <f t="shared" si="72"/>
        <v>332</v>
      </c>
      <c r="M264" s="154">
        <f t="shared" si="72"/>
        <v>347</v>
      </c>
      <c r="N264" s="154">
        <f t="shared" si="72"/>
        <v>363</v>
      </c>
      <c r="O264" s="154">
        <f t="shared" si="72"/>
        <v>378</v>
      </c>
      <c r="P264" s="154">
        <f t="shared" si="72"/>
        <v>394</v>
      </c>
      <c r="Q264" s="154">
        <f t="shared" si="72"/>
        <v>411</v>
      </c>
      <c r="R264" s="154">
        <f t="shared" si="72"/>
        <v>424</v>
      </c>
      <c r="S264" s="154">
        <f t="shared" si="72"/>
        <v>430</v>
      </c>
      <c r="T264" s="154">
        <f t="shared" si="72"/>
        <v>453</v>
      </c>
      <c r="U264" s="154">
        <f t="shared" si="72"/>
        <v>456</v>
      </c>
      <c r="V264" s="154">
        <f t="shared" si="72"/>
        <v>458</v>
      </c>
      <c r="W264" s="154">
        <f t="shared" si="72"/>
        <v>463</v>
      </c>
      <c r="X264" s="154">
        <f t="shared" si="72"/>
        <v>467</v>
      </c>
      <c r="Y264" s="154">
        <f t="shared" si="72"/>
        <v>471</v>
      </c>
      <c r="Z264" s="154">
        <f t="shared" si="72"/>
        <v>476</v>
      </c>
      <c r="AA264" s="154">
        <f t="shared" si="72"/>
        <v>480</v>
      </c>
      <c r="AB264" s="154">
        <f t="shared" si="72"/>
        <v>481</v>
      </c>
      <c r="AC264" s="154">
        <f t="shared" si="72"/>
        <v>485</v>
      </c>
      <c r="AD264" s="154">
        <f t="shared" si="72"/>
        <v>486</v>
      </c>
      <c r="AE264" s="154">
        <f t="shared" si="72"/>
        <v>489</v>
      </c>
      <c r="AF264" s="154">
        <f t="shared" si="72"/>
        <v>492</v>
      </c>
      <c r="AG264" s="154">
        <f t="shared" si="72"/>
        <v>493</v>
      </c>
      <c r="AH264" s="154">
        <f t="shared" si="72"/>
        <v>494</v>
      </c>
      <c r="AI264" s="154">
        <f t="shared" si="72"/>
        <v>495</v>
      </c>
      <c r="AJ264" s="154">
        <f t="shared" si="72"/>
        <v>496</v>
      </c>
      <c r="AK264" s="154">
        <f t="shared" si="72"/>
        <v>498</v>
      </c>
      <c r="AL264" s="154">
        <f t="shared" si="72"/>
        <v>499</v>
      </c>
      <c r="AM264" s="154">
        <f t="shared" si="72"/>
        <v>499</v>
      </c>
      <c r="AN264" s="154">
        <f t="shared" si="72"/>
        <v>500</v>
      </c>
      <c r="AO264" s="154">
        <f t="shared" si="72"/>
        <v>500</v>
      </c>
      <c r="AP264" s="154">
        <f t="shared" si="72"/>
        <v>501</v>
      </c>
      <c r="AQ264" s="8"/>
      <c r="AS264" s="134"/>
      <c r="AT264" s="136"/>
    </row>
    <row r="265" spans="2:46">
      <c r="B265" s="5"/>
      <c r="D265" s="165" t="s">
        <v>133</v>
      </c>
      <c r="E265" s="47"/>
      <c r="F265" s="61" t="s">
        <v>52</v>
      </c>
      <c r="G265" s="154">
        <f t="shared" ref="G265:G269" si="73">SUM(H265:AP265)</f>
        <v>3754</v>
      </c>
      <c r="H265" s="155">
        <v>0</v>
      </c>
      <c r="I265" s="155">
        <v>0</v>
      </c>
      <c r="J265" s="155">
        <v>92</v>
      </c>
      <c r="K265" s="155">
        <v>95</v>
      </c>
      <c r="L265" s="155">
        <v>97</v>
      </c>
      <c r="M265" s="155">
        <v>99</v>
      </c>
      <c r="N265" s="155">
        <v>101</v>
      </c>
      <c r="O265" s="155">
        <v>104</v>
      </c>
      <c r="P265" s="155">
        <v>106</v>
      </c>
      <c r="Q265" s="155">
        <v>108</v>
      </c>
      <c r="R265" s="155">
        <v>110</v>
      </c>
      <c r="S265" s="155">
        <v>112</v>
      </c>
      <c r="T265" s="155">
        <v>114</v>
      </c>
      <c r="U265" s="155">
        <v>115</v>
      </c>
      <c r="V265" s="155">
        <v>115</v>
      </c>
      <c r="W265" s="155">
        <v>116</v>
      </c>
      <c r="X265" s="155">
        <v>116</v>
      </c>
      <c r="Y265" s="155">
        <v>117</v>
      </c>
      <c r="Z265" s="155">
        <v>118</v>
      </c>
      <c r="AA265" s="155">
        <v>118</v>
      </c>
      <c r="AB265" s="155">
        <v>118</v>
      </c>
      <c r="AC265" s="155">
        <v>119</v>
      </c>
      <c r="AD265" s="155">
        <v>119</v>
      </c>
      <c r="AE265" s="155">
        <v>119</v>
      </c>
      <c r="AF265" s="155">
        <v>120</v>
      </c>
      <c r="AG265" s="155">
        <v>120</v>
      </c>
      <c r="AH265" s="155">
        <v>120</v>
      </c>
      <c r="AI265" s="155">
        <v>120</v>
      </c>
      <c r="AJ265" s="155">
        <v>120</v>
      </c>
      <c r="AK265" s="155">
        <v>121</v>
      </c>
      <c r="AL265" s="155">
        <v>121</v>
      </c>
      <c r="AM265" s="155">
        <v>121</v>
      </c>
      <c r="AN265" s="155">
        <v>121</v>
      </c>
      <c r="AO265" s="155">
        <v>121</v>
      </c>
      <c r="AP265" s="155">
        <v>121</v>
      </c>
      <c r="AQ265" s="8"/>
      <c r="AS265" s="134"/>
      <c r="AT265" s="134"/>
    </row>
    <row r="266" spans="2:46">
      <c r="B266" s="5"/>
      <c r="D266" s="165" t="s">
        <v>134</v>
      </c>
      <c r="E266" s="47"/>
      <c r="F266" s="61" t="s">
        <v>53</v>
      </c>
      <c r="G266" s="154">
        <f t="shared" si="73"/>
        <v>9565</v>
      </c>
      <c r="H266" s="155">
        <v>0</v>
      </c>
      <c r="I266" s="155">
        <v>0</v>
      </c>
      <c r="J266" s="155">
        <v>181</v>
      </c>
      <c r="K266" s="155">
        <v>193</v>
      </c>
      <c r="L266" s="155">
        <v>204</v>
      </c>
      <c r="M266" s="155">
        <v>215</v>
      </c>
      <c r="N266" s="155">
        <v>227</v>
      </c>
      <c r="O266" s="155">
        <v>238</v>
      </c>
      <c r="P266" s="155">
        <v>250</v>
      </c>
      <c r="Q266" s="155">
        <v>262</v>
      </c>
      <c r="R266" s="155">
        <v>272</v>
      </c>
      <c r="S266" s="155">
        <v>274</v>
      </c>
      <c r="T266" s="155">
        <v>293</v>
      </c>
      <c r="U266" s="155">
        <v>295</v>
      </c>
      <c r="V266" s="155">
        <v>296</v>
      </c>
      <c r="W266" s="155">
        <v>299</v>
      </c>
      <c r="X266" s="155">
        <v>303</v>
      </c>
      <c r="Y266" s="155">
        <v>306</v>
      </c>
      <c r="Z266" s="155">
        <v>309</v>
      </c>
      <c r="AA266" s="155">
        <v>313</v>
      </c>
      <c r="AB266" s="155">
        <v>314</v>
      </c>
      <c r="AC266" s="155">
        <v>316</v>
      </c>
      <c r="AD266" s="155">
        <v>317</v>
      </c>
      <c r="AE266" s="155">
        <v>319</v>
      </c>
      <c r="AF266" s="155">
        <v>320</v>
      </c>
      <c r="AG266" s="155">
        <v>321</v>
      </c>
      <c r="AH266" s="155">
        <v>322</v>
      </c>
      <c r="AI266" s="155">
        <v>323</v>
      </c>
      <c r="AJ266" s="155">
        <v>324</v>
      </c>
      <c r="AK266" s="155">
        <v>325</v>
      </c>
      <c r="AL266" s="155">
        <v>326</v>
      </c>
      <c r="AM266" s="155">
        <v>326</v>
      </c>
      <c r="AN266" s="155">
        <v>327</v>
      </c>
      <c r="AO266" s="155">
        <v>327</v>
      </c>
      <c r="AP266" s="155">
        <v>328</v>
      </c>
      <c r="AQ266" s="8"/>
      <c r="AS266" s="134"/>
      <c r="AT266" s="134"/>
    </row>
    <row r="267" spans="2:46">
      <c r="B267" s="5"/>
      <c r="D267" s="165" t="s">
        <v>135</v>
      </c>
      <c r="E267" s="47"/>
      <c r="F267" s="61" t="s">
        <v>54</v>
      </c>
      <c r="G267" s="154">
        <f t="shared" si="73"/>
        <v>785</v>
      </c>
      <c r="H267" s="155">
        <v>12</v>
      </c>
      <c r="I267" s="155">
        <v>13</v>
      </c>
      <c r="J267" s="155">
        <v>14</v>
      </c>
      <c r="K267" s="155">
        <v>15</v>
      </c>
      <c r="L267" s="155">
        <v>16</v>
      </c>
      <c r="M267" s="155">
        <v>17</v>
      </c>
      <c r="N267" s="155">
        <v>18</v>
      </c>
      <c r="O267" s="155">
        <v>18</v>
      </c>
      <c r="P267" s="155">
        <v>19</v>
      </c>
      <c r="Q267" s="155">
        <v>21</v>
      </c>
      <c r="R267" s="155">
        <v>21</v>
      </c>
      <c r="S267" s="155">
        <v>22</v>
      </c>
      <c r="T267" s="155">
        <v>23</v>
      </c>
      <c r="U267" s="155">
        <v>23</v>
      </c>
      <c r="V267" s="155">
        <v>24</v>
      </c>
      <c r="W267" s="155">
        <v>24</v>
      </c>
      <c r="X267" s="155">
        <v>24</v>
      </c>
      <c r="Y267" s="155">
        <v>24</v>
      </c>
      <c r="Z267" s="155">
        <v>25</v>
      </c>
      <c r="AA267" s="155">
        <v>25</v>
      </c>
      <c r="AB267" s="155">
        <v>25</v>
      </c>
      <c r="AC267" s="155">
        <v>25</v>
      </c>
      <c r="AD267" s="155">
        <v>25</v>
      </c>
      <c r="AE267" s="155">
        <v>26</v>
      </c>
      <c r="AF267" s="155">
        <v>26</v>
      </c>
      <c r="AG267" s="155">
        <v>26</v>
      </c>
      <c r="AH267" s="155">
        <v>26</v>
      </c>
      <c r="AI267" s="155">
        <v>26</v>
      </c>
      <c r="AJ267" s="155">
        <v>26</v>
      </c>
      <c r="AK267" s="155">
        <v>26</v>
      </c>
      <c r="AL267" s="155">
        <v>26</v>
      </c>
      <c r="AM267" s="155">
        <v>26</v>
      </c>
      <c r="AN267" s="155">
        <v>26</v>
      </c>
      <c r="AO267" s="155">
        <v>26</v>
      </c>
      <c r="AP267" s="155">
        <v>26</v>
      </c>
      <c r="AQ267" s="8"/>
      <c r="AS267" s="134"/>
      <c r="AT267" s="134"/>
    </row>
    <row r="268" spans="2:46">
      <c r="B268" s="5"/>
      <c r="D268" s="165" t="s">
        <v>136</v>
      </c>
      <c r="E268" s="47"/>
      <c r="F268" s="61" t="s">
        <v>11</v>
      </c>
      <c r="G268" s="154">
        <f t="shared" si="73"/>
        <v>262</v>
      </c>
      <c r="H268" s="155">
        <v>4</v>
      </c>
      <c r="I268" s="155">
        <v>4</v>
      </c>
      <c r="J268" s="155">
        <v>5</v>
      </c>
      <c r="K268" s="155">
        <v>5</v>
      </c>
      <c r="L268" s="155">
        <v>5</v>
      </c>
      <c r="M268" s="155">
        <v>5</v>
      </c>
      <c r="N268" s="155">
        <v>6</v>
      </c>
      <c r="O268" s="155">
        <v>6</v>
      </c>
      <c r="P268" s="155">
        <v>6</v>
      </c>
      <c r="Q268" s="155">
        <v>7</v>
      </c>
      <c r="R268" s="155">
        <v>7</v>
      </c>
      <c r="S268" s="155">
        <v>7</v>
      </c>
      <c r="T268" s="155">
        <v>8</v>
      </c>
      <c r="U268" s="155">
        <v>8</v>
      </c>
      <c r="V268" s="155">
        <v>8</v>
      </c>
      <c r="W268" s="155">
        <v>8</v>
      </c>
      <c r="X268" s="155">
        <v>8</v>
      </c>
      <c r="Y268" s="155">
        <v>8</v>
      </c>
      <c r="Z268" s="155">
        <v>8</v>
      </c>
      <c r="AA268" s="155">
        <v>8</v>
      </c>
      <c r="AB268" s="155">
        <v>8</v>
      </c>
      <c r="AC268" s="155">
        <v>8</v>
      </c>
      <c r="AD268" s="155">
        <v>8</v>
      </c>
      <c r="AE268" s="155">
        <v>8</v>
      </c>
      <c r="AF268" s="155">
        <v>9</v>
      </c>
      <c r="AG268" s="155">
        <v>9</v>
      </c>
      <c r="AH268" s="155">
        <v>9</v>
      </c>
      <c r="AI268" s="155">
        <v>9</v>
      </c>
      <c r="AJ268" s="155">
        <v>9</v>
      </c>
      <c r="AK268" s="155">
        <v>9</v>
      </c>
      <c r="AL268" s="155">
        <v>9</v>
      </c>
      <c r="AM268" s="155">
        <v>9</v>
      </c>
      <c r="AN268" s="155">
        <v>9</v>
      </c>
      <c r="AO268" s="155">
        <v>9</v>
      </c>
      <c r="AP268" s="155">
        <v>9</v>
      </c>
      <c r="AQ268" s="8"/>
      <c r="AS268" s="134"/>
      <c r="AT268" s="134"/>
    </row>
    <row r="269" spans="2:46">
      <c r="B269" s="5"/>
      <c r="D269" s="165" t="s">
        <v>137</v>
      </c>
      <c r="E269" s="50"/>
      <c r="F269" s="61" t="s">
        <v>15</v>
      </c>
      <c r="G269" s="154">
        <f t="shared" si="73"/>
        <v>513</v>
      </c>
      <c r="H269" s="155">
        <v>8</v>
      </c>
      <c r="I269" s="155">
        <v>8</v>
      </c>
      <c r="J269" s="155">
        <v>9</v>
      </c>
      <c r="K269" s="155">
        <v>10</v>
      </c>
      <c r="L269" s="155">
        <v>10</v>
      </c>
      <c r="M269" s="155">
        <v>11</v>
      </c>
      <c r="N269" s="155">
        <v>11</v>
      </c>
      <c r="O269" s="155">
        <v>12</v>
      </c>
      <c r="P269" s="155">
        <v>13</v>
      </c>
      <c r="Q269" s="155">
        <v>13</v>
      </c>
      <c r="R269" s="155">
        <v>14</v>
      </c>
      <c r="S269" s="155">
        <v>15</v>
      </c>
      <c r="T269" s="155">
        <v>15</v>
      </c>
      <c r="U269" s="155">
        <v>15</v>
      </c>
      <c r="V269" s="155">
        <v>15</v>
      </c>
      <c r="W269" s="155">
        <v>16</v>
      </c>
      <c r="X269" s="155">
        <v>16</v>
      </c>
      <c r="Y269" s="155">
        <v>16</v>
      </c>
      <c r="Z269" s="155">
        <v>16</v>
      </c>
      <c r="AA269" s="155">
        <v>16</v>
      </c>
      <c r="AB269" s="155">
        <v>16</v>
      </c>
      <c r="AC269" s="155">
        <v>17</v>
      </c>
      <c r="AD269" s="155">
        <v>17</v>
      </c>
      <c r="AE269" s="155">
        <v>17</v>
      </c>
      <c r="AF269" s="155">
        <v>17</v>
      </c>
      <c r="AG269" s="155">
        <v>17</v>
      </c>
      <c r="AH269" s="155">
        <v>17</v>
      </c>
      <c r="AI269" s="155">
        <v>17</v>
      </c>
      <c r="AJ269" s="155">
        <v>17</v>
      </c>
      <c r="AK269" s="155">
        <v>17</v>
      </c>
      <c r="AL269" s="155">
        <v>17</v>
      </c>
      <c r="AM269" s="155">
        <v>17</v>
      </c>
      <c r="AN269" s="155">
        <v>17</v>
      </c>
      <c r="AO269" s="155">
        <v>17</v>
      </c>
      <c r="AP269" s="155">
        <v>17</v>
      </c>
      <c r="AQ269" s="8"/>
      <c r="AS269" s="134"/>
      <c r="AT269" s="134"/>
    </row>
    <row r="270" spans="2:46">
      <c r="B270" s="5"/>
      <c r="D270" s="165"/>
      <c r="E270" s="56"/>
      <c r="F270" s="57"/>
      <c r="G270" s="55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8"/>
      <c r="AS270" s="137"/>
      <c r="AT270" s="134"/>
    </row>
    <row r="271" spans="2:46">
      <c r="B271" s="5"/>
      <c r="D271" s="165"/>
      <c r="E271" s="58">
        <f>E242+1</f>
        <v>10</v>
      </c>
      <c r="F271" s="59" t="str">
        <f>LOOKUP(E271,CAPEX!$E$11:$E$29,CAPEX!$F$11:$F$29)</f>
        <v>Aperibe</v>
      </c>
      <c r="G271" s="153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8"/>
      <c r="AS271" s="135"/>
      <c r="AT271" s="134"/>
    </row>
    <row r="272" spans="2:46" s="22" customFormat="1">
      <c r="B272" s="5"/>
      <c r="D272" s="166"/>
      <c r="E272" s="52"/>
      <c r="F272" s="60" t="s">
        <v>51</v>
      </c>
      <c r="G272" s="154">
        <f t="shared" ref="G272:AP272" si="74">SUM(G273:G277)</f>
        <v>21909</v>
      </c>
      <c r="H272" s="154">
        <f t="shared" si="74"/>
        <v>219</v>
      </c>
      <c r="I272" s="154">
        <f t="shared" si="74"/>
        <v>583</v>
      </c>
      <c r="J272" s="154">
        <f t="shared" si="74"/>
        <v>608</v>
      </c>
      <c r="K272" s="154">
        <f t="shared" si="74"/>
        <v>607</v>
      </c>
      <c r="L272" s="154">
        <f t="shared" si="74"/>
        <v>604</v>
      </c>
      <c r="M272" s="154">
        <f t="shared" si="74"/>
        <v>603</v>
      </c>
      <c r="N272" s="154">
        <f t="shared" si="74"/>
        <v>597</v>
      </c>
      <c r="O272" s="154">
        <f t="shared" si="74"/>
        <v>592</v>
      </c>
      <c r="P272" s="154">
        <f t="shared" si="74"/>
        <v>564</v>
      </c>
      <c r="Q272" s="154">
        <f t="shared" si="74"/>
        <v>581</v>
      </c>
      <c r="R272" s="154">
        <f t="shared" si="74"/>
        <v>603</v>
      </c>
      <c r="S272" s="154">
        <f t="shared" si="74"/>
        <v>611</v>
      </c>
      <c r="T272" s="154">
        <f t="shared" si="74"/>
        <v>618</v>
      </c>
      <c r="U272" s="154">
        <f t="shared" si="74"/>
        <v>626</v>
      </c>
      <c r="V272" s="154">
        <f t="shared" si="74"/>
        <v>634</v>
      </c>
      <c r="W272" s="154">
        <f t="shared" si="74"/>
        <v>639</v>
      </c>
      <c r="X272" s="154">
        <f t="shared" si="74"/>
        <v>643</v>
      </c>
      <c r="Y272" s="154">
        <f t="shared" si="74"/>
        <v>648</v>
      </c>
      <c r="Z272" s="154">
        <f t="shared" si="74"/>
        <v>654</v>
      </c>
      <c r="AA272" s="154">
        <f t="shared" si="74"/>
        <v>660</v>
      </c>
      <c r="AB272" s="154">
        <f t="shared" si="74"/>
        <v>662</v>
      </c>
      <c r="AC272" s="154">
        <f t="shared" si="74"/>
        <v>663</v>
      </c>
      <c r="AD272" s="154">
        <f t="shared" si="74"/>
        <v>666</v>
      </c>
      <c r="AE272" s="154">
        <f t="shared" si="74"/>
        <v>668</v>
      </c>
      <c r="AF272" s="154">
        <f t="shared" si="74"/>
        <v>670</v>
      </c>
      <c r="AG272" s="154">
        <f t="shared" si="74"/>
        <v>671</v>
      </c>
      <c r="AH272" s="154">
        <f t="shared" si="74"/>
        <v>671</v>
      </c>
      <c r="AI272" s="154">
        <f t="shared" si="74"/>
        <v>671</v>
      </c>
      <c r="AJ272" s="154">
        <f t="shared" si="74"/>
        <v>671</v>
      </c>
      <c r="AK272" s="154">
        <f t="shared" si="74"/>
        <v>671</v>
      </c>
      <c r="AL272" s="154">
        <f t="shared" si="74"/>
        <v>669</v>
      </c>
      <c r="AM272" s="154">
        <f t="shared" si="74"/>
        <v>668</v>
      </c>
      <c r="AN272" s="154">
        <f t="shared" si="74"/>
        <v>666</v>
      </c>
      <c r="AO272" s="154">
        <f t="shared" si="74"/>
        <v>665</v>
      </c>
      <c r="AP272" s="154">
        <f t="shared" si="74"/>
        <v>663</v>
      </c>
      <c r="AQ272" s="8"/>
      <c r="AS272" s="134"/>
      <c r="AT272" s="136"/>
    </row>
    <row r="273" spans="2:46">
      <c r="B273" s="5"/>
      <c r="D273" s="165" t="s">
        <v>118</v>
      </c>
      <c r="E273" s="47"/>
      <c r="F273" s="61" t="s">
        <v>52</v>
      </c>
      <c r="G273" s="154">
        <f t="shared" ref="G273:G277" si="75">SUM(H273:AP273)</f>
        <v>3517</v>
      </c>
      <c r="H273" s="155">
        <v>75</v>
      </c>
      <c r="I273" s="155">
        <v>76</v>
      </c>
      <c r="J273" s="155">
        <v>100</v>
      </c>
      <c r="K273" s="155">
        <v>99</v>
      </c>
      <c r="L273" s="155">
        <v>97</v>
      </c>
      <c r="M273" s="155">
        <v>97</v>
      </c>
      <c r="N273" s="155">
        <v>96</v>
      </c>
      <c r="O273" s="155">
        <v>95</v>
      </c>
      <c r="P273" s="155">
        <v>90</v>
      </c>
      <c r="Q273" s="155">
        <v>92</v>
      </c>
      <c r="R273" s="155">
        <v>96</v>
      </c>
      <c r="S273" s="155">
        <v>97</v>
      </c>
      <c r="T273" s="155">
        <v>98</v>
      </c>
      <c r="U273" s="155">
        <v>100</v>
      </c>
      <c r="V273" s="155">
        <v>101</v>
      </c>
      <c r="W273" s="155">
        <v>102</v>
      </c>
      <c r="X273" s="155">
        <v>102</v>
      </c>
      <c r="Y273" s="155">
        <v>103</v>
      </c>
      <c r="Z273" s="155">
        <v>104</v>
      </c>
      <c r="AA273" s="155">
        <v>105</v>
      </c>
      <c r="AB273" s="155">
        <v>105</v>
      </c>
      <c r="AC273" s="155">
        <v>105</v>
      </c>
      <c r="AD273" s="155">
        <v>106</v>
      </c>
      <c r="AE273" s="155">
        <v>106</v>
      </c>
      <c r="AF273" s="155">
        <v>106</v>
      </c>
      <c r="AG273" s="155">
        <v>107</v>
      </c>
      <c r="AH273" s="155">
        <v>107</v>
      </c>
      <c r="AI273" s="155">
        <v>107</v>
      </c>
      <c r="AJ273" s="155">
        <v>107</v>
      </c>
      <c r="AK273" s="155">
        <v>107</v>
      </c>
      <c r="AL273" s="155">
        <v>106</v>
      </c>
      <c r="AM273" s="155">
        <v>106</v>
      </c>
      <c r="AN273" s="155">
        <v>106</v>
      </c>
      <c r="AO273" s="155">
        <v>106</v>
      </c>
      <c r="AP273" s="155">
        <v>105</v>
      </c>
      <c r="AQ273" s="8"/>
      <c r="AS273" s="134"/>
      <c r="AT273" s="134"/>
    </row>
    <row r="274" spans="2:46">
      <c r="B274" s="5"/>
      <c r="D274" s="165" t="s">
        <v>119</v>
      </c>
      <c r="E274" s="47"/>
      <c r="F274" s="61" t="s">
        <v>53</v>
      </c>
      <c r="G274" s="154">
        <f t="shared" si="75"/>
        <v>16928</v>
      </c>
      <c r="H274" s="155">
        <v>114</v>
      </c>
      <c r="I274" s="155">
        <v>477</v>
      </c>
      <c r="J274" s="155">
        <v>477</v>
      </c>
      <c r="K274" s="155">
        <v>476</v>
      </c>
      <c r="L274" s="155">
        <v>473</v>
      </c>
      <c r="M274" s="155">
        <v>470</v>
      </c>
      <c r="N274" s="155">
        <v>465</v>
      </c>
      <c r="O274" s="155">
        <v>460</v>
      </c>
      <c r="P274" s="155">
        <v>436</v>
      </c>
      <c r="Q274" s="155">
        <v>449</v>
      </c>
      <c r="R274" s="155">
        <v>467</v>
      </c>
      <c r="S274" s="155">
        <v>472</v>
      </c>
      <c r="T274" s="155">
        <v>478</v>
      </c>
      <c r="U274" s="155">
        <v>484</v>
      </c>
      <c r="V274" s="155">
        <v>490</v>
      </c>
      <c r="W274" s="155">
        <v>494</v>
      </c>
      <c r="X274" s="155">
        <v>498</v>
      </c>
      <c r="Y274" s="155">
        <v>501</v>
      </c>
      <c r="Z274" s="155">
        <v>505</v>
      </c>
      <c r="AA274" s="155">
        <v>509</v>
      </c>
      <c r="AB274" s="155">
        <v>511</v>
      </c>
      <c r="AC274" s="155">
        <v>512</v>
      </c>
      <c r="AD274" s="155">
        <v>514</v>
      </c>
      <c r="AE274" s="155">
        <v>516</v>
      </c>
      <c r="AF274" s="155">
        <v>518</v>
      </c>
      <c r="AG274" s="155">
        <v>518</v>
      </c>
      <c r="AH274" s="155">
        <v>518</v>
      </c>
      <c r="AI274" s="155">
        <v>518</v>
      </c>
      <c r="AJ274" s="155">
        <v>518</v>
      </c>
      <c r="AK274" s="155">
        <v>518</v>
      </c>
      <c r="AL274" s="155">
        <v>517</v>
      </c>
      <c r="AM274" s="155">
        <v>516</v>
      </c>
      <c r="AN274" s="155">
        <v>514</v>
      </c>
      <c r="AO274" s="155">
        <v>513</v>
      </c>
      <c r="AP274" s="155">
        <v>512</v>
      </c>
      <c r="AQ274" s="8"/>
      <c r="AS274" s="134"/>
      <c r="AT274" s="134"/>
    </row>
    <row r="275" spans="2:46">
      <c r="B275" s="5"/>
      <c r="D275" s="165" t="s">
        <v>120</v>
      </c>
      <c r="E275" s="47"/>
      <c r="F275" s="61" t="s">
        <v>54</v>
      </c>
      <c r="G275" s="154">
        <f t="shared" si="75"/>
        <v>735</v>
      </c>
      <c r="H275" s="155">
        <v>15</v>
      </c>
      <c r="I275" s="155">
        <v>15</v>
      </c>
      <c r="J275" s="155">
        <v>16</v>
      </c>
      <c r="K275" s="155">
        <v>16</v>
      </c>
      <c r="L275" s="155">
        <v>17</v>
      </c>
      <c r="M275" s="155">
        <v>18</v>
      </c>
      <c r="N275" s="155">
        <v>18</v>
      </c>
      <c r="O275" s="155">
        <v>19</v>
      </c>
      <c r="P275" s="155">
        <v>19</v>
      </c>
      <c r="Q275" s="155">
        <v>20</v>
      </c>
      <c r="R275" s="155">
        <v>20</v>
      </c>
      <c r="S275" s="155">
        <v>21</v>
      </c>
      <c r="T275" s="155">
        <v>21</v>
      </c>
      <c r="U275" s="155">
        <v>21</v>
      </c>
      <c r="V275" s="155">
        <v>22</v>
      </c>
      <c r="W275" s="155">
        <v>22</v>
      </c>
      <c r="X275" s="155">
        <v>22</v>
      </c>
      <c r="Y275" s="155">
        <v>22</v>
      </c>
      <c r="Z275" s="155">
        <v>23</v>
      </c>
      <c r="AA275" s="155">
        <v>23</v>
      </c>
      <c r="AB275" s="155">
        <v>23</v>
      </c>
      <c r="AC275" s="155">
        <v>23</v>
      </c>
      <c r="AD275" s="155">
        <v>23</v>
      </c>
      <c r="AE275" s="155">
        <v>23</v>
      </c>
      <c r="AF275" s="155">
        <v>23</v>
      </c>
      <c r="AG275" s="155">
        <v>23</v>
      </c>
      <c r="AH275" s="155">
        <v>23</v>
      </c>
      <c r="AI275" s="155">
        <v>23</v>
      </c>
      <c r="AJ275" s="155">
        <v>23</v>
      </c>
      <c r="AK275" s="155">
        <v>23</v>
      </c>
      <c r="AL275" s="155">
        <v>23</v>
      </c>
      <c r="AM275" s="155">
        <v>23</v>
      </c>
      <c r="AN275" s="155">
        <v>23</v>
      </c>
      <c r="AO275" s="155">
        <v>23</v>
      </c>
      <c r="AP275" s="155">
        <v>23</v>
      </c>
      <c r="AQ275" s="8"/>
      <c r="AS275" s="134"/>
      <c r="AT275" s="134"/>
    </row>
    <row r="276" spans="2:46">
      <c r="B276" s="5"/>
      <c r="D276" s="165" t="s">
        <v>121</v>
      </c>
      <c r="E276" s="47"/>
      <c r="F276" s="61" t="s">
        <v>11</v>
      </c>
      <c r="G276" s="154">
        <f t="shared" si="75"/>
        <v>248</v>
      </c>
      <c r="H276" s="155">
        <v>5</v>
      </c>
      <c r="I276" s="155">
        <v>5</v>
      </c>
      <c r="J276" s="155">
        <v>5</v>
      </c>
      <c r="K276" s="155">
        <v>5</v>
      </c>
      <c r="L276" s="155">
        <v>6</v>
      </c>
      <c r="M276" s="155">
        <v>6</v>
      </c>
      <c r="N276" s="155">
        <v>6</v>
      </c>
      <c r="O276" s="155">
        <v>6</v>
      </c>
      <c r="P276" s="155">
        <v>6</v>
      </c>
      <c r="Q276" s="155">
        <v>7</v>
      </c>
      <c r="R276" s="155">
        <v>7</v>
      </c>
      <c r="S276" s="155">
        <v>7</v>
      </c>
      <c r="T276" s="155">
        <v>7</v>
      </c>
      <c r="U276" s="155">
        <v>7</v>
      </c>
      <c r="V276" s="155">
        <v>7</v>
      </c>
      <c r="W276" s="155">
        <v>7</v>
      </c>
      <c r="X276" s="155">
        <v>7</v>
      </c>
      <c r="Y276" s="155">
        <v>7</v>
      </c>
      <c r="Z276" s="155">
        <v>7</v>
      </c>
      <c r="AA276" s="155">
        <v>8</v>
      </c>
      <c r="AB276" s="155">
        <v>8</v>
      </c>
      <c r="AC276" s="155">
        <v>8</v>
      </c>
      <c r="AD276" s="155">
        <v>8</v>
      </c>
      <c r="AE276" s="155">
        <v>8</v>
      </c>
      <c r="AF276" s="155">
        <v>8</v>
      </c>
      <c r="AG276" s="155">
        <v>8</v>
      </c>
      <c r="AH276" s="155">
        <v>8</v>
      </c>
      <c r="AI276" s="155">
        <v>8</v>
      </c>
      <c r="AJ276" s="155">
        <v>8</v>
      </c>
      <c r="AK276" s="155">
        <v>8</v>
      </c>
      <c r="AL276" s="155">
        <v>8</v>
      </c>
      <c r="AM276" s="155">
        <v>8</v>
      </c>
      <c r="AN276" s="155">
        <v>8</v>
      </c>
      <c r="AO276" s="155">
        <v>8</v>
      </c>
      <c r="AP276" s="155">
        <v>8</v>
      </c>
      <c r="AQ276" s="8"/>
      <c r="AS276" s="134"/>
      <c r="AT276" s="134"/>
    </row>
    <row r="277" spans="2:46">
      <c r="B277" s="5"/>
      <c r="D277" s="165" t="s">
        <v>122</v>
      </c>
      <c r="E277" s="50"/>
      <c r="F277" s="61" t="s">
        <v>15</v>
      </c>
      <c r="G277" s="154">
        <f t="shared" si="75"/>
        <v>481</v>
      </c>
      <c r="H277" s="155">
        <v>10</v>
      </c>
      <c r="I277" s="155">
        <v>10</v>
      </c>
      <c r="J277" s="155">
        <v>10</v>
      </c>
      <c r="K277" s="155">
        <v>11</v>
      </c>
      <c r="L277" s="155">
        <v>11</v>
      </c>
      <c r="M277" s="155">
        <v>12</v>
      </c>
      <c r="N277" s="155">
        <v>12</v>
      </c>
      <c r="O277" s="155">
        <v>12</v>
      </c>
      <c r="P277" s="155">
        <v>13</v>
      </c>
      <c r="Q277" s="155">
        <v>13</v>
      </c>
      <c r="R277" s="155">
        <v>13</v>
      </c>
      <c r="S277" s="155">
        <v>14</v>
      </c>
      <c r="T277" s="155">
        <v>14</v>
      </c>
      <c r="U277" s="155">
        <v>14</v>
      </c>
      <c r="V277" s="155">
        <v>14</v>
      </c>
      <c r="W277" s="155">
        <v>14</v>
      </c>
      <c r="X277" s="155">
        <v>14</v>
      </c>
      <c r="Y277" s="155">
        <v>15</v>
      </c>
      <c r="Z277" s="155">
        <v>15</v>
      </c>
      <c r="AA277" s="155">
        <v>15</v>
      </c>
      <c r="AB277" s="155">
        <v>15</v>
      </c>
      <c r="AC277" s="155">
        <v>15</v>
      </c>
      <c r="AD277" s="155">
        <v>15</v>
      </c>
      <c r="AE277" s="155">
        <v>15</v>
      </c>
      <c r="AF277" s="155">
        <v>15</v>
      </c>
      <c r="AG277" s="155">
        <v>15</v>
      </c>
      <c r="AH277" s="155">
        <v>15</v>
      </c>
      <c r="AI277" s="155">
        <v>15</v>
      </c>
      <c r="AJ277" s="155">
        <v>15</v>
      </c>
      <c r="AK277" s="155">
        <v>15</v>
      </c>
      <c r="AL277" s="155">
        <v>15</v>
      </c>
      <c r="AM277" s="155">
        <v>15</v>
      </c>
      <c r="AN277" s="155">
        <v>15</v>
      </c>
      <c r="AO277" s="155">
        <v>15</v>
      </c>
      <c r="AP277" s="155">
        <v>15</v>
      </c>
      <c r="AQ277" s="8"/>
      <c r="AS277" s="134"/>
      <c r="AT277" s="134"/>
    </row>
    <row r="278" spans="2:46">
      <c r="B278" s="5"/>
      <c r="D278" s="165"/>
      <c r="E278" s="50"/>
      <c r="F278" s="50"/>
      <c r="G278" s="55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8"/>
      <c r="AS278" s="134"/>
      <c r="AT278" s="134"/>
    </row>
    <row r="279" spans="2:46" s="22" customFormat="1">
      <c r="B279" s="5"/>
      <c r="D279" s="166"/>
      <c r="E279" s="52"/>
      <c r="F279" s="60" t="s">
        <v>55</v>
      </c>
      <c r="G279" s="154">
        <f t="shared" ref="G279:AP279" si="76">SUM(G280:G284)</f>
        <v>27867</v>
      </c>
      <c r="H279" s="154">
        <f t="shared" si="76"/>
        <v>564</v>
      </c>
      <c r="I279" s="154">
        <f t="shared" si="76"/>
        <v>580</v>
      </c>
      <c r="J279" s="154">
        <f t="shared" si="76"/>
        <v>600</v>
      </c>
      <c r="K279" s="154">
        <f t="shared" si="76"/>
        <v>622</v>
      </c>
      <c r="L279" s="154">
        <f t="shared" si="76"/>
        <v>643</v>
      </c>
      <c r="M279" s="154">
        <f t="shared" si="76"/>
        <v>664</v>
      </c>
      <c r="N279" s="154">
        <f t="shared" si="76"/>
        <v>683</v>
      </c>
      <c r="O279" s="154">
        <f t="shared" si="76"/>
        <v>703</v>
      </c>
      <c r="P279" s="154">
        <f t="shared" si="76"/>
        <v>723</v>
      </c>
      <c r="Q279" s="154">
        <f t="shared" si="76"/>
        <v>743</v>
      </c>
      <c r="R279" s="154">
        <f t="shared" si="76"/>
        <v>761</v>
      </c>
      <c r="S279" s="154">
        <f t="shared" si="76"/>
        <v>779</v>
      </c>
      <c r="T279" s="154">
        <f t="shared" si="76"/>
        <v>795</v>
      </c>
      <c r="U279" s="154">
        <f t="shared" si="76"/>
        <v>808</v>
      </c>
      <c r="V279" s="154">
        <f t="shared" si="76"/>
        <v>820</v>
      </c>
      <c r="W279" s="154">
        <f t="shared" si="76"/>
        <v>828</v>
      </c>
      <c r="X279" s="154">
        <f t="shared" si="76"/>
        <v>834</v>
      </c>
      <c r="Y279" s="154">
        <f t="shared" si="76"/>
        <v>843</v>
      </c>
      <c r="Z279" s="154">
        <f t="shared" si="76"/>
        <v>850</v>
      </c>
      <c r="AA279" s="154">
        <f t="shared" si="76"/>
        <v>858</v>
      </c>
      <c r="AB279" s="154">
        <f t="shared" si="76"/>
        <v>862</v>
      </c>
      <c r="AC279" s="154">
        <f t="shared" si="76"/>
        <v>867</v>
      </c>
      <c r="AD279" s="154">
        <f t="shared" si="76"/>
        <v>870</v>
      </c>
      <c r="AE279" s="154">
        <f t="shared" si="76"/>
        <v>874</v>
      </c>
      <c r="AF279" s="154">
        <f t="shared" si="76"/>
        <v>879</v>
      </c>
      <c r="AG279" s="154">
        <f t="shared" si="76"/>
        <v>880</v>
      </c>
      <c r="AH279" s="154">
        <f t="shared" si="76"/>
        <v>880</v>
      </c>
      <c r="AI279" s="154">
        <f t="shared" si="76"/>
        <v>880</v>
      </c>
      <c r="AJ279" s="154">
        <f t="shared" si="76"/>
        <v>882</v>
      </c>
      <c r="AK279" s="154">
        <f t="shared" si="76"/>
        <v>882</v>
      </c>
      <c r="AL279" s="154">
        <f t="shared" si="76"/>
        <v>882</v>
      </c>
      <c r="AM279" s="154">
        <f t="shared" si="76"/>
        <v>882</v>
      </c>
      <c r="AN279" s="154">
        <f t="shared" si="76"/>
        <v>882</v>
      </c>
      <c r="AO279" s="154">
        <f t="shared" si="76"/>
        <v>882</v>
      </c>
      <c r="AP279" s="154">
        <f t="shared" si="76"/>
        <v>882</v>
      </c>
      <c r="AQ279" s="8"/>
      <c r="AS279" s="134"/>
      <c r="AT279" s="136"/>
    </row>
    <row r="280" spans="2:46">
      <c r="B280" s="5"/>
      <c r="D280" s="165" t="s">
        <v>123</v>
      </c>
      <c r="E280" s="47"/>
      <c r="F280" s="61" t="s">
        <v>52</v>
      </c>
      <c r="G280" s="154">
        <f t="shared" ref="G280:G284" si="77">SUM(H280:AP280)</f>
        <v>0</v>
      </c>
      <c r="H280" s="155">
        <v>0</v>
      </c>
      <c r="I280" s="155">
        <v>0</v>
      </c>
      <c r="J280" s="155">
        <v>0</v>
      </c>
      <c r="K280" s="155">
        <v>0</v>
      </c>
      <c r="L280" s="155">
        <v>0</v>
      </c>
      <c r="M280" s="155">
        <v>0</v>
      </c>
      <c r="N280" s="155">
        <v>0</v>
      </c>
      <c r="O280" s="155">
        <v>0</v>
      </c>
      <c r="P280" s="155">
        <v>0</v>
      </c>
      <c r="Q280" s="155">
        <v>0</v>
      </c>
      <c r="R280" s="155">
        <v>0</v>
      </c>
      <c r="S280" s="155">
        <v>0</v>
      </c>
      <c r="T280" s="155">
        <v>0</v>
      </c>
      <c r="U280" s="155">
        <v>0</v>
      </c>
      <c r="V280" s="155">
        <v>0</v>
      </c>
      <c r="W280" s="155">
        <v>0</v>
      </c>
      <c r="X280" s="155">
        <v>0</v>
      </c>
      <c r="Y280" s="155">
        <v>0</v>
      </c>
      <c r="Z280" s="155">
        <v>0</v>
      </c>
      <c r="AA280" s="155">
        <v>0</v>
      </c>
      <c r="AB280" s="155">
        <v>0</v>
      </c>
      <c r="AC280" s="155">
        <v>0</v>
      </c>
      <c r="AD280" s="155">
        <v>0</v>
      </c>
      <c r="AE280" s="155">
        <v>0</v>
      </c>
      <c r="AF280" s="155">
        <v>0</v>
      </c>
      <c r="AG280" s="155">
        <v>0</v>
      </c>
      <c r="AH280" s="155">
        <v>0</v>
      </c>
      <c r="AI280" s="155">
        <v>0</v>
      </c>
      <c r="AJ280" s="155">
        <v>0</v>
      </c>
      <c r="AK280" s="155">
        <v>0</v>
      </c>
      <c r="AL280" s="155">
        <v>0</v>
      </c>
      <c r="AM280" s="155">
        <v>0</v>
      </c>
      <c r="AN280" s="155">
        <v>0</v>
      </c>
      <c r="AO280" s="155">
        <v>0</v>
      </c>
      <c r="AP280" s="155">
        <v>0</v>
      </c>
      <c r="AQ280" s="8"/>
      <c r="AS280" s="134"/>
      <c r="AT280" s="134"/>
    </row>
    <row r="281" spans="2:46">
      <c r="B281" s="5"/>
      <c r="D281" s="165" t="s">
        <v>124</v>
      </c>
      <c r="E281" s="47"/>
      <c r="F281" s="61" t="s">
        <v>53</v>
      </c>
      <c r="G281" s="154">
        <f t="shared" si="77"/>
        <v>0</v>
      </c>
      <c r="H281" s="155">
        <v>0</v>
      </c>
      <c r="I281" s="155">
        <v>0</v>
      </c>
      <c r="J281" s="155">
        <v>0</v>
      </c>
      <c r="K281" s="155">
        <v>0</v>
      </c>
      <c r="L281" s="155">
        <v>0</v>
      </c>
      <c r="M281" s="155">
        <v>0</v>
      </c>
      <c r="N281" s="155">
        <v>0</v>
      </c>
      <c r="O281" s="155">
        <v>0</v>
      </c>
      <c r="P281" s="155">
        <v>0</v>
      </c>
      <c r="Q281" s="155">
        <v>0</v>
      </c>
      <c r="R281" s="155">
        <v>0</v>
      </c>
      <c r="S281" s="155">
        <v>0</v>
      </c>
      <c r="T281" s="155">
        <v>0</v>
      </c>
      <c r="U281" s="155">
        <v>0</v>
      </c>
      <c r="V281" s="155">
        <v>0</v>
      </c>
      <c r="W281" s="155">
        <v>0</v>
      </c>
      <c r="X281" s="155">
        <v>0</v>
      </c>
      <c r="Y281" s="155">
        <v>0</v>
      </c>
      <c r="Z281" s="155">
        <v>0</v>
      </c>
      <c r="AA281" s="155">
        <v>0</v>
      </c>
      <c r="AB281" s="155">
        <v>0</v>
      </c>
      <c r="AC281" s="155">
        <v>0</v>
      </c>
      <c r="AD281" s="155">
        <v>0</v>
      </c>
      <c r="AE281" s="155">
        <v>0</v>
      </c>
      <c r="AF281" s="155">
        <v>0</v>
      </c>
      <c r="AG281" s="155">
        <v>0</v>
      </c>
      <c r="AH281" s="155">
        <v>0</v>
      </c>
      <c r="AI281" s="155">
        <v>0</v>
      </c>
      <c r="AJ281" s="155">
        <v>0</v>
      </c>
      <c r="AK281" s="155">
        <v>0</v>
      </c>
      <c r="AL281" s="155">
        <v>0</v>
      </c>
      <c r="AM281" s="155">
        <v>0</v>
      </c>
      <c r="AN281" s="155">
        <v>0</v>
      </c>
      <c r="AO281" s="155">
        <v>0</v>
      </c>
      <c r="AP281" s="155">
        <v>0</v>
      </c>
      <c r="AQ281" s="8"/>
      <c r="AS281" s="134"/>
      <c r="AT281" s="134"/>
    </row>
    <row r="282" spans="2:46">
      <c r="B282" s="5"/>
      <c r="D282" s="165" t="s">
        <v>125</v>
      </c>
      <c r="E282" s="47"/>
      <c r="F282" s="61" t="s">
        <v>54</v>
      </c>
      <c r="G282" s="154">
        <f t="shared" si="77"/>
        <v>14028</v>
      </c>
      <c r="H282" s="155">
        <v>284</v>
      </c>
      <c r="I282" s="155">
        <v>292</v>
      </c>
      <c r="J282" s="155">
        <v>302</v>
      </c>
      <c r="K282" s="155">
        <v>313</v>
      </c>
      <c r="L282" s="155">
        <v>324</v>
      </c>
      <c r="M282" s="155">
        <v>334</v>
      </c>
      <c r="N282" s="155">
        <v>344</v>
      </c>
      <c r="O282" s="155">
        <v>354</v>
      </c>
      <c r="P282" s="155">
        <v>364</v>
      </c>
      <c r="Q282" s="155">
        <v>374</v>
      </c>
      <c r="R282" s="155">
        <v>383</v>
      </c>
      <c r="S282" s="155">
        <v>392</v>
      </c>
      <c r="T282" s="155">
        <v>400</v>
      </c>
      <c r="U282" s="155">
        <v>407</v>
      </c>
      <c r="V282" s="155">
        <v>413</v>
      </c>
      <c r="W282" s="155">
        <v>417</v>
      </c>
      <c r="X282" s="155">
        <v>420</v>
      </c>
      <c r="Y282" s="155">
        <v>424</v>
      </c>
      <c r="Z282" s="155">
        <v>428</v>
      </c>
      <c r="AA282" s="155">
        <v>432</v>
      </c>
      <c r="AB282" s="155">
        <v>434</v>
      </c>
      <c r="AC282" s="155">
        <v>436</v>
      </c>
      <c r="AD282" s="155">
        <v>438</v>
      </c>
      <c r="AE282" s="155">
        <v>440</v>
      </c>
      <c r="AF282" s="155">
        <v>442</v>
      </c>
      <c r="AG282" s="155">
        <v>443</v>
      </c>
      <c r="AH282" s="155">
        <v>443</v>
      </c>
      <c r="AI282" s="155">
        <v>443</v>
      </c>
      <c r="AJ282" s="155">
        <v>444</v>
      </c>
      <c r="AK282" s="155">
        <v>444</v>
      </c>
      <c r="AL282" s="155">
        <v>444</v>
      </c>
      <c r="AM282" s="155">
        <v>444</v>
      </c>
      <c r="AN282" s="155">
        <v>444</v>
      </c>
      <c r="AO282" s="155">
        <v>444</v>
      </c>
      <c r="AP282" s="155">
        <v>444</v>
      </c>
      <c r="AQ282" s="8"/>
      <c r="AS282" s="134"/>
      <c r="AT282" s="134"/>
    </row>
    <row r="283" spans="2:46">
      <c r="B283" s="5"/>
      <c r="D283" s="165" t="s">
        <v>126</v>
      </c>
      <c r="E283" s="47"/>
      <c r="F283" s="61" t="s">
        <v>11</v>
      </c>
      <c r="G283" s="154">
        <f t="shared" si="77"/>
        <v>4651</v>
      </c>
      <c r="H283" s="155">
        <v>94</v>
      </c>
      <c r="I283" s="155">
        <v>97</v>
      </c>
      <c r="J283" s="155">
        <v>100</v>
      </c>
      <c r="K283" s="155">
        <v>104</v>
      </c>
      <c r="L283" s="155">
        <v>107</v>
      </c>
      <c r="M283" s="155">
        <v>111</v>
      </c>
      <c r="N283" s="155">
        <v>114</v>
      </c>
      <c r="O283" s="155">
        <v>117</v>
      </c>
      <c r="P283" s="155">
        <v>121</v>
      </c>
      <c r="Q283" s="155">
        <v>124</v>
      </c>
      <c r="R283" s="155">
        <v>127</v>
      </c>
      <c r="S283" s="155">
        <v>130</v>
      </c>
      <c r="T283" s="155">
        <v>133</v>
      </c>
      <c r="U283" s="155">
        <v>135</v>
      </c>
      <c r="V283" s="155">
        <v>137</v>
      </c>
      <c r="W283" s="155">
        <v>138</v>
      </c>
      <c r="X283" s="155">
        <v>139</v>
      </c>
      <c r="Y283" s="155">
        <v>141</v>
      </c>
      <c r="Z283" s="155">
        <v>142</v>
      </c>
      <c r="AA283" s="155">
        <v>143</v>
      </c>
      <c r="AB283" s="155">
        <v>144</v>
      </c>
      <c r="AC283" s="155">
        <v>145</v>
      </c>
      <c r="AD283" s="155">
        <v>145</v>
      </c>
      <c r="AE283" s="155">
        <v>146</v>
      </c>
      <c r="AF283" s="155">
        <v>147</v>
      </c>
      <c r="AG283" s="155">
        <v>147</v>
      </c>
      <c r="AH283" s="155">
        <v>147</v>
      </c>
      <c r="AI283" s="155">
        <v>147</v>
      </c>
      <c r="AJ283" s="155">
        <v>147</v>
      </c>
      <c r="AK283" s="155">
        <v>147</v>
      </c>
      <c r="AL283" s="155">
        <v>147</v>
      </c>
      <c r="AM283" s="155">
        <v>147</v>
      </c>
      <c r="AN283" s="155">
        <v>147</v>
      </c>
      <c r="AO283" s="155">
        <v>147</v>
      </c>
      <c r="AP283" s="155">
        <v>147</v>
      </c>
      <c r="AQ283" s="8"/>
      <c r="AS283" s="134"/>
      <c r="AT283" s="134"/>
    </row>
    <row r="284" spans="2:46">
      <c r="B284" s="5"/>
      <c r="D284" s="165" t="s">
        <v>127</v>
      </c>
      <c r="E284" s="50"/>
      <c r="F284" s="61" t="s">
        <v>15</v>
      </c>
      <c r="G284" s="154">
        <f t="shared" si="77"/>
        <v>9188</v>
      </c>
      <c r="H284" s="155">
        <v>186</v>
      </c>
      <c r="I284" s="155">
        <v>191</v>
      </c>
      <c r="J284" s="155">
        <v>198</v>
      </c>
      <c r="K284" s="155">
        <v>205</v>
      </c>
      <c r="L284" s="155">
        <v>212</v>
      </c>
      <c r="M284" s="155">
        <v>219</v>
      </c>
      <c r="N284" s="155">
        <v>225</v>
      </c>
      <c r="O284" s="155">
        <v>232</v>
      </c>
      <c r="P284" s="155">
        <v>238</v>
      </c>
      <c r="Q284" s="155">
        <v>245</v>
      </c>
      <c r="R284" s="155">
        <v>251</v>
      </c>
      <c r="S284" s="155">
        <v>257</v>
      </c>
      <c r="T284" s="155">
        <v>262</v>
      </c>
      <c r="U284" s="155">
        <v>266</v>
      </c>
      <c r="V284" s="155">
        <v>270</v>
      </c>
      <c r="W284" s="155">
        <v>273</v>
      </c>
      <c r="X284" s="155">
        <v>275</v>
      </c>
      <c r="Y284" s="155">
        <v>278</v>
      </c>
      <c r="Z284" s="155">
        <v>280</v>
      </c>
      <c r="AA284" s="155">
        <v>283</v>
      </c>
      <c r="AB284" s="155">
        <v>284</v>
      </c>
      <c r="AC284" s="155">
        <v>286</v>
      </c>
      <c r="AD284" s="155">
        <v>287</v>
      </c>
      <c r="AE284" s="155">
        <v>288</v>
      </c>
      <c r="AF284" s="155">
        <v>290</v>
      </c>
      <c r="AG284" s="155">
        <v>290</v>
      </c>
      <c r="AH284" s="155">
        <v>290</v>
      </c>
      <c r="AI284" s="155">
        <v>290</v>
      </c>
      <c r="AJ284" s="155">
        <v>291</v>
      </c>
      <c r="AK284" s="155">
        <v>291</v>
      </c>
      <c r="AL284" s="155">
        <v>291</v>
      </c>
      <c r="AM284" s="155">
        <v>291</v>
      </c>
      <c r="AN284" s="155">
        <v>291</v>
      </c>
      <c r="AO284" s="155">
        <v>291</v>
      </c>
      <c r="AP284" s="155">
        <v>291</v>
      </c>
      <c r="AQ284" s="8"/>
      <c r="AS284" s="134"/>
      <c r="AT284" s="134"/>
    </row>
    <row r="285" spans="2:46">
      <c r="B285" s="5"/>
      <c r="D285" s="165"/>
      <c r="E285" s="50"/>
      <c r="F285" s="50"/>
      <c r="G285" s="55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8"/>
      <c r="AS285" s="134"/>
      <c r="AT285" s="134"/>
    </row>
    <row r="286" spans="2:46" s="22" customFormat="1">
      <c r="B286" s="5"/>
      <c r="D286" s="166"/>
      <c r="E286" s="52"/>
      <c r="F286" s="60" t="s">
        <v>56</v>
      </c>
      <c r="G286" s="154">
        <f t="shared" ref="G286:AP286" si="78">SUM(G287:G291)</f>
        <v>27653</v>
      </c>
      <c r="H286" s="154">
        <f t="shared" si="78"/>
        <v>492</v>
      </c>
      <c r="I286" s="154">
        <f t="shared" si="78"/>
        <v>568</v>
      </c>
      <c r="J286" s="154">
        <f t="shared" si="78"/>
        <v>589</v>
      </c>
      <c r="K286" s="154">
        <f t="shared" si="78"/>
        <v>610</v>
      </c>
      <c r="L286" s="154">
        <f t="shared" si="78"/>
        <v>632</v>
      </c>
      <c r="M286" s="154">
        <f t="shared" si="78"/>
        <v>652</v>
      </c>
      <c r="N286" s="154">
        <f t="shared" si="78"/>
        <v>672</v>
      </c>
      <c r="O286" s="154">
        <f t="shared" si="78"/>
        <v>693</v>
      </c>
      <c r="P286" s="154">
        <f t="shared" si="78"/>
        <v>714</v>
      </c>
      <c r="Q286" s="154">
        <f t="shared" si="78"/>
        <v>737</v>
      </c>
      <c r="R286" s="154">
        <f t="shared" si="78"/>
        <v>757</v>
      </c>
      <c r="S286" s="154">
        <f t="shared" si="78"/>
        <v>776</v>
      </c>
      <c r="T286" s="154">
        <f t="shared" si="78"/>
        <v>795</v>
      </c>
      <c r="U286" s="154">
        <f t="shared" si="78"/>
        <v>808</v>
      </c>
      <c r="V286" s="154">
        <f t="shared" si="78"/>
        <v>818</v>
      </c>
      <c r="W286" s="154">
        <f t="shared" si="78"/>
        <v>827</v>
      </c>
      <c r="X286" s="154">
        <f t="shared" si="78"/>
        <v>834</v>
      </c>
      <c r="Y286" s="154">
        <f t="shared" si="78"/>
        <v>842</v>
      </c>
      <c r="Z286" s="154">
        <f t="shared" si="78"/>
        <v>849</v>
      </c>
      <c r="AA286" s="154">
        <f t="shared" si="78"/>
        <v>856</v>
      </c>
      <c r="AB286" s="154">
        <f t="shared" si="78"/>
        <v>862</v>
      </c>
      <c r="AC286" s="154">
        <f t="shared" si="78"/>
        <v>866</v>
      </c>
      <c r="AD286" s="154">
        <f t="shared" si="78"/>
        <v>868</v>
      </c>
      <c r="AE286" s="154">
        <f t="shared" si="78"/>
        <v>872</v>
      </c>
      <c r="AF286" s="154">
        <f t="shared" si="78"/>
        <v>876</v>
      </c>
      <c r="AG286" s="154">
        <f t="shared" si="78"/>
        <v>876</v>
      </c>
      <c r="AH286" s="154">
        <f t="shared" si="78"/>
        <v>879</v>
      </c>
      <c r="AI286" s="154">
        <f t="shared" si="78"/>
        <v>879</v>
      </c>
      <c r="AJ286" s="154">
        <f t="shared" si="78"/>
        <v>879</v>
      </c>
      <c r="AK286" s="154">
        <f t="shared" si="78"/>
        <v>880</v>
      </c>
      <c r="AL286" s="154">
        <f t="shared" si="78"/>
        <v>879</v>
      </c>
      <c r="AM286" s="154">
        <f t="shared" si="78"/>
        <v>879</v>
      </c>
      <c r="AN286" s="154">
        <f t="shared" si="78"/>
        <v>879</v>
      </c>
      <c r="AO286" s="154">
        <f t="shared" si="78"/>
        <v>879</v>
      </c>
      <c r="AP286" s="154">
        <f t="shared" si="78"/>
        <v>879</v>
      </c>
      <c r="AQ286" s="8"/>
      <c r="AS286" s="134"/>
      <c r="AT286" s="136"/>
    </row>
    <row r="287" spans="2:46">
      <c r="B287" s="5"/>
      <c r="D287" s="165" t="s">
        <v>128</v>
      </c>
      <c r="E287" s="47"/>
      <c r="F287" s="61" t="s">
        <v>52</v>
      </c>
      <c r="G287" s="154">
        <f t="shared" ref="G287:G291" si="79">SUM(H287:AP287)</f>
        <v>0</v>
      </c>
      <c r="H287" s="155">
        <v>0</v>
      </c>
      <c r="I287" s="155">
        <v>0</v>
      </c>
      <c r="J287" s="155">
        <v>0</v>
      </c>
      <c r="K287" s="155">
        <v>0</v>
      </c>
      <c r="L287" s="155">
        <v>0</v>
      </c>
      <c r="M287" s="155">
        <v>0</v>
      </c>
      <c r="N287" s="155">
        <v>0</v>
      </c>
      <c r="O287" s="155">
        <v>0</v>
      </c>
      <c r="P287" s="155">
        <v>0</v>
      </c>
      <c r="Q287" s="155">
        <v>0</v>
      </c>
      <c r="R287" s="155">
        <v>0</v>
      </c>
      <c r="S287" s="155">
        <v>0</v>
      </c>
      <c r="T287" s="155">
        <v>0</v>
      </c>
      <c r="U287" s="155">
        <v>0</v>
      </c>
      <c r="V287" s="155">
        <v>0</v>
      </c>
      <c r="W287" s="155">
        <v>0</v>
      </c>
      <c r="X287" s="155">
        <v>0</v>
      </c>
      <c r="Y287" s="155">
        <v>0</v>
      </c>
      <c r="Z287" s="155">
        <v>0</v>
      </c>
      <c r="AA287" s="155">
        <v>0</v>
      </c>
      <c r="AB287" s="155">
        <v>0</v>
      </c>
      <c r="AC287" s="155">
        <v>0</v>
      </c>
      <c r="AD287" s="155">
        <v>0</v>
      </c>
      <c r="AE287" s="155">
        <v>0</v>
      </c>
      <c r="AF287" s="155">
        <v>0</v>
      </c>
      <c r="AG287" s="155">
        <v>0</v>
      </c>
      <c r="AH287" s="155">
        <v>0</v>
      </c>
      <c r="AI287" s="155">
        <v>0</v>
      </c>
      <c r="AJ287" s="155">
        <v>0</v>
      </c>
      <c r="AK287" s="155">
        <v>0</v>
      </c>
      <c r="AL287" s="155">
        <v>0</v>
      </c>
      <c r="AM287" s="155">
        <v>0</v>
      </c>
      <c r="AN287" s="155">
        <v>0</v>
      </c>
      <c r="AO287" s="155">
        <v>0</v>
      </c>
      <c r="AP287" s="155">
        <v>0</v>
      </c>
      <c r="AQ287" s="8"/>
      <c r="AS287" s="134"/>
      <c r="AT287" s="134"/>
    </row>
    <row r="288" spans="2:46">
      <c r="B288" s="5"/>
      <c r="D288" s="165" t="s">
        <v>129</v>
      </c>
      <c r="E288" s="47"/>
      <c r="F288" s="61" t="s">
        <v>53</v>
      </c>
      <c r="G288" s="154">
        <f t="shared" si="79"/>
        <v>2471</v>
      </c>
      <c r="H288" s="155">
        <v>0</v>
      </c>
      <c r="I288" s="155">
        <v>61</v>
      </c>
      <c r="J288" s="155">
        <v>62</v>
      </c>
      <c r="K288" s="155">
        <v>63</v>
      </c>
      <c r="L288" s="155">
        <v>64</v>
      </c>
      <c r="M288" s="155">
        <v>64</v>
      </c>
      <c r="N288" s="155">
        <v>65</v>
      </c>
      <c r="O288" s="155">
        <v>65</v>
      </c>
      <c r="P288" s="155">
        <v>65</v>
      </c>
      <c r="Q288" s="155">
        <v>67</v>
      </c>
      <c r="R288" s="155">
        <v>69</v>
      </c>
      <c r="S288" s="155">
        <v>71</v>
      </c>
      <c r="T288" s="155">
        <v>72</v>
      </c>
      <c r="U288" s="155">
        <v>73</v>
      </c>
      <c r="V288" s="155">
        <v>73</v>
      </c>
      <c r="W288" s="155">
        <v>74</v>
      </c>
      <c r="X288" s="155">
        <v>75</v>
      </c>
      <c r="Y288" s="155">
        <v>75</v>
      </c>
      <c r="Z288" s="155">
        <v>76</v>
      </c>
      <c r="AA288" s="155">
        <v>76</v>
      </c>
      <c r="AB288" s="155">
        <v>77</v>
      </c>
      <c r="AC288" s="155">
        <v>77</v>
      </c>
      <c r="AD288" s="155">
        <v>77</v>
      </c>
      <c r="AE288" s="155">
        <v>77</v>
      </c>
      <c r="AF288" s="155">
        <v>78</v>
      </c>
      <c r="AG288" s="155">
        <v>78</v>
      </c>
      <c r="AH288" s="155">
        <v>78</v>
      </c>
      <c r="AI288" s="155">
        <v>78</v>
      </c>
      <c r="AJ288" s="155">
        <v>78</v>
      </c>
      <c r="AK288" s="155">
        <v>78</v>
      </c>
      <c r="AL288" s="155">
        <v>77</v>
      </c>
      <c r="AM288" s="155">
        <v>77</v>
      </c>
      <c r="AN288" s="155">
        <v>77</v>
      </c>
      <c r="AO288" s="155">
        <v>77</v>
      </c>
      <c r="AP288" s="155">
        <v>77</v>
      </c>
      <c r="AQ288" s="8"/>
      <c r="AS288" s="134"/>
      <c r="AT288" s="134"/>
    </row>
    <row r="289" spans="2:46">
      <c r="B289" s="5"/>
      <c r="D289" s="165" t="s">
        <v>130</v>
      </c>
      <c r="E289" s="47"/>
      <c r="F289" s="61" t="s">
        <v>54</v>
      </c>
      <c r="G289" s="154">
        <f t="shared" si="79"/>
        <v>12678</v>
      </c>
      <c r="H289" s="155">
        <v>248</v>
      </c>
      <c r="I289" s="155">
        <v>255</v>
      </c>
      <c r="J289" s="155">
        <v>265</v>
      </c>
      <c r="K289" s="155">
        <v>276</v>
      </c>
      <c r="L289" s="155">
        <v>286</v>
      </c>
      <c r="M289" s="155">
        <v>296</v>
      </c>
      <c r="N289" s="155">
        <v>306</v>
      </c>
      <c r="O289" s="155">
        <v>316</v>
      </c>
      <c r="P289" s="155">
        <v>327</v>
      </c>
      <c r="Q289" s="155">
        <v>337</v>
      </c>
      <c r="R289" s="155">
        <v>346</v>
      </c>
      <c r="S289" s="155">
        <v>355</v>
      </c>
      <c r="T289" s="155">
        <v>364</v>
      </c>
      <c r="U289" s="155">
        <v>370</v>
      </c>
      <c r="V289" s="155">
        <v>375</v>
      </c>
      <c r="W289" s="155">
        <v>379</v>
      </c>
      <c r="X289" s="155">
        <v>382</v>
      </c>
      <c r="Y289" s="155">
        <v>386</v>
      </c>
      <c r="Z289" s="155">
        <v>389</v>
      </c>
      <c r="AA289" s="155">
        <v>393</v>
      </c>
      <c r="AB289" s="155">
        <v>395</v>
      </c>
      <c r="AC289" s="155">
        <v>397</v>
      </c>
      <c r="AD289" s="155">
        <v>398</v>
      </c>
      <c r="AE289" s="155">
        <v>400</v>
      </c>
      <c r="AF289" s="155">
        <v>402</v>
      </c>
      <c r="AG289" s="155">
        <v>402</v>
      </c>
      <c r="AH289" s="155">
        <v>403</v>
      </c>
      <c r="AI289" s="155">
        <v>403</v>
      </c>
      <c r="AJ289" s="155">
        <v>403</v>
      </c>
      <c r="AK289" s="155">
        <v>404</v>
      </c>
      <c r="AL289" s="155">
        <v>404</v>
      </c>
      <c r="AM289" s="155">
        <v>404</v>
      </c>
      <c r="AN289" s="155">
        <v>404</v>
      </c>
      <c r="AO289" s="155">
        <v>404</v>
      </c>
      <c r="AP289" s="155">
        <v>404</v>
      </c>
      <c r="AQ289" s="8"/>
      <c r="AS289" s="134"/>
      <c r="AT289" s="134"/>
    </row>
    <row r="290" spans="2:46">
      <c r="B290" s="5"/>
      <c r="D290" s="165" t="s">
        <v>131</v>
      </c>
      <c r="E290" s="47"/>
      <c r="F290" s="61" t="s">
        <v>11</v>
      </c>
      <c r="G290" s="154">
        <f t="shared" si="79"/>
        <v>4206</v>
      </c>
      <c r="H290" s="155">
        <v>82</v>
      </c>
      <c r="I290" s="155">
        <v>85</v>
      </c>
      <c r="J290" s="155">
        <v>88</v>
      </c>
      <c r="K290" s="155">
        <v>91</v>
      </c>
      <c r="L290" s="155">
        <v>95</v>
      </c>
      <c r="M290" s="155">
        <v>98</v>
      </c>
      <c r="N290" s="155">
        <v>101</v>
      </c>
      <c r="O290" s="155">
        <v>105</v>
      </c>
      <c r="P290" s="155">
        <v>108</v>
      </c>
      <c r="Q290" s="155">
        <v>112</v>
      </c>
      <c r="R290" s="155">
        <v>115</v>
      </c>
      <c r="S290" s="155">
        <v>118</v>
      </c>
      <c r="T290" s="155">
        <v>121</v>
      </c>
      <c r="U290" s="155">
        <v>123</v>
      </c>
      <c r="V290" s="155">
        <v>124</v>
      </c>
      <c r="W290" s="155">
        <v>126</v>
      </c>
      <c r="X290" s="155">
        <v>127</v>
      </c>
      <c r="Y290" s="155">
        <v>128</v>
      </c>
      <c r="Z290" s="155">
        <v>129</v>
      </c>
      <c r="AA290" s="155">
        <v>130</v>
      </c>
      <c r="AB290" s="155">
        <v>131</v>
      </c>
      <c r="AC290" s="155">
        <v>132</v>
      </c>
      <c r="AD290" s="155">
        <v>132</v>
      </c>
      <c r="AE290" s="155">
        <v>133</v>
      </c>
      <c r="AF290" s="155">
        <v>133</v>
      </c>
      <c r="AG290" s="155">
        <v>133</v>
      </c>
      <c r="AH290" s="155">
        <v>134</v>
      </c>
      <c r="AI290" s="155">
        <v>134</v>
      </c>
      <c r="AJ290" s="155">
        <v>134</v>
      </c>
      <c r="AK290" s="155">
        <v>134</v>
      </c>
      <c r="AL290" s="155">
        <v>134</v>
      </c>
      <c r="AM290" s="155">
        <v>134</v>
      </c>
      <c r="AN290" s="155">
        <v>134</v>
      </c>
      <c r="AO290" s="155">
        <v>134</v>
      </c>
      <c r="AP290" s="155">
        <v>134</v>
      </c>
      <c r="AQ290" s="8"/>
      <c r="AS290" s="134"/>
      <c r="AT290" s="134"/>
    </row>
    <row r="291" spans="2:46">
      <c r="B291" s="5"/>
      <c r="D291" s="165" t="s">
        <v>132</v>
      </c>
      <c r="E291" s="50"/>
      <c r="F291" s="61" t="s">
        <v>15</v>
      </c>
      <c r="G291" s="154">
        <f t="shared" si="79"/>
        <v>8298</v>
      </c>
      <c r="H291" s="155">
        <v>162</v>
      </c>
      <c r="I291" s="155">
        <v>167</v>
      </c>
      <c r="J291" s="155">
        <v>174</v>
      </c>
      <c r="K291" s="155">
        <v>180</v>
      </c>
      <c r="L291" s="155">
        <v>187</v>
      </c>
      <c r="M291" s="155">
        <v>194</v>
      </c>
      <c r="N291" s="155">
        <v>200</v>
      </c>
      <c r="O291" s="155">
        <v>207</v>
      </c>
      <c r="P291" s="155">
        <v>214</v>
      </c>
      <c r="Q291" s="155">
        <v>221</v>
      </c>
      <c r="R291" s="155">
        <v>227</v>
      </c>
      <c r="S291" s="155">
        <v>232</v>
      </c>
      <c r="T291" s="155">
        <v>238</v>
      </c>
      <c r="U291" s="155">
        <v>242</v>
      </c>
      <c r="V291" s="155">
        <v>246</v>
      </c>
      <c r="W291" s="155">
        <v>248</v>
      </c>
      <c r="X291" s="155">
        <v>250</v>
      </c>
      <c r="Y291" s="155">
        <v>253</v>
      </c>
      <c r="Z291" s="155">
        <v>255</v>
      </c>
      <c r="AA291" s="155">
        <v>257</v>
      </c>
      <c r="AB291" s="155">
        <v>259</v>
      </c>
      <c r="AC291" s="155">
        <v>260</v>
      </c>
      <c r="AD291" s="155">
        <v>261</v>
      </c>
      <c r="AE291" s="155">
        <v>262</v>
      </c>
      <c r="AF291" s="155">
        <v>263</v>
      </c>
      <c r="AG291" s="155">
        <v>263</v>
      </c>
      <c r="AH291" s="155">
        <v>264</v>
      </c>
      <c r="AI291" s="155">
        <v>264</v>
      </c>
      <c r="AJ291" s="155">
        <v>264</v>
      </c>
      <c r="AK291" s="155">
        <v>264</v>
      </c>
      <c r="AL291" s="155">
        <v>264</v>
      </c>
      <c r="AM291" s="155">
        <v>264</v>
      </c>
      <c r="AN291" s="155">
        <v>264</v>
      </c>
      <c r="AO291" s="155">
        <v>264</v>
      </c>
      <c r="AP291" s="155">
        <v>264</v>
      </c>
      <c r="AQ291" s="8"/>
      <c r="AS291" s="134"/>
      <c r="AT291" s="134"/>
    </row>
    <row r="292" spans="2:46">
      <c r="B292" s="5"/>
      <c r="D292" s="165"/>
      <c r="E292" s="50"/>
      <c r="F292" s="50"/>
      <c r="G292" s="55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8"/>
      <c r="AS292" s="134"/>
      <c r="AT292" s="134"/>
    </row>
    <row r="293" spans="2:46" s="22" customFormat="1">
      <c r="B293" s="5"/>
      <c r="D293" s="166"/>
      <c r="E293" s="52"/>
      <c r="F293" s="60" t="s">
        <v>57</v>
      </c>
      <c r="G293" s="154">
        <f t="shared" ref="G293:AP293" si="80">SUM(G294:G298)</f>
        <v>8254</v>
      </c>
      <c r="H293" s="154">
        <f t="shared" si="80"/>
        <v>178</v>
      </c>
      <c r="I293" s="154">
        <f t="shared" si="80"/>
        <v>179</v>
      </c>
      <c r="J293" s="154">
        <f t="shared" si="80"/>
        <v>201</v>
      </c>
      <c r="K293" s="154">
        <f t="shared" si="80"/>
        <v>205</v>
      </c>
      <c r="L293" s="154">
        <f t="shared" si="80"/>
        <v>208</v>
      </c>
      <c r="M293" s="154">
        <f t="shared" si="80"/>
        <v>211</v>
      </c>
      <c r="N293" s="154">
        <f t="shared" si="80"/>
        <v>213</v>
      </c>
      <c r="O293" s="154">
        <f t="shared" si="80"/>
        <v>217</v>
      </c>
      <c r="P293" s="154">
        <f t="shared" si="80"/>
        <v>219</v>
      </c>
      <c r="Q293" s="154">
        <f t="shared" si="80"/>
        <v>225</v>
      </c>
      <c r="R293" s="154">
        <f t="shared" si="80"/>
        <v>228</v>
      </c>
      <c r="S293" s="154">
        <f t="shared" si="80"/>
        <v>233</v>
      </c>
      <c r="T293" s="154">
        <f t="shared" si="80"/>
        <v>237</v>
      </c>
      <c r="U293" s="154">
        <f t="shared" si="80"/>
        <v>239</v>
      </c>
      <c r="V293" s="154">
        <f t="shared" si="80"/>
        <v>243</v>
      </c>
      <c r="W293" s="154">
        <f t="shared" si="80"/>
        <v>244</v>
      </c>
      <c r="X293" s="154">
        <f t="shared" si="80"/>
        <v>245</v>
      </c>
      <c r="Y293" s="154">
        <f t="shared" si="80"/>
        <v>246</v>
      </c>
      <c r="Z293" s="154">
        <f t="shared" si="80"/>
        <v>247</v>
      </c>
      <c r="AA293" s="154">
        <f t="shared" si="80"/>
        <v>250</v>
      </c>
      <c r="AB293" s="154">
        <f t="shared" si="80"/>
        <v>251</v>
      </c>
      <c r="AC293" s="154">
        <f t="shared" si="80"/>
        <v>252</v>
      </c>
      <c r="AD293" s="154">
        <f t="shared" si="80"/>
        <v>252</v>
      </c>
      <c r="AE293" s="154">
        <f t="shared" si="80"/>
        <v>252</v>
      </c>
      <c r="AF293" s="154">
        <f t="shared" si="80"/>
        <v>253</v>
      </c>
      <c r="AG293" s="154">
        <f t="shared" si="80"/>
        <v>253</v>
      </c>
      <c r="AH293" s="154">
        <f t="shared" si="80"/>
        <v>253</v>
      </c>
      <c r="AI293" s="154">
        <f t="shared" si="80"/>
        <v>253</v>
      </c>
      <c r="AJ293" s="154">
        <f t="shared" si="80"/>
        <v>253</v>
      </c>
      <c r="AK293" s="154">
        <f t="shared" si="80"/>
        <v>253</v>
      </c>
      <c r="AL293" s="154">
        <f t="shared" si="80"/>
        <v>253</v>
      </c>
      <c r="AM293" s="154">
        <f t="shared" si="80"/>
        <v>252</v>
      </c>
      <c r="AN293" s="154">
        <f t="shared" si="80"/>
        <v>252</v>
      </c>
      <c r="AO293" s="154">
        <f t="shared" si="80"/>
        <v>252</v>
      </c>
      <c r="AP293" s="154">
        <f t="shared" si="80"/>
        <v>252</v>
      </c>
      <c r="AQ293" s="8"/>
      <c r="AS293" s="134"/>
      <c r="AT293" s="136"/>
    </row>
    <row r="294" spans="2:46">
      <c r="B294" s="5"/>
      <c r="D294" s="165" t="s">
        <v>133</v>
      </c>
      <c r="E294" s="47"/>
      <c r="F294" s="61" t="s">
        <v>52</v>
      </c>
      <c r="G294" s="154">
        <f t="shared" ref="G294:G298" si="81">SUM(H294:AP294)</f>
        <v>3381</v>
      </c>
      <c r="H294" s="155">
        <v>66</v>
      </c>
      <c r="I294" s="155">
        <v>67</v>
      </c>
      <c r="J294" s="155">
        <v>86</v>
      </c>
      <c r="K294" s="155">
        <v>88</v>
      </c>
      <c r="L294" s="155">
        <v>89</v>
      </c>
      <c r="M294" s="155">
        <v>90</v>
      </c>
      <c r="N294" s="155">
        <v>91</v>
      </c>
      <c r="O294" s="155">
        <v>92</v>
      </c>
      <c r="P294" s="155">
        <v>94</v>
      </c>
      <c r="Q294" s="155">
        <v>95</v>
      </c>
      <c r="R294" s="155">
        <v>96</v>
      </c>
      <c r="S294" s="155">
        <v>97</v>
      </c>
      <c r="T294" s="155">
        <v>98</v>
      </c>
      <c r="U294" s="155">
        <v>99</v>
      </c>
      <c r="V294" s="155">
        <v>100</v>
      </c>
      <c r="W294" s="155">
        <v>100</v>
      </c>
      <c r="X294" s="155">
        <v>100</v>
      </c>
      <c r="Y294" s="155">
        <v>101</v>
      </c>
      <c r="Z294" s="155">
        <v>101</v>
      </c>
      <c r="AA294" s="155">
        <v>101</v>
      </c>
      <c r="AB294" s="155">
        <v>102</v>
      </c>
      <c r="AC294" s="155">
        <v>102</v>
      </c>
      <c r="AD294" s="155">
        <v>102</v>
      </c>
      <c r="AE294" s="155">
        <v>102</v>
      </c>
      <c r="AF294" s="155">
        <v>102</v>
      </c>
      <c r="AG294" s="155">
        <v>102</v>
      </c>
      <c r="AH294" s="155">
        <v>102</v>
      </c>
      <c r="AI294" s="155">
        <v>102</v>
      </c>
      <c r="AJ294" s="155">
        <v>102</v>
      </c>
      <c r="AK294" s="155">
        <v>102</v>
      </c>
      <c r="AL294" s="155">
        <v>102</v>
      </c>
      <c r="AM294" s="155">
        <v>102</v>
      </c>
      <c r="AN294" s="155">
        <v>102</v>
      </c>
      <c r="AO294" s="155">
        <v>102</v>
      </c>
      <c r="AP294" s="155">
        <v>102</v>
      </c>
      <c r="AQ294" s="8"/>
      <c r="AS294" s="134"/>
      <c r="AT294" s="134"/>
    </row>
    <row r="295" spans="2:46">
      <c r="B295" s="5"/>
      <c r="D295" s="165" t="s">
        <v>134</v>
      </c>
      <c r="E295" s="47"/>
      <c r="F295" s="61" t="s">
        <v>53</v>
      </c>
      <c r="G295" s="154">
        <f t="shared" si="81"/>
        <v>3546</v>
      </c>
      <c r="H295" s="155">
        <v>86</v>
      </c>
      <c r="I295" s="155">
        <v>86</v>
      </c>
      <c r="J295" s="155">
        <v>87</v>
      </c>
      <c r="K295" s="155">
        <v>88</v>
      </c>
      <c r="L295" s="155">
        <v>89</v>
      </c>
      <c r="M295" s="155">
        <v>90</v>
      </c>
      <c r="N295" s="155">
        <v>90</v>
      </c>
      <c r="O295" s="155">
        <v>91</v>
      </c>
      <c r="P295" s="155">
        <v>91</v>
      </c>
      <c r="Q295" s="155">
        <v>94</v>
      </c>
      <c r="R295" s="155">
        <v>96</v>
      </c>
      <c r="S295" s="155">
        <v>99</v>
      </c>
      <c r="T295" s="155">
        <v>101</v>
      </c>
      <c r="U295" s="155">
        <v>102</v>
      </c>
      <c r="V295" s="155">
        <v>103</v>
      </c>
      <c r="W295" s="155">
        <v>104</v>
      </c>
      <c r="X295" s="155">
        <v>105</v>
      </c>
      <c r="Y295" s="155">
        <v>105</v>
      </c>
      <c r="Z295" s="155">
        <v>106</v>
      </c>
      <c r="AA295" s="155">
        <v>107</v>
      </c>
      <c r="AB295" s="155">
        <v>107</v>
      </c>
      <c r="AC295" s="155">
        <v>108</v>
      </c>
      <c r="AD295" s="155">
        <v>108</v>
      </c>
      <c r="AE295" s="155">
        <v>108</v>
      </c>
      <c r="AF295" s="155">
        <v>109</v>
      </c>
      <c r="AG295" s="155">
        <v>109</v>
      </c>
      <c r="AH295" s="155">
        <v>109</v>
      </c>
      <c r="AI295" s="155">
        <v>109</v>
      </c>
      <c r="AJ295" s="155">
        <v>109</v>
      </c>
      <c r="AK295" s="155">
        <v>109</v>
      </c>
      <c r="AL295" s="155">
        <v>109</v>
      </c>
      <c r="AM295" s="155">
        <v>108</v>
      </c>
      <c r="AN295" s="155">
        <v>108</v>
      </c>
      <c r="AO295" s="155">
        <v>108</v>
      </c>
      <c r="AP295" s="155">
        <v>108</v>
      </c>
      <c r="AQ295" s="8"/>
      <c r="AS295" s="134"/>
      <c r="AT295" s="134"/>
    </row>
    <row r="296" spans="2:46">
      <c r="B296" s="5"/>
      <c r="D296" s="165" t="s">
        <v>135</v>
      </c>
      <c r="E296" s="47"/>
      <c r="F296" s="61" t="s">
        <v>54</v>
      </c>
      <c r="G296" s="154">
        <f t="shared" si="81"/>
        <v>665</v>
      </c>
      <c r="H296" s="155">
        <v>13</v>
      </c>
      <c r="I296" s="155">
        <v>13</v>
      </c>
      <c r="J296" s="155">
        <v>14</v>
      </c>
      <c r="K296" s="155">
        <v>15</v>
      </c>
      <c r="L296" s="155">
        <v>15</v>
      </c>
      <c r="M296" s="155">
        <v>16</v>
      </c>
      <c r="N296" s="155">
        <v>16</v>
      </c>
      <c r="O296" s="155">
        <v>17</v>
      </c>
      <c r="P296" s="155">
        <v>17</v>
      </c>
      <c r="Q296" s="155">
        <v>18</v>
      </c>
      <c r="R296" s="155">
        <v>18</v>
      </c>
      <c r="S296" s="155">
        <v>19</v>
      </c>
      <c r="T296" s="155">
        <v>19</v>
      </c>
      <c r="U296" s="155">
        <v>19</v>
      </c>
      <c r="V296" s="155">
        <v>20</v>
      </c>
      <c r="W296" s="155">
        <v>20</v>
      </c>
      <c r="X296" s="155">
        <v>20</v>
      </c>
      <c r="Y296" s="155">
        <v>20</v>
      </c>
      <c r="Z296" s="155">
        <v>20</v>
      </c>
      <c r="AA296" s="155">
        <v>21</v>
      </c>
      <c r="AB296" s="155">
        <v>21</v>
      </c>
      <c r="AC296" s="155">
        <v>21</v>
      </c>
      <c r="AD296" s="155">
        <v>21</v>
      </c>
      <c r="AE296" s="155">
        <v>21</v>
      </c>
      <c r="AF296" s="155">
        <v>21</v>
      </c>
      <c r="AG296" s="155">
        <v>21</v>
      </c>
      <c r="AH296" s="155">
        <v>21</v>
      </c>
      <c r="AI296" s="155">
        <v>21</v>
      </c>
      <c r="AJ296" s="155">
        <v>21</v>
      </c>
      <c r="AK296" s="155">
        <v>21</v>
      </c>
      <c r="AL296" s="155">
        <v>21</v>
      </c>
      <c r="AM296" s="155">
        <v>21</v>
      </c>
      <c r="AN296" s="155">
        <v>21</v>
      </c>
      <c r="AO296" s="155">
        <v>21</v>
      </c>
      <c r="AP296" s="155">
        <v>21</v>
      </c>
      <c r="AQ296" s="8"/>
      <c r="AS296" s="134"/>
      <c r="AT296" s="134"/>
    </row>
    <row r="297" spans="2:46">
      <c r="B297" s="5"/>
      <c r="D297" s="165" t="s">
        <v>136</v>
      </c>
      <c r="E297" s="47"/>
      <c r="F297" s="61" t="s">
        <v>11</v>
      </c>
      <c r="G297" s="154">
        <f t="shared" si="81"/>
        <v>222</v>
      </c>
      <c r="H297" s="155">
        <v>4</v>
      </c>
      <c r="I297" s="155">
        <v>4</v>
      </c>
      <c r="J297" s="155">
        <v>5</v>
      </c>
      <c r="K297" s="155">
        <v>5</v>
      </c>
      <c r="L297" s="155">
        <v>5</v>
      </c>
      <c r="M297" s="155">
        <v>5</v>
      </c>
      <c r="N297" s="155">
        <v>5</v>
      </c>
      <c r="O297" s="155">
        <v>6</v>
      </c>
      <c r="P297" s="155">
        <v>6</v>
      </c>
      <c r="Q297" s="155">
        <v>6</v>
      </c>
      <c r="R297" s="155">
        <v>6</v>
      </c>
      <c r="S297" s="155">
        <v>6</v>
      </c>
      <c r="T297" s="155">
        <v>6</v>
      </c>
      <c r="U297" s="155">
        <v>6</v>
      </c>
      <c r="V297" s="155">
        <v>7</v>
      </c>
      <c r="W297" s="155">
        <v>7</v>
      </c>
      <c r="X297" s="155">
        <v>7</v>
      </c>
      <c r="Y297" s="155">
        <v>7</v>
      </c>
      <c r="Z297" s="155">
        <v>7</v>
      </c>
      <c r="AA297" s="155">
        <v>7</v>
      </c>
      <c r="AB297" s="155">
        <v>7</v>
      </c>
      <c r="AC297" s="155">
        <v>7</v>
      </c>
      <c r="AD297" s="155">
        <v>7</v>
      </c>
      <c r="AE297" s="155">
        <v>7</v>
      </c>
      <c r="AF297" s="155">
        <v>7</v>
      </c>
      <c r="AG297" s="155">
        <v>7</v>
      </c>
      <c r="AH297" s="155">
        <v>7</v>
      </c>
      <c r="AI297" s="155">
        <v>7</v>
      </c>
      <c r="AJ297" s="155">
        <v>7</v>
      </c>
      <c r="AK297" s="155">
        <v>7</v>
      </c>
      <c r="AL297" s="155">
        <v>7</v>
      </c>
      <c r="AM297" s="155">
        <v>7</v>
      </c>
      <c r="AN297" s="155">
        <v>7</v>
      </c>
      <c r="AO297" s="155">
        <v>7</v>
      </c>
      <c r="AP297" s="155">
        <v>7</v>
      </c>
      <c r="AQ297" s="8"/>
      <c r="AS297" s="134"/>
      <c r="AT297" s="134"/>
    </row>
    <row r="298" spans="2:46">
      <c r="B298" s="5"/>
      <c r="D298" s="165" t="s">
        <v>137</v>
      </c>
      <c r="E298" s="50"/>
      <c r="F298" s="61" t="s">
        <v>15</v>
      </c>
      <c r="G298" s="154">
        <f t="shared" si="81"/>
        <v>440</v>
      </c>
      <c r="H298" s="155">
        <v>9</v>
      </c>
      <c r="I298" s="155">
        <v>9</v>
      </c>
      <c r="J298" s="155">
        <v>9</v>
      </c>
      <c r="K298" s="155">
        <v>9</v>
      </c>
      <c r="L298" s="155">
        <v>10</v>
      </c>
      <c r="M298" s="155">
        <v>10</v>
      </c>
      <c r="N298" s="155">
        <v>11</v>
      </c>
      <c r="O298" s="155">
        <v>11</v>
      </c>
      <c r="P298" s="155">
        <v>11</v>
      </c>
      <c r="Q298" s="155">
        <v>12</v>
      </c>
      <c r="R298" s="155">
        <v>12</v>
      </c>
      <c r="S298" s="155">
        <v>12</v>
      </c>
      <c r="T298" s="155">
        <v>13</v>
      </c>
      <c r="U298" s="155">
        <v>13</v>
      </c>
      <c r="V298" s="155">
        <v>13</v>
      </c>
      <c r="W298" s="155">
        <v>13</v>
      </c>
      <c r="X298" s="155">
        <v>13</v>
      </c>
      <c r="Y298" s="155">
        <v>13</v>
      </c>
      <c r="Z298" s="155">
        <v>13</v>
      </c>
      <c r="AA298" s="155">
        <v>14</v>
      </c>
      <c r="AB298" s="155">
        <v>14</v>
      </c>
      <c r="AC298" s="155">
        <v>14</v>
      </c>
      <c r="AD298" s="155">
        <v>14</v>
      </c>
      <c r="AE298" s="155">
        <v>14</v>
      </c>
      <c r="AF298" s="155">
        <v>14</v>
      </c>
      <c r="AG298" s="155">
        <v>14</v>
      </c>
      <c r="AH298" s="155">
        <v>14</v>
      </c>
      <c r="AI298" s="155">
        <v>14</v>
      </c>
      <c r="AJ298" s="155">
        <v>14</v>
      </c>
      <c r="AK298" s="155">
        <v>14</v>
      </c>
      <c r="AL298" s="155">
        <v>14</v>
      </c>
      <c r="AM298" s="155">
        <v>14</v>
      </c>
      <c r="AN298" s="155">
        <v>14</v>
      </c>
      <c r="AO298" s="155">
        <v>14</v>
      </c>
      <c r="AP298" s="155">
        <v>14</v>
      </c>
      <c r="AQ298" s="8"/>
      <c r="AS298" s="134"/>
      <c r="AT298" s="134"/>
    </row>
    <row r="299" spans="2:46">
      <c r="B299" s="5"/>
      <c r="D299" s="165"/>
      <c r="E299" s="56"/>
      <c r="F299" s="57"/>
      <c r="G299" s="55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8"/>
      <c r="AS299" s="137"/>
      <c r="AT299" s="134"/>
    </row>
    <row r="300" spans="2:46">
      <c r="B300" s="5"/>
      <c r="D300" s="165"/>
      <c r="E300" s="58">
        <f>E271+1</f>
        <v>11</v>
      </c>
      <c r="F300" s="59" t="str">
        <f>LOOKUP(E300,CAPEX!$E$11:$E$29,CAPEX!$F$11:$F$29)</f>
        <v>Cambuci</v>
      </c>
      <c r="G300" s="153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8"/>
      <c r="AS300" s="135"/>
      <c r="AT300" s="134"/>
    </row>
    <row r="301" spans="2:46" s="22" customFormat="1">
      <c r="B301" s="5"/>
      <c r="D301" s="166"/>
      <c r="E301" s="52"/>
      <c r="F301" s="60" t="s">
        <v>51</v>
      </c>
      <c r="G301" s="154">
        <f t="shared" ref="G301:AP301" si="82">SUM(G302:G306)</f>
        <v>37794</v>
      </c>
      <c r="H301" s="154">
        <f t="shared" si="82"/>
        <v>379</v>
      </c>
      <c r="I301" s="154">
        <f t="shared" si="82"/>
        <v>934</v>
      </c>
      <c r="J301" s="154">
        <f t="shared" si="82"/>
        <v>956</v>
      </c>
      <c r="K301" s="154">
        <f t="shared" si="82"/>
        <v>956</v>
      </c>
      <c r="L301" s="154">
        <f t="shared" si="82"/>
        <v>946</v>
      </c>
      <c r="M301" s="154">
        <f t="shared" si="82"/>
        <v>938</v>
      </c>
      <c r="N301" s="154">
        <f t="shared" si="82"/>
        <v>932</v>
      </c>
      <c r="O301" s="154">
        <f t="shared" si="82"/>
        <v>922</v>
      </c>
      <c r="P301" s="154">
        <f t="shared" si="82"/>
        <v>885</v>
      </c>
      <c r="Q301" s="154">
        <f t="shared" si="82"/>
        <v>889</v>
      </c>
      <c r="R301" s="154">
        <f t="shared" si="82"/>
        <v>900</v>
      </c>
      <c r="S301" s="154">
        <f t="shared" si="82"/>
        <v>902</v>
      </c>
      <c r="T301" s="154">
        <f t="shared" si="82"/>
        <v>1191</v>
      </c>
      <c r="U301" s="154">
        <f t="shared" si="82"/>
        <v>1191</v>
      </c>
      <c r="V301" s="154">
        <f t="shared" si="82"/>
        <v>1192</v>
      </c>
      <c r="W301" s="154">
        <f t="shared" si="82"/>
        <v>1191</v>
      </c>
      <c r="X301" s="154">
        <f t="shared" si="82"/>
        <v>1190</v>
      </c>
      <c r="Y301" s="154">
        <f t="shared" si="82"/>
        <v>1190</v>
      </c>
      <c r="Z301" s="154">
        <f t="shared" si="82"/>
        <v>1190</v>
      </c>
      <c r="AA301" s="154">
        <f t="shared" si="82"/>
        <v>1189</v>
      </c>
      <c r="AB301" s="154">
        <f t="shared" si="82"/>
        <v>1189</v>
      </c>
      <c r="AC301" s="154">
        <f t="shared" si="82"/>
        <v>1188</v>
      </c>
      <c r="AD301" s="154">
        <f t="shared" si="82"/>
        <v>1188</v>
      </c>
      <c r="AE301" s="154">
        <f t="shared" si="82"/>
        <v>1187</v>
      </c>
      <c r="AF301" s="154">
        <f t="shared" si="82"/>
        <v>1185</v>
      </c>
      <c r="AG301" s="154">
        <f t="shared" si="82"/>
        <v>1184</v>
      </c>
      <c r="AH301" s="154">
        <f t="shared" si="82"/>
        <v>1184</v>
      </c>
      <c r="AI301" s="154">
        <f t="shared" si="82"/>
        <v>1183</v>
      </c>
      <c r="AJ301" s="154">
        <f t="shared" si="82"/>
        <v>1181</v>
      </c>
      <c r="AK301" s="154">
        <f t="shared" si="82"/>
        <v>1180</v>
      </c>
      <c r="AL301" s="154">
        <f t="shared" si="82"/>
        <v>1179</v>
      </c>
      <c r="AM301" s="154">
        <f t="shared" si="82"/>
        <v>1178</v>
      </c>
      <c r="AN301" s="154">
        <f t="shared" si="82"/>
        <v>1176</v>
      </c>
      <c r="AO301" s="154">
        <f t="shared" si="82"/>
        <v>1175</v>
      </c>
      <c r="AP301" s="154">
        <f t="shared" si="82"/>
        <v>1174</v>
      </c>
      <c r="AQ301" s="8"/>
      <c r="AS301" s="134"/>
      <c r="AT301" s="136"/>
    </row>
    <row r="302" spans="2:46">
      <c r="B302" s="5"/>
      <c r="D302" s="165" t="s">
        <v>118</v>
      </c>
      <c r="E302" s="47"/>
      <c r="F302" s="61" t="s">
        <v>52</v>
      </c>
      <c r="G302" s="154">
        <f t="shared" ref="G302:G306" si="83">SUM(H302:AP302)</f>
        <v>1936</v>
      </c>
      <c r="H302" s="155">
        <v>53</v>
      </c>
      <c r="I302" s="155">
        <v>54</v>
      </c>
      <c r="J302" s="155">
        <v>70</v>
      </c>
      <c r="K302" s="155">
        <v>68</v>
      </c>
      <c r="L302" s="155">
        <v>65</v>
      </c>
      <c r="M302" s="155">
        <v>64</v>
      </c>
      <c r="N302" s="155">
        <v>62</v>
      </c>
      <c r="O302" s="155">
        <v>60</v>
      </c>
      <c r="P302" s="155">
        <v>52</v>
      </c>
      <c r="Q302" s="155">
        <v>53</v>
      </c>
      <c r="R302" s="155">
        <v>55</v>
      </c>
      <c r="S302" s="155">
        <v>55</v>
      </c>
      <c r="T302" s="155">
        <v>55</v>
      </c>
      <c r="U302" s="155">
        <v>55</v>
      </c>
      <c r="V302" s="155">
        <v>55</v>
      </c>
      <c r="W302" s="155">
        <v>55</v>
      </c>
      <c r="X302" s="155">
        <v>54</v>
      </c>
      <c r="Y302" s="155">
        <v>54</v>
      </c>
      <c r="Z302" s="155">
        <v>54</v>
      </c>
      <c r="AA302" s="155">
        <v>54</v>
      </c>
      <c r="AB302" s="155">
        <v>54</v>
      </c>
      <c r="AC302" s="155">
        <v>54</v>
      </c>
      <c r="AD302" s="155">
        <v>54</v>
      </c>
      <c r="AE302" s="155">
        <v>54</v>
      </c>
      <c r="AF302" s="155">
        <v>53</v>
      </c>
      <c r="AG302" s="155">
        <v>53</v>
      </c>
      <c r="AH302" s="155">
        <v>53</v>
      </c>
      <c r="AI302" s="155">
        <v>53</v>
      </c>
      <c r="AJ302" s="155">
        <v>52</v>
      </c>
      <c r="AK302" s="155">
        <v>52</v>
      </c>
      <c r="AL302" s="155">
        <v>52</v>
      </c>
      <c r="AM302" s="155">
        <v>52</v>
      </c>
      <c r="AN302" s="155">
        <v>51</v>
      </c>
      <c r="AO302" s="155">
        <v>51</v>
      </c>
      <c r="AP302" s="155">
        <v>51</v>
      </c>
      <c r="AQ302" s="8"/>
      <c r="AS302" s="134"/>
      <c r="AT302" s="134"/>
    </row>
    <row r="303" spans="2:46">
      <c r="B303" s="5"/>
      <c r="D303" s="165" t="s">
        <v>119</v>
      </c>
      <c r="E303" s="47"/>
      <c r="F303" s="61" t="s">
        <v>53</v>
      </c>
      <c r="G303" s="154">
        <f t="shared" si="83"/>
        <v>34311</v>
      </c>
      <c r="H303" s="155">
        <v>290</v>
      </c>
      <c r="I303" s="155">
        <v>843</v>
      </c>
      <c r="J303" s="155">
        <v>849</v>
      </c>
      <c r="K303" s="155">
        <v>849</v>
      </c>
      <c r="L303" s="155">
        <v>841</v>
      </c>
      <c r="M303" s="155">
        <v>834</v>
      </c>
      <c r="N303" s="155">
        <v>828</v>
      </c>
      <c r="O303" s="155">
        <v>820</v>
      </c>
      <c r="P303" s="155">
        <v>790</v>
      </c>
      <c r="Q303" s="155">
        <v>793</v>
      </c>
      <c r="R303" s="155">
        <v>801</v>
      </c>
      <c r="S303" s="155">
        <v>801</v>
      </c>
      <c r="T303" s="155">
        <v>1090</v>
      </c>
      <c r="U303" s="155">
        <v>1090</v>
      </c>
      <c r="V303" s="155">
        <v>1091</v>
      </c>
      <c r="W303" s="155">
        <v>1090</v>
      </c>
      <c r="X303" s="155">
        <v>1090</v>
      </c>
      <c r="Y303" s="155">
        <v>1090</v>
      </c>
      <c r="Z303" s="155">
        <v>1090</v>
      </c>
      <c r="AA303" s="155">
        <v>1089</v>
      </c>
      <c r="AB303" s="155">
        <v>1089</v>
      </c>
      <c r="AC303" s="155">
        <v>1088</v>
      </c>
      <c r="AD303" s="155">
        <v>1088</v>
      </c>
      <c r="AE303" s="155">
        <v>1087</v>
      </c>
      <c r="AF303" s="155">
        <v>1086</v>
      </c>
      <c r="AG303" s="155">
        <v>1085</v>
      </c>
      <c r="AH303" s="155">
        <v>1085</v>
      </c>
      <c r="AI303" s="155">
        <v>1084</v>
      </c>
      <c r="AJ303" s="155">
        <v>1083</v>
      </c>
      <c r="AK303" s="155">
        <v>1082</v>
      </c>
      <c r="AL303" s="155">
        <v>1081</v>
      </c>
      <c r="AM303" s="155">
        <v>1080</v>
      </c>
      <c r="AN303" s="155">
        <v>1079</v>
      </c>
      <c r="AO303" s="155">
        <v>1078</v>
      </c>
      <c r="AP303" s="155">
        <v>1077</v>
      </c>
      <c r="AQ303" s="8"/>
      <c r="AS303" s="134"/>
      <c r="AT303" s="134"/>
    </row>
    <row r="304" spans="2:46">
      <c r="B304" s="5"/>
      <c r="D304" s="165" t="s">
        <v>120</v>
      </c>
      <c r="E304" s="47"/>
      <c r="F304" s="61" t="s">
        <v>54</v>
      </c>
      <c r="G304" s="154">
        <f t="shared" si="83"/>
        <v>776</v>
      </c>
      <c r="H304" s="155">
        <v>18</v>
      </c>
      <c r="I304" s="155">
        <v>19</v>
      </c>
      <c r="J304" s="155">
        <v>19</v>
      </c>
      <c r="K304" s="155">
        <v>20</v>
      </c>
      <c r="L304" s="155">
        <v>20</v>
      </c>
      <c r="M304" s="155">
        <v>20</v>
      </c>
      <c r="N304" s="155">
        <v>21</v>
      </c>
      <c r="O304" s="155">
        <v>21</v>
      </c>
      <c r="P304" s="155">
        <v>22</v>
      </c>
      <c r="Q304" s="155">
        <v>22</v>
      </c>
      <c r="R304" s="155">
        <v>22</v>
      </c>
      <c r="S304" s="155">
        <v>23</v>
      </c>
      <c r="T304" s="155">
        <v>23</v>
      </c>
      <c r="U304" s="155">
        <v>23</v>
      </c>
      <c r="V304" s="155">
        <v>23</v>
      </c>
      <c r="W304" s="155">
        <v>23</v>
      </c>
      <c r="X304" s="155">
        <v>23</v>
      </c>
      <c r="Y304" s="155">
        <v>23</v>
      </c>
      <c r="Z304" s="155">
        <v>23</v>
      </c>
      <c r="AA304" s="155">
        <v>23</v>
      </c>
      <c r="AB304" s="155">
        <v>23</v>
      </c>
      <c r="AC304" s="155">
        <v>23</v>
      </c>
      <c r="AD304" s="155">
        <v>23</v>
      </c>
      <c r="AE304" s="155">
        <v>23</v>
      </c>
      <c r="AF304" s="155">
        <v>23</v>
      </c>
      <c r="AG304" s="155">
        <v>23</v>
      </c>
      <c r="AH304" s="155">
        <v>23</v>
      </c>
      <c r="AI304" s="155">
        <v>23</v>
      </c>
      <c r="AJ304" s="155">
        <v>23</v>
      </c>
      <c r="AK304" s="155">
        <v>23</v>
      </c>
      <c r="AL304" s="155">
        <v>23</v>
      </c>
      <c r="AM304" s="155">
        <v>23</v>
      </c>
      <c r="AN304" s="155">
        <v>23</v>
      </c>
      <c r="AO304" s="155">
        <v>23</v>
      </c>
      <c r="AP304" s="155">
        <v>23</v>
      </c>
      <c r="AQ304" s="8"/>
      <c r="AS304" s="134"/>
      <c r="AT304" s="134"/>
    </row>
    <row r="305" spans="2:46">
      <c r="B305" s="5"/>
      <c r="D305" s="165" t="s">
        <v>121</v>
      </c>
      <c r="E305" s="47"/>
      <c r="F305" s="61" t="s">
        <v>11</v>
      </c>
      <c r="G305" s="154">
        <f t="shared" si="83"/>
        <v>265</v>
      </c>
      <c r="H305" s="155">
        <v>6</v>
      </c>
      <c r="I305" s="155">
        <v>6</v>
      </c>
      <c r="J305" s="155">
        <v>6</v>
      </c>
      <c r="K305" s="155">
        <v>6</v>
      </c>
      <c r="L305" s="155">
        <v>7</v>
      </c>
      <c r="M305" s="155">
        <v>7</v>
      </c>
      <c r="N305" s="155">
        <v>7</v>
      </c>
      <c r="O305" s="155">
        <v>7</v>
      </c>
      <c r="P305" s="155">
        <v>7</v>
      </c>
      <c r="Q305" s="155">
        <v>7</v>
      </c>
      <c r="R305" s="155">
        <v>7</v>
      </c>
      <c r="S305" s="155">
        <v>8</v>
      </c>
      <c r="T305" s="155">
        <v>8</v>
      </c>
      <c r="U305" s="155">
        <v>8</v>
      </c>
      <c r="V305" s="155">
        <v>8</v>
      </c>
      <c r="W305" s="155">
        <v>8</v>
      </c>
      <c r="X305" s="155">
        <v>8</v>
      </c>
      <c r="Y305" s="155">
        <v>8</v>
      </c>
      <c r="Z305" s="155">
        <v>8</v>
      </c>
      <c r="AA305" s="155">
        <v>8</v>
      </c>
      <c r="AB305" s="155">
        <v>8</v>
      </c>
      <c r="AC305" s="155">
        <v>8</v>
      </c>
      <c r="AD305" s="155">
        <v>8</v>
      </c>
      <c r="AE305" s="155">
        <v>8</v>
      </c>
      <c r="AF305" s="155">
        <v>8</v>
      </c>
      <c r="AG305" s="155">
        <v>8</v>
      </c>
      <c r="AH305" s="155">
        <v>8</v>
      </c>
      <c r="AI305" s="155">
        <v>8</v>
      </c>
      <c r="AJ305" s="155">
        <v>8</v>
      </c>
      <c r="AK305" s="155">
        <v>8</v>
      </c>
      <c r="AL305" s="155">
        <v>8</v>
      </c>
      <c r="AM305" s="155">
        <v>8</v>
      </c>
      <c r="AN305" s="155">
        <v>8</v>
      </c>
      <c r="AO305" s="155">
        <v>8</v>
      </c>
      <c r="AP305" s="155">
        <v>8</v>
      </c>
      <c r="AQ305" s="8"/>
      <c r="AS305" s="134"/>
      <c r="AT305" s="134"/>
    </row>
    <row r="306" spans="2:46">
      <c r="B306" s="5"/>
      <c r="D306" s="165" t="s">
        <v>122</v>
      </c>
      <c r="E306" s="50"/>
      <c r="F306" s="61" t="s">
        <v>15</v>
      </c>
      <c r="G306" s="154">
        <f t="shared" si="83"/>
        <v>506</v>
      </c>
      <c r="H306" s="155">
        <v>12</v>
      </c>
      <c r="I306" s="155">
        <v>12</v>
      </c>
      <c r="J306" s="155">
        <v>12</v>
      </c>
      <c r="K306" s="155">
        <v>13</v>
      </c>
      <c r="L306" s="155">
        <v>13</v>
      </c>
      <c r="M306" s="155">
        <v>13</v>
      </c>
      <c r="N306" s="155">
        <v>14</v>
      </c>
      <c r="O306" s="155">
        <v>14</v>
      </c>
      <c r="P306" s="155">
        <v>14</v>
      </c>
      <c r="Q306" s="155">
        <v>14</v>
      </c>
      <c r="R306" s="155">
        <v>15</v>
      </c>
      <c r="S306" s="155">
        <v>15</v>
      </c>
      <c r="T306" s="155">
        <v>15</v>
      </c>
      <c r="U306" s="155">
        <v>15</v>
      </c>
      <c r="V306" s="155">
        <v>15</v>
      </c>
      <c r="W306" s="155">
        <v>15</v>
      </c>
      <c r="X306" s="155">
        <v>15</v>
      </c>
      <c r="Y306" s="155">
        <v>15</v>
      </c>
      <c r="Z306" s="155">
        <v>15</v>
      </c>
      <c r="AA306" s="155">
        <v>15</v>
      </c>
      <c r="AB306" s="155">
        <v>15</v>
      </c>
      <c r="AC306" s="155">
        <v>15</v>
      </c>
      <c r="AD306" s="155">
        <v>15</v>
      </c>
      <c r="AE306" s="155">
        <v>15</v>
      </c>
      <c r="AF306" s="155">
        <v>15</v>
      </c>
      <c r="AG306" s="155">
        <v>15</v>
      </c>
      <c r="AH306" s="155">
        <v>15</v>
      </c>
      <c r="AI306" s="155">
        <v>15</v>
      </c>
      <c r="AJ306" s="155">
        <v>15</v>
      </c>
      <c r="AK306" s="155">
        <v>15</v>
      </c>
      <c r="AL306" s="155">
        <v>15</v>
      </c>
      <c r="AM306" s="155">
        <v>15</v>
      </c>
      <c r="AN306" s="155">
        <v>15</v>
      </c>
      <c r="AO306" s="155">
        <v>15</v>
      </c>
      <c r="AP306" s="155">
        <v>15</v>
      </c>
      <c r="AQ306" s="8"/>
      <c r="AS306" s="134"/>
      <c r="AT306" s="134"/>
    </row>
    <row r="307" spans="2:46">
      <c r="B307" s="5"/>
      <c r="D307" s="165"/>
      <c r="E307" s="50"/>
      <c r="F307" s="50"/>
      <c r="G307" s="55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  <c r="AJ307" s="152"/>
      <c r="AK307" s="152"/>
      <c r="AL307" s="152"/>
      <c r="AM307" s="152"/>
      <c r="AN307" s="152"/>
      <c r="AO307" s="152"/>
      <c r="AP307" s="152"/>
      <c r="AQ307" s="8"/>
      <c r="AS307" s="134"/>
      <c r="AT307" s="134"/>
    </row>
    <row r="308" spans="2:46" s="22" customFormat="1">
      <c r="B308" s="5"/>
      <c r="D308" s="166"/>
      <c r="E308" s="52"/>
      <c r="F308" s="60" t="s">
        <v>55</v>
      </c>
      <c r="G308" s="154">
        <f t="shared" ref="G308:AP308" si="84">SUM(G309:G313)</f>
        <v>29585</v>
      </c>
      <c r="H308" s="154">
        <f t="shared" si="84"/>
        <v>691</v>
      </c>
      <c r="I308" s="154">
        <f t="shared" si="84"/>
        <v>701</v>
      </c>
      <c r="J308" s="154">
        <f t="shared" si="84"/>
        <v>719</v>
      </c>
      <c r="K308" s="154">
        <f t="shared" si="84"/>
        <v>737</v>
      </c>
      <c r="L308" s="154">
        <f t="shared" si="84"/>
        <v>755</v>
      </c>
      <c r="M308" s="154">
        <f t="shared" si="84"/>
        <v>769</v>
      </c>
      <c r="N308" s="154">
        <f t="shared" si="84"/>
        <v>784</v>
      </c>
      <c r="O308" s="154">
        <f t="shared" si="84"/>
        <v>798</v>
      </c>
      <c r="P308" s="154">
        <f t="shared" si="84"/>
        <v>814</v>
      </c>
      <c r="Q308" s="154">
        <f t="shared" si="84"/>
        <v>829</v>
      </c>
      <c r="R308" s="154">
        <f t="shared" si="84"/>
        <v>843</v>
      </c>
      <c r="S308" s="154">
        <f t="shared" si="84"/>
        <v>855</v>
      </c>
      <c r="T308" s="154">
        <f t="shared" si="84"/>
        <v>867</v>
      </c>
      <c r="U308" s="154">
        <f t="shared" si="84"/>
        <v>870</v>
      </c>
      <c r="V308" s="154">
        <f t="shared" si="84"/>
        <v>874</v>
      </c>
      <c r="W308" s="154">
        <f t="shared" si="84"/>
        <v>876</v>
      </c>
      <c r="X308" s="154">
        <f t="shared" si="84"/>
        <v>878</v>
      </c>
      <c r="Y308" s="154">
        <f t="shared" si="84"/>
        <v>880</v>
      </c>
      <c r="Z308" s="154">
        <f t="shared" si="84"/>
        <v>881</v>
      </c>
      <c r="AA308" s="154">
        <f t="shared" si="84"/>
        <v>882</v>
      </c>
      <c r="AB308" s="154">
        <f t="shared" si="84"/>
        <v>883</v>
      </c>
      <c r="AC308" s="154">
        <f t="shared" si="84"/>
        <v>884</v>
      </c>
      <c r="AD308" s="154">
        <f t="shared" si="84"/>
        <v>884</v>
      </c>
      <c r="AE308" s="154">
        <f t="shared" si="84"/>
        <v>885</v>
      </c>
      <c r="AF308" s="154">
        <f t="shared" si="84"/>
        <v>886</v>
      </c>
      <c r="AG308" s="154">
        <f t="shared" si="84"/>
        <v>886</v>
      </c>
      <c r="AH308" s="154">
        <f t="shared" si="84"/>
        <v>886</v>
      </c>
      <c r="AI308" s="154">
        <f t="shared" si="84"/>
        <v>886</v>
      </c>
      <c r="AJ308" s="154">
        <f t="shared" si="84"/>
        <v>886</v>
      </c>
      <c r="AK308" s="154">
        <f t="shared" si="84"/>
        <v>886</v>
      </c>
      <c r="AL308" s="154">
        <f t="shared" si="84"/>
        <v>886</v>
      </c>
      <c r="AM308" s="154">
        <f t="shared" si="84"/>
        <v>886</v>
      </c>
      <c r="AN308" s="154">
        <f t="shared" si="84"/>
        <v>886</v>
      </c>
      <c r="AO308" s="154">
        <f t="shared" si="84"/>
        <v>886</v>
      </c>
      <c r="AP308" s="154">
        <f t="shared" si="84"/>
        <v>886</v>
      </c>
      <c r="AQ308" s="8"/>
      <c r="AS308" s="134"/>
      <c r="AT308" s="136"/>
    </row>
    <row r="309" spans="2:46">
      <c r="B309" s="5"/>
      <c r="D309" s="165" t="s">
        <v>123</v>
      </c>
      <c r="E309" s="47"/>
      <c r="F309" s="61" t="s">
        <v>52</v>
      </c>
      <c r="G309" s="154">
        <f t="shared" ref="G309:G313" si="85">SUM(H309:AP309)</f>
        <v>0</v>
      </c>
      <c r="H309" s="155">
        <v>0</v>
      </c>
      <c r="I309" s="155">
        <v>0</v>
      </c>
      <c r="J309" s="155">
        <v>0</v>
      </c>
      <c r="K309" s="155">
        <v>0</v>
      </c>
      <c r="L309" s="155">
        <v>0</v>
      </c>
      <c r="M309" s="155">
        <v>0</v>
      </c>
      <c r="N309" s="155">
        <v>0</v>
      </c>
      <c r="O309" s="155">
        <v>0</v>
      </c>
      <c r="P309" s="155">
        <v>0</v>
      </c>
      <c r="Q309" s="155">
        <v>0</v>
      </c>
      <c r="R309" s="155">
        <v>0</v>
      </c>
      <c r="S309" s="155">
        <v>0</v>
      </c>
      <c r="T309" s="155">
        <v>0</v>
      </c>
      <c r="U309" s="155">
        <v>0</v>
      </c>
      <c r="V309" s="155">
        <v>0</v>
      </c>
      <c r="W309" s="155">
        <v>0</v>
      </c>
      <c r="X309" s="155">
        <v>0</v>
      </c>
      <c r="Y309" s="155">
        <v>0</v>
      </c>
      <c r="Z309" s="155">
        <v>0</v>
      </c>
      <c r="AA309" s="155">
        <v>0</v>
      </c>
      <c r="AB309" s="155">
        <v>0</v>
      </c>
      <c r="AC309" s="155">
        <v>0</v>
      </c>
      <c r="AD309" s="155">
        <v>0</v>
      </c>
      <c r="AE309" s="155">
        <v>0</v>
      </c>
      <c r="AF309" s="155">
        <v>0</v>
      </c>
      <c r="AG309" s="155">
        <v>0</v>
      </c>
      <c r="AH309" s="155">
        <v>0</v>
      </c>
      <c r="AI309" s="155">
        <v>0</v>
      </c>
      <c r="AJ309" s="155">
        <v>0</v>
      </c>
      <c r="AK309" s="155">
        <v>0</v>
      </c>
      <c r="AL309" s="155">
        <v>0</v>
      </c>
      <c r="AM309" s="155">
        <v>0</v>
      </c>
      <c r="AN309" s="155">
        <v>0</v>
      </c>
      <c r="AO309" s="155">
        <v>0</v>
      </c>
      <c r="AP309" s="155">
        <v>0</v>
      </c>
      <c r="AQ309" s="8"/>
      <c r="AS309" s="134"/>
      <c r="AT309" s="134"/>
    </row>
    <row r="310" spans="2:46">
      <c r="B310" s="5"/>
      <c r="D310" s="165" t="s">
        <v>124</v>
      </c>
      <c r="E310" s="47"/>
      <c r="F310" s="61" t="s">
        <v>53</v>
      </c>
      <c r="G310" s="154">
        <f t="shared" si="85"/>
        <v>0</v>
      </c>
      <c r="H310" s="155">
        <v>0</v>
      </c>
      <c r="I310" s="155">
        <v>0</v>
      </c>
      <c r="J310" s="155">
        <v>0</v>
      </c>
      <c r="K310" s="155">
        <v>0</v>
      </c>
      <c r="L310" s="155">
        <v>0</v>
      </c>
      <c r="M310" s="155">
        <v>0</v>
      </c>
      <c r="N310" s="155">
        <v>0</v>
      </c>
      <c r="O310" s="155">
        <v>0</v>
      </c>
      <c r="P310" s="155">
        <v>0</v>
      </c>
      <c r="Q310" s="155">
        <v>0</v>
      </c>
      <c r="R310" s="155">
        <v>0</v>
      </c>
      <c r="S310" s="155">
        <v>0</v>
      </c>
      <c r="T310" s="155">
        <v>0</v>
      </c>
      <c r="U310" s="155">
        <v>0</v>
      </c>
      <c r="V310" s="155">
        <v>0</v>
      </c>
      <c r="W310" s="155">
        <v>0</v>
      </c>
      <c r="X310" s="155">
        <v>0</v>
      </c>
      <c r="Y310" s="155">
        <v>0</v>
      </c>
      <c r="Z310" s="155">
        <v>0</v>
      </c>
      <c r="AA310" s="155">
        <v>0</v>
      </c>
      <c r="AB310" s="155">
        <v>0</v>
      </c>
      <c r="AC310" s="155">
        <v>0</v>
      </c>
      <c r="AD310" s="155">
        <v>0</v>
      </c>
      <c r="AE310" s="155">
        <v>0</v>
      </c>
      <c r="AF310" s="155">
        <v>0</v>
      </c>
      <c r="AG310" s="155">
        <v>0</v>
      </c>
      <c r="AH310" s="155">
        <v>0</v>
      </c>
      <c r="AI310" s="155">
        <v>0</v>
      </c>
      <c r="AJ310" s="155">
        <v>0</v>
      </c>
      <c r="AK310" s="155">
        <v>0</v>
      </c>
      <c r="AL310" s="155">
        <v>0</v>
      </c>
      <c r="AM310" s="155">
        <v>0</v>
      </c>
      <c r="AN310" s="155">
        <v>0</v>
      </c>
      <c r="AO310" s="155">
        <v>0</v>
      </c>
      <c r="AP310" s="155">
        <v>0</v>
      </c>
      <c r="AQ310" s="8"/>
      <c r="AS310" s="134"/>
      <c r="AT310" s="134"/>
    </row>
    <row r="311" spans="2:46">
      <c r="B311" s="5"/>
      <c r="D311" s="165" t="s">
        <v>125</v>
      </c>
      <c r="E311" s="47"/>
      <c r="F311" s="61" t="s">
        <v>54</v>
      </c>
      <c r="G311" s="154">
        <f t="shared" si="85"/>
        <v>14894</v>
      </c>
      <c r="H311" s="155">
        <v>348</v>
      </c>
      <c r="I311" s="155">
        <v>353</v>
      </c>
      <c r="J311" s="155">
        <v>362</v>
      </c>
      <c r="K311" s="155">
        <v>371</v>
      </c>
      <c r="L311" s="155">
        <v>380</v>
      </c>
      <c r="M311" s="155">
        <v>387</v>
      </c>
      <c r="N311" s="155">
        <v>395</v>
      </c>
      <c r="O311" s="155">
        <v>402</v>
      </c>
      <c r="P311" s="155">
        <v>410</v>
      </c>
      <c r="Q311" s="155">
        <v>418</v>
      </c>
      <c r="R311" s="155">
        <v>424</v>
      </c>
      <c r="S311" s="155">
        <v>430</v>
      </c>
      <c r="T311" s="155">
        <v>436</v>
      </c>
      <c r="U311" s="155">
        <v>438</v>
      </c>
      <c r="V311" s="155">
        <v>440</v>
      </c>
      <c r="W311" s="155">
        <v>441</v>
      </c>
      <c r="X311" s="155">
        <v>442</v>
      </c>
      <c r="Y311" s="155">
        <v>443</v>
      </c>
      <c r="Z311" s="155">
        <v>444</v>
      </c>
      <c r="AA311" s="155">
        <v>444</v>
      </c>
      <c r="AB311" s="155">
        <v>445</v>
      </c>
      <c r="AC311" s="155">
        <v>445</v>
      </c>
      <c r="AD311" s="155">
        <v>445</v>
      </c>
      <c r="AE311" s="155">
        <v>445</v>
      </c>
      <c r="AF311" s="155">
        <v>446</v>
      </c>
      <c r="AG311" s="155">
        <v>446</v>
      </c>
      <c r="AH311" s="155">
        <v>446</v>
      </c>
      <c r="AI311" s="155">
        <v>446</v>
      </c>
      <c r="AJ311" s="155">
        <v>446</v>
      </c>
      <c r="AK311" s="155">
        <v>446</v>
      </c>
      <c r="AL311" s="155">
        <v>446</v>
      </c>
      <c r="AM311" s="155">
        <v>446</v>
      </c>
      <c r="AN311" s="155">
        <v>446</v>
      </c>
      <c r="AO311" s="155">
        <v>446</v>
      </c>
      <c r="AP311" s="155">
        <v>446</v>
      </c>
      <c r="AQ311" s="8"/>
      <c r="AS311" s="134"/>
      <c r="AT311" s="134"/>
    </row>
    <row r="312" spans="2:46">
      <c r="B312" s="5"/>
      <c r="D312" s="165" t="s">
        <v>126</v>
      </c>
      <c r="E312" s="47"/>
      <c r="F312" s="61" t="s">
        <v>11</v>
      </c>
      <c r="G312" s="154">
        <f t="shared" si="85"/>
        <v>4940</v>
      </c>
      <c r="H312" s="155">
        <v>115</v>
      </c>
      <c r="I312" s="155">
        <v>117</v>
      </c>
      <c r="J312" s="155">
        <v>120</v>
      </c>
      <c r="K312" s="155">
        <v>123</v>
      </c>
      <c r="L312" s="155">
        <v>126</v>
      </c>
      <c r="M312" s="155">
        <v>128</v>
      </c>
      <c r="N312" s="155">
        <v>131</v>
      </c>
      <c r="O312" s="155">
        <v>133</v>
      </c>
      <c r="P312" s="155">
        <v>136</v>
      </c>
      <c r="Q312" s="155">
        <v>138</v>
      </c>
      <c r="R312" s="155">
        <v>141</v>
      </c>
      <c r="S312" s="155">
        <v>143</v>
      </c>
      <c r="T312" s="155">
        <v>145</v>
      </c>
      <c r="U312" s="155">
        <v>145</v>
      </c>
      <c r="V312" s="155">
        <v>146</v>
      </c>
      <c r="W312" s="155">
        <v>146</v>
      </c>
      <c r="X312" s="155">
        <v>147</v>
      </c>
      <c r="Y312" s="155">
        <v>147</v>
      </c>
      <c r="Z312" s="155">
        <v>147</v>
      </c>
      <c r="AA312" s="155">
        <v>147</v>
      </c>
      <c r="AB312" s="155">
        <v>147</v>
      </c>
      <c r="AC312" s="155">
        <v>148</v>
      </c>
      <c r="AD312" s="155">
        <v>148</v>
      </c>
      <c r="AE312" s="155">
        <v>148</v>
      </c>
      <c r="AF312" s="155">
        <v>148</v>
      </c>
      <c r="AG312" s="155">
        <v>148</v>
      </c>
      <c r="AH312" s="155">
        <v>148</v>
      </c>
      <c r="AI312" s="155">
        <v>148</v>
      </c>
      <c r="AJ312" s="155">
        <v>148</v>
      </c>
      <c r="AK312" s="155">
        <v>148</v>
      </c>
      <c r="AL312" s="155">
        <v>148</v>
      </c>
      <c r="AM312" s="155">
        <v>148</v>
      </c>
      <c r="AN312" s="155">
        <v>148</v>
      </c>
      <c r="AO312" s="155">
        <v>148</v>
      </c>
      <c r="AP312" s="155">
        <v>148</v>
      </c>
      <c r="AQ312" s="8"/>
      <c r="AS312" s="134"/>
      <c r="AT312" s="134"/>
    </row>
    <row r="313" spans="2:46">
      <c r="B313" s="5"/>
      <c r="D313" s="165" t="s">
        <v>127</v>
      </c>
      <c r="E313" s="50"/>
      <c r="F313" s="61" t="s">
        <v>15</v>
      </c>
      <c r="G313" s="154">
        <f t="shared" si="85"/>
        <v>9751</v>
      </c>
      <c r="H313" s="155">
        <v>228</v>
      </c>
      <c r="I313" s="155">
        <v>231</v>
      </c>
      <c r="J313" s="155">
        <v>237</v>
      </c>
      <c r="K313" s="155">
        <v>243</v>
      </c>
      <c r="L313" s="155">
        <v>249</v>
      </c>
      <c r="M313" s="155">
        <v>254</v>
      </c>
      <c r="N313" s="155">
        <v>258</v>
      </c>
      <c r="O313" s="155">
        <v>263</v>
      </c>
      <c r="P313" s="155">
        <v>268</v>
      </c>
      <c r="Q313" s="155">
        <v>273</v>
      </c>
      <c r="R313" s="155">
        <v>278</v>
      </c>
      <c r="S313" s="155">
        <v>282</v>
      </c>
      <c r="T313" s="155">
        <v>286</v>
      </c>
      <c r="U313" s="155">
        <v>287</v>
      </c>
      <c r="V313" s="155">
        <v>288</v>
      </c>
      <c r="W313" s="155">
        <v>289</v>
      </c>
      <c r="X313" s="155">
        <v>289</v>
      </c>
      <c r="Y313" s="155">
        <v>290</v>
      </c>
      <c r="Z313" s="155">
        <v>290</v>
      </c>
      <c r="AA313" s="155">
        <v>291</v>
      </c>
      <c r="AB313" s="155">
        <v>291</v>
      </c>
      <c r="AC313" s="155">
        <v>291</v>
      </c>
      <c r="AD313" s="155">
        <v>291</v>
      </c>
      <c r="AE313" s="155">
        <v>292</v>
      </c>
      <c r="AF313" s="155">
        <v>292</v>
      </c>
      <c r="AG313" s="155">
        <v>292</v>
      </c>
      <c r="AH313" s="155">
        <v>292</v>
      </c>
      <c r="AI313" s="155">
        <v>292</v>
      </c>
      <c r="AJ313" s="155">
        <v>292</v>
      </c>
      <c r="AK313" s="155">
        <v>292</v>
      </c>
      <c r="AL313" s="155">
        <v>292</v>
      </c>
      <c r="AM313" s="155">
        <v>292</v>
      </c>
      <c r="AN313" s="155">
        <v>292</v>
      </c>
      <c r="AO313" s="155">
        <v>292</v>
      </c>
      <c r="AP313" s="155">
        <v>292</v>
      </c>
      <c r="AQ313" s="8"/>
      <c r="AS313" s="134"/>
      <c r="AT313" s="134"/>
    </row>
    <row r="314" spans="2:46">
      <c r="B314" s="5"/>
      <c r="D314" s="165"/>
      <c r="E314" s="50"/>
      <c r="F314" s="50"/>
      <c r="G314" s="55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8"/>
      <c r="AS314" s="134"/>
      <c r="AT314" s="134"/>
    </row>
    <row r="315" spans="2:46" s="22" customFormat="1">
      <c r="B315" s="5"/>
      <c r="D315" s="166"/>
      <c r="E315" s="52"/>
      <c r="F315" s="60" t="s">
        <v>56</v>
      </c>
      <c r="G315" s="154">
        <f t="shared" ref="G315:AP315" si="86">SUM(G316:G320)</f>
        <v>25888</v>
      </c>
      <c r="H315" s="154">
        <f t="shared" si="86"/>
        <v>441</v>
      </c>
      <c r="I315" s="154">
        <f t="shared" si="86"/>
        <v>523</v>
      </c>
      <c r="J315" s="154">
        <f t="shared" si="86"/>
        <v>548</v>
      </c>
      <c r="K315" s="154">
        <f t="shared" si="86"/>
        <v>572</v>
      </c>
      <c r="L315" s="154">
        <f t="shared" si="86"/>
        <v>599</v>
      </c>
      <c r="M315" s="154">
        <f t="shared" si="86"/>
        <v>622</v>
      </c>
      <c r="N315" s="154">
        <f t="shared" si="86"/>
        <v>646</v>
      </c>
      <c r="O315" s="154">
        <f t="shared" si="86"/>
        <v>669</v>
      </c>
      <c r="P315" s="154">
        <f t="shared" si="86"/>
        <v>688</v>
      </c>
      <c r="Q315" s="154">
        <f t="shared" si="86"/>
        <v>714</v>
      </c>
      <c r="R315" s="154">
        <f t="shared" si="86"/>
        <v>736</v>
      </c>
      <c r="S315" s="154">
        <f t="shared" si="86"/>
        <v>761</v>
      </c>
      <c r="T315" s="154">
        <f t="shared" si="86"/>
        <v>787</v>
      </c>
      <c r="U315" s="154">
        <f t="shared" si="86"/>
        <v>790</v>
      </c>
      <c r="V315" s="154">
        <f t="shared" si="86"/>
        <v>793</v>
      </c>
      <c r="W315" s="154">
        <f t="shared" si="86"/>
        <v>795</v>
      </c>
      <c r="X315" s="154">
        <f t="shared" si="86"/>
        <v>796</v>
      </c>
      <c r="Y315" s="154">
        <f t="shared" si="86"/>
        <v>798</v>
      </c>
      <c r="Z315" s="154">
        <f t="shared" si="86"/>
        <v>799</v>
      </c>
      <c r="AA315" s="154">
        <f t="shared" si="86"/>
        <v>801</v>
      </c>
      <c r="AB315" s="154">
        <f t="shared" si="86"/>
        <v>801</v>
      </c>
      <c r="AC315" s="154">
        <f t="shared" si="86"/>
        <v>801</v>
      </c>
      <c r="AD315" s="154">
        <f t="shared" si="86"/>
        <v>800</v>
      </c>
      <c r="AE315" s="154">
        <f t="shared" si="86"/>
        <v>801</v>
      </c>
      <c r="AF315" s="154">
        <f t="shared" si="86"/>
        <v>802</v>
      </c>
      <c r="AG315" s="154">
        <f t="shared" si="86"/>
        <v>802</v>
      </c>
      <c r="AH315" s="154">
        <f t="shared" si="86"/>
        <v>802</v>
      </c>
      <c r="AI315" s="154">
        <f t="shared" si="86"/>
        <v>801</v>
      </c>
      <c r="AJ315" s="154">
        <f t="shared" si="86"/>
        <v>801</v>
      </c>
      <c r="AK315" s="154">
        <f t="shared" si="86"/>
        <v>801</v>
      </c>
      <c r="AL315" s="154">
        <f t="shared" si="86"/>
        <v>800</v>
      </c>
      <c r="AM315" s="154">
        <f t="shared" si="86"/>
        <v>800</v>
      </c>
      <c r="AN315" s="154">
        <f t="shared" si="86"/>
        <v>800</v>
      </c>
      <c r="AO315" s="154">
        <f t="shared" si="86"/>
        <v>799</v>
      </c>
      <c r="AP315" s="154">
        <f t="shared" si="86"/>
        <v>799</v>
      </c>
      <c r="AQ315" s="8"/>
      <c r="AS315" s="134"/>
      <c r="AT315" s="136"/>
    </row>
    <row r="316" spans="2:46">
      <c r="B316" s="5"/>
      <c r="D316" s="165" t="s">
        <v>128</v>
      </c>
      <c r="E316" s="47"/>
      <c r="F316" s="61" t="s">
        <v>52</v>
      </c>
      <c r="G316" s="154">
        <f t="shared" ref="G316:G320" si="87">SUM(H316:AP316)</f>
        <v>0</v>
      </c>
      <c r="H316" s="155">
        <v>0</v>
      </c>
      <c r="I316" s="155">
        <v>0</v>
      </c>
      <c r="J316" s="155">
        <v>0</v>
      </c>
      <c r="K316" s="155">
        <v>0</v>
      </c>
      <c r="L316" s="155">
        <v>0</v>
      </c>
      <c r="M316" s="155">
        <v>0</v>
      </c>
      <c r="N316" s="155">
        <v>0</v>
      </c>
      <c r="O316" s="155">
        <v>0</v>
      </c>
      <c r="P316" s="155">
        <v>0</v>
      </c>
      <c r="Q316" s="155">
        <v>0</v>
      </c>
      <c r="R316" s="155">
        <v>0</v>
      </c>
      <c r="S316" s="155">
        <v>0</v>
      </c>
      <c r="T316" s="155">
        <v>0</v>
      </c>
      <c r="U316" s="155">
        <v>0</v>
      </c>
      <c r="V316" s="155">
        <v>0</v>
      </c>
      <c r="W316" s="155">
        <v>0</v>
      </c>
      <c r="X316" s="155">
        <v>0</v>
      </c>
      <c r="Y316" s="155">
        <v>0</v>
      </c>
      <c r="Z316" s="155">
        <v>0</v>
      </c>
      <c r="AA316" s="155">
        <v>0</v>
      </c>
      <c r="AB316" s="155">
        <v>0</v>
      </c>
      <c r="AC316" s="155">
        <v>0</v>
      </c>
      <c r="AD316" s="155">
        <v>0</v>
      </c>
      <c r="AE316" s="155">
        <v>0</v>
      </c>
      <c r="AF316" s="155">
        <v>0</v>
      </c>
      <c r="AG316" s="155">
        <v>0</v>
      </c>
      <c r="AH316" s="155">
        <v>0</v>
      </c>
      <c r="AI316" s="155">
        <v>0</v>
      </c>
      <c r="AJ316" s="155">
        <v>0</v>
      </c>
      <c r="AK316" s="155">
        <v>0</v>
      </c>
      <c r="AL316" s="155">
        <v>0</v>
      </c>
      <c r="AM316" s="155">
        <v>0</v>
      </c>
      <c r="AN316" s="155">
        <v>0</v>
      </c>
      <c r="AO316" s="155">
        <v>0</v>
      </c>
      <c r="AP316" s="155">
        <v>0</v>
      </c>
      <c r="AQ316" s="8"/>
      <c r="AS316" s="134"/>
      <c r="AT316" s="134"/>
    </row>
    <row r="317" spans="2:46">
      <c r="B317" s="5"/>
      <c r="D317" s="165" t="s">
        <v>129</v>
      </c>
      <c r="E317" s="47"/>
      <c r="F317" s="61" t="s">
        <v>53</v>
      </c>
      <c r="G317" s="154">
        <f t="shared" si="87"/>
        <v>2653</v>
      </c>
      <c r="H317" s="155">
        <v>0</v>
      </c>
      <c r="I317" s="155">
        <v>76</v>
      </c>
      <c r="J317" s="155">
        <v>77</v>
      </c>
      <c r="K317" s="155">
        <v>77</v>
      </c>
      <c r="L317" s="155">
        <v>78</v>
      </c>
      <c r="M317" s="155">
        <v>78</v>
      </c>
      <c r="N317" s="155">
        <v>78</v>
      </c>
      <c r="O317" s="155">
        <v>78</v>
      </c>
      <c r="P317" s="155">
        <v>72</v>
      </c>
      <c r="Q317" s="155">
        <v>74</v>
      </c>
      <c r="R317" s="155">
        <v>75</v>
      </c>
      <c r="S317" s="155">
        <v>78</v>
      </c>
      <c r="T317" s="155">
        <v>80</v>
      </c>
      <c r="U317" s="155">
        <v>80</v>
      </c>
      <c r="V317" s="155">
        <v>80</v>
      </c>
      <c r="W317" s="155">
        <v>80</v>
      </c>
      <c r="X317" s="155">
        <v>80</v>
      </c>
      <c r="Y317" s="155">
        <v>80</v>
      </c>
      <c r="Z317" s="155">
        <v>80</v>
      </c>
      <c r="AA317" s="155">
        <v>80</v>
      </c>
      <c r="AB317" s="155">
        <v>80</v>
      </c>
      <c r="AC317" s="155">
        <v>80</v>
      </c>
      <c r="AD317" s="155">
        <v>79</v>
      </c>
      <c r="AE317" s="155">
        <v>79</v>
      </c>
      <c r="AF317" s="155">
        <v>79</v>
      </c>
      <c r="AG317" s="155">
        <v>79</v>
      </c>
      <c r="AH317" s="155">
        <v>79</v>
      </c>
      <c r="AI317" s="155">
        <v>78</v>
      </c>
      <c r="AJ317" s="155">
        <v>78</v>
      </c>
      <c r="AK317" s="155">
        <v>78</v>
      </c>
      <c r="AL317" s="155">
        <v>77</v>
      </c>
      <c r="AM317" s="155">
        <v>77</v>
      </c>
      <c r="AN317" s="155">
        <v>77</v>
      </c>
      <c r="AO317" s="155">
        <v>76</v>
      </c>
      <c r="AP317" s="155">
        <v>76</v>
      </c>
      <c r="AQ317" s="8"/>
      <c r="AS317" s="134"/>
      <c r="AT317" s="134"/>
    </row>
    <row r="318" spans="2:46">
      <c r="B318" s="5"/>
      <c r="D318" s="165" t="s">
        <v>130</v>
      </c>
      <c r="E318" s="47"/>
      <c r="F318" s="61" t="s">
        <v>54</v>
      </c>
      <c r="G318" s="154">
        <f t="shared" si="87"/>
        <v>11695</v>
      </c>
      <c r="H318" s="155">
        <v>222</v>
      </c>
      <c r="I318" s="155">
        <v>225</v>
      </c>
      <c r="J318" s="155">
        <v>237</v>
      </c>
      <c r="K318" s="155">
        <v>249</v>
      </c>
      <c r="L318" s="155">
        <v>262</v>
      </c>
      <c r="M318" s="155">
        <v>274</v>
      </c>
      <c r="N318" s="155">
        <v>286</v>
      </c>
      <c r="O318" s="155">
        <v>297</v>
      </c>
      <c r="P318" s="155">
        <v>310</v>
      </c>
      <c r="Q318" s="155">
        <v>322</v>
      </c>
      <c r="R318" s="155">
        <v>333</v>
      </c>
      <c r="S318" s="155">
        <v>344</v>
      </c>
      <c r="T318" s="155">
        <v>356</v>
      </c>
      <c r="U318" s="155">
        <v>357</v>
      </c>
      <c r="V318" s="155">
        <v>359</v>
      </c>
      <c r="W318" s="155">
        <v>360</v>
      </c>
      <c r="X318" s="155">
        <v>360</v>
      </c>
      <c r="Y318" s="155">
        <v>361</v>
      </c>
      <c r="Z318" s="155">
        <v>362</v>
      </c>
      <c r="AA318" s="155">
        <v>363</v>
      </c>
      <c r="AB318" s="155">
        <v>363</v>
      </c>
      <c r="AC318" s="155">
        <v>363</v>
      </c>
      <c r="AD318" s="155">
        <v>363</v>
      </c>
      <c r="AE318" s="155">
        <v>363</v>
      </c>
      <c r="AF318" s="155">
        <v>364</v>
      </c>
      <c r="AG318" s="155">
        <v>364</v>
      </c>
      <c r="AH318" s="155">
        <v>364</v>
      </c>
      <c r="AI318" s="155">
        <v>364</v>
      </c>
      <c r="AJ318" s="155">
        <v>364</v>
      </c>
      <c r="AK318" s="155">
        <v>364</v>
      </c>
      <c r="AL318" s="155">
        <v>364</v>
      </c>
      <c r="AM318" s="155">
        <v>364</v>
      </c>
      <c r="AN318" s="155">
        <v>364</v>
      </c>
      <c r="AO318" s="155">
        <v>364</v>
      </c>
      <c r="AP318" s="155">
        <v>364</v>
      </c>
      <c r="AQ318" s="8"/>
      <c r="AS318" s="134"/>
      <c r="AT318" s="134"/>
    </row>
    <row r="319" spans="2:46">
      <c r="B319" s="5"/>
      <c r="D319" s="165" t="s">
        <v>131</v>
      </c>
      <c r="E319" s="47"/>
      <c r="F319" s="61" t="s">
        <v>11</v>
      </c>
      <c r="G319" s="154">
        <f t="shared" si="87"/>
        <v>3884</v>
      </c>
      <c r="H319" s="155">
        <v>74</v>
      </c>
      <c r="I319" s="155">
        <v>75</v>
      </c>
      <c r="J319" s="155">
        <v>79</v>
      </c>
      <c r="K319" s="155">
        <v>83</v>
      </c>
      <c r="L319" s="155">
        <v>87</v>
      </c>
      <c r="M319" s="155">
        <v>91</v>
      </c>
      <c r="N319" s="155">
        <v>95</v>
      </c>
      <c r="O319" s="155">
        <v>99</v>
      </c>
      <c r="P319" s="155">
        <v>103</v>
      </c>
      <c r="Q319" s="155">
        <v>107</v>
      </c>
      <c r="R319" s="155">
        <v>110</v>
      </c>
      <c r="S319" s="155">
        <v>114</v>
      </c>
      <c r="T319" s="155">
        <v>118</v>
      </c>
      <c r="U319" s="155">
        <v>119</v>
      </c>
      <c r="V319" s="155">
        <v>119</v>
      </c>
      <c r="W319" s="155">
        <v>119</v>
      </c>
      <c r="X319" s="155">
        <v>120</v>
      </c>
      <c r="Y319" s="155">
        <v>120</v>
      </c>
      <c r="Z319" s="155">
        <v>120</v>
      </c>
      <c r="AA319" s="155">
        <v>120</v>
      </c>
      <c r="AB319" s="155">
        <v>120</v>
      </c>
      <c r="AC319" s="155">
        <v>120</v>
      </c>
      <c r="AD319" s="155">
        <v>120</v>
      </c>
      <c r="AE319" s="155">
        <v>121</v>
      </c>
      <c r="AF319" s="155">
        <v>121</v>
      </c>
      <c r="AG319" s="155">
        <v>121</v>
      </c>
      <c r="AH319" s="155">
        <v>121</v>
      </c>
      <c r="AI319" s="155">
        <v>121</v>
      </c>
      <c r="AJ319" s="155">
        <v>121</v>
      </c>
      <c r="AK319" s="155">
        <v>121</v>
      </c>
      <c r="AL319" s="155">
        <v>121</v>
      </c>
      <c r="AM319" s="155">
        <v>121</v>
      </c>
      <c r="AN319" s="155">
        <v>121</v>
      </c>
      <c r="AO319" s="155">
        <v>121</v>
      </c>
      <c r="AP319" s="155">
        <v>121</v>
      </c>
      <c r="AQ319" s="8"/>
      <c r="AS319" s="134"/>
      <c r="AT319" s="134"/>
    </row>
    <row r="320" spans="2:46">
      <c r="B320" s="5"/>
      <c r="D320" s="165" t="s">
        <v>132</v>
      </c>
      <c r="E320" s="50"/>
      <c r="F320" s="61" t="s">
        <v>15</v>
      </c>
      <c r="G320" s="154">
        <f t="shared" si="87"/>
        <v>7656</v>
      </c>
      <c r="H320" s="155">
        <v>145</v>
      </c>
      <c r="I320" s="155">
        <v>147</v>
      </c>
      <c r="J320" s="155">
        <v>155</v>
      </c>
      <c r="K320" s="155">
        <v>163</v>
      </c>
      <c r="L320" s="155">
        <v>172</v>
      </c>
      <c r="M320" s="155">
        <v>179</v>
      </c>
      <c r="N320" s="155">
        <v>187</v>
      </c>
      <c r="O320" s="155">
        <v>195</v>
      </c>
      <c r="P320" s="155">
        <v>203</v>
      </c>
      <c r="Q320" s="155">
        <v>211</v>
      </c>
      <c r="R320" s="155">
        <v>218</v>
      </c>
      <c r="S320" s="155">
        <v>225</v>
      </c>
      <c r="T320" s="155">
        <v>233</v>
      </c>
      <c r="U320" s="155">
        <v>234</v>
      </c>
      <c r="V320" s="155">
        <v>235</v>
      </c>
      <c r="W320" s="155">
        <v>236</v>
      </c>
      <c r="X320" s="155">
        <v>236</v>
      </c>
      <c r="Y320" s="155">
        <v>237</v>
      </c>
      <c r="Z320" s="155">
        <v>237</v>
      </c>
      <c r="AA320" s="155">
        <v>238</v>
      </c>
      <c r="AB320" s="155">
        <v>238</v>
      </c>
      <c r="AC320" s="155">
        <v>238</v>
      </c>
      <c r="AD320" s="155">
        <v>238</v>
      </c>
      <c r="AE320" s="155">
        <v>238</v>
      </c>
      <c r="AF320" s="155">
        <v>238</v>
      </c>
      <c r="AG320" s="155">
        <v>238</v>
      </c>
      <c r="AH320" s="155">
        <v>238</v>
      </c>
      <c r="AI320" s="155">
        <v>238</v>
      </c>
      <c r="AJ320" s="155">
        <v>238</v>
      </c>
      <c r="AK320" s="155">
        <v>238</v>
      </c>
      <c r="AL320" s="155">
        <v>238</v>
      </c>
      <c r="AM320" s="155">
        <v>238</v>
      </c>
      <c r="AN320" s="155">
        <v>238</v>
      </c>
      <c r="AO320" s="155">
        <v>238</v>
      </c>
      <c r="AP320" s="155">
        <v>238</v>
      </c>
      <c r="AQ320" s="8"/>
      <c r="AS320" s="134"/>
      <c r="AT320" s="134"/>
    </row>
    <row r="321" spans="2:46">
      <c r="B321" s="5"/>
      <c r="D321" s="165"/>
      <c r="E321" s="50"/>
      <c r="F321" s="50"/>
      <c r="G321" s="55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8"/>
      <c r="AS321" s="134"/>
      <c r="AT321" s="134"/>
    </row>
    <row r="322" spans="2:46" s="22" customFormat="1">
      <c r="B322" s="5"/>
      <c r="D322" s="166"/>
      <c r="E322" s="52"/>
      <c r="F322" s="60" t="s">
        <v>57</v>
      </c>
      <c r="G322" s="154">
        <f t="shared" ref="G322:AP322" si="88">SUM(G323:G327)</f>
        <v>13787</v>
      </c>
      <c r="H322" s="154">
        <f t="shared" si="88"/>
        <v>24</v>
      </c>
      <c r="I322" s="154">
        <f t="shared" si="88"/>
        <v>24</v>
      </c>
      <c r="J322" s="154">
        <f t="shared" si="88"/>
        <v>24</v>
      </c>
      <c r="K322" s="154">
        <f t="shared" si="88"/>
        <v>26</v>
      </c>
      <c r="L322" s="154">
        <f t="shared" si="88"/>
        <v>413</v>
      </c>
      <c r="M322" s="154">
        <f t="shared" si="88"/>
        <v>417</v>
      </c>
      <c r="N322" s="154">
        <f t="shared" si="88"/>
        <v>420</v>
      </c>
      <c r="O322" s="154">
        <f t="shared" si="88"/>
        <v>423</v>
      </c>
      <c r="P322" s="154">
        <f t="shared" si="88"/>
        <v>401</v>
      </c>
      <c r="Q322" s="154">
        <f t="shared" si="88"/>
        <v>414</v>
      </c>
      <c r="R322" s="154">
        <f t="shared" si="88"/>
        <v>424</v>
      </c>
      <c r="S322" s="154">
        <f t="shared" si="88"/>
        <v>439</v>
      </c>
      <c r="T322" s="154">
        <f t="shared" si="88"/>
        <v>449</v>
      </c>
      <c r="U322" s="154">
        <f t="shared" si="88"/>
        <v>451</v>
      </c>
      <c r="V322" s="154">
        <f t="shared" si="88"/>
        <v>452</v>
      </c>
      <c r="W322" s="154">
        <f t="shared" si="88"/>
        <v>452</v>
      </c>
      <c r="X322" s="154">
        <f t="shared" si="88"/>
        <v>453</v>
      </c>
      <c r="Y322" s="154">
        <f t="shared" si="88"/>
        <v>453</v>
      </c>
      <c r="Z322" s="154">
        <f t="shared" si="88"/>
        <v>453</v>
      </c>
      <c r="AA322" s="154">
        <f t="shared" si="88"/>
        <v>455</v>
      </c>
      <c r="AB322" s="154">
        <f t="shared" si="88"/>
        <v>454</v>
      </c>
      <c r="AC322" s="154">
        <f t="shared" si="88"/>
        <v>454</v>
      </c>
      <c r="AD322" s="154">
        <f t="shared" si="88"/>
        <v>453</v>
      </c>
      <c r="AE322" s="154">
        <f t="shared" si="88"/>
        <v>453</v>
      </c>
      <c r="AF322" s="154">
        <f t="shared" si="88"/>
        <v>453</v>
      </c>
      <c r="AG322" s="154">
        <f t="shared" si="88"/>
        <v>452</v>
      </c>
      <c r="AH322" s="154">
        <f t="shared" si="88"/>
        <v>451</v>
      </c>
      <c r="AI322" s="154">
        <f t="shared" si="88"/>
        <v>449</v>
      </c>
      <c r="AJ322" s="154">
        <f t="shared" si="88"/>
        <v>448</v>
      </c>
      <c r="AK322" s="154">
        <f t="shared" si="88"/>
        <v>446</v>
      </c>
      <c r="AL322" s="154">
        <f t="shared" si="88"/>
        <v>445</v>
      </c>
      <c r="AM322" s="154">
        <f t="shared" si="88"/>
        <v>443</v>
      </c>
      <c r="AN322" s="154">
        <f t="shared" si="88"/>
        <v>442</v>
      </c>
      <c r="AO322" s="154">
        <f t="shared" si="88"/>
        <v>439</v>
      </c>
      <c r="AP322" s="154">
        <f t="shared" si="88"/>
        <v>438</v>
      </c>
      <c r="AQ322" s="8"/>
      <c r="AS322" s="134"/>
      <c r="AT322" s="136"/>
    </row>
    <row r="323" spans="2:46">
      <c r="B323" s="5"/>
      <c r="D323" s="165" t="s">
        <v>133</v>
      </c>
      <c r="E323" s="47"/>
      <c r="F323" s="61" t="s">
        <v>52</v>
      </c>
      <c r="G323" s="154">
        <f t="shared" ref="G323:G327" si="89">SUM(H323:AP323)</f>
        <v>2729</v>
      </c>
      <c r="H323" s="155">
        <v>0</v>
      </c>
      <c r="I323" s="155">
        <v>0</v>
      </c>
      <c r="J323" s="155">
        <v>0</v>
      </c>
      <c r="K323" s="155">
        <v>0</v>
      </c>
      <c r="L323" s="155">
        <v>78</v>
      </c>
      <c r="M323" s="155">
        <v>80</v>
      </c>
      <c r="N323" s="155">
        <v>81</v>
      </c>
      <c r="O323" s="155">
        <v>83</v>
      </c>
      <c r="P323" s="155">
        <v>84</v>
      </c>
      <c r="Q323" s="155">
        <v>86</v>
      </c>
      <c r="R323" s="155">
        <v>87</v>
      </c>
      <c r="S323" s="155">
        <v>88</v>
      </c>
      <c r="T323" s="155">
        <v>90</v>
      </c>
      <c r="U323" s="155">
        <v>90</v>
      </c>
      <c r="V323" s="155">
        <v>90</v>
      </c>
      <c r="W323" s="155">
        <v>90</v>
      </c>
      <c r="X323" s="155">
        <v>90</v>
      </c>
      <c r="Y323" s="155">
        <v>90</v>
      </c>
      <c r="Z323" s="155">
        <v>90</v>
      </c>
      <c r="AA323" s="155">
        <v>90</v>
      </c>
      <c r="AB323" s="155">
        <v>90</v>
      </c>
      <c r="AC323" s="155">
        <v>90</v>
      </c>
      <c r="AD323" s="155">
        <v>90</v>
      </c>
      <c r="AE323" s="155">
        <v>90</v>
      </c>
      <c r="AF323" s="155">
        <v>90</v>
      </c>
      <c r="AG323" s="155">
        <v>90</v>
      </c>
      <c r="AH323" s="155">
        <v>90</v>
      </c>
      <c r="AI323" s="155">
        <v>90</v>
      </c>
      <c r="AJ323" s="155">
        <v>90</v>
      </c>
      <c r="AK323" s="155">
        <v>89</v>
      </c>
      <c r="AL323" s="155">
        <v>89</v>
      </c>
      <c r="AM323" s="155">
        <v>89</v>
      </c>
      <c r="AN323" s="155">
        <v>89</v>
      </c>
      <c r="AO323" s="155">
        <v>88</v>
      </c>
      <c r="AP323" s="155">
        <v>88</v>
      </c>
      <c r="AQ323" s="8"/>
      <c r="AS323" s="134"/>
      <c r="AT323" s="134"/>
    </row>
    <row r="324" spans="2:46">
      <c r="B324" s="5"/>
      <c r="D324" s="165" t="s">
        <v>134</v>
      </c>
      <c r="E324" s="47"/>
      <c r="F324" s="61" t="s">
        <v>53</v>
      </c>
      <c r="G324" s="154">
        <f t="shared" si="89"/>
        <v>9839</v>
      </c>
      <c r="H324" s="155">
        <v>0</v>
      </c>
      <c r="I324" s="155">
        <v>0</v>
      </c>
      <c r="J324" s="155">
        <v>0</v>
      </c>
      <c r="K324" s="155">
        <v>0</v>
      </c>
      <c r="L324" s="155">
        <v>307</v>
      </c>
      <c r="M324" s="155">
        <v>309</v>
      </c>
      <c r="N324" s="155">
        <v>309</v>
      </c>
      <c r="O324" s="155">
        <v>309</v>
      </c>
      <c r="P324" s="155">
        <v>285</v>
      </c>
      <c r="Q324" s="155">
        <v>294</v>
      </c>
      <c r="R324" s="155">
        <v>302</v>
      </c>
      <c r="S324" s="155">
        <v>315</v>
      </c>
      <c r="T324" s="155">
        <v>322</v>
      </c>
      <c r="U324" s="155">
        <v>324</v>
      </c>
      <c r="V324" s="155">
        <v>325</v>
      </c>
      <c r="W324" s="155">
        <v>325</v>
      </c>
      <c r="X324" s="155">
        <v>326</v>
      </c>
      <c r="Y324" s="155">
        <v>326</v>
      </c>
      <c r="Z324" s="155">
        <v>326</v>
      </c>
      <c r="AA324" s="155">
        <v>327</v>
      </c>
      <c r="AB324" s="155">
        <v>326</v>
      </c>
      <c r="AC324" s="155">
        <v>326</v>
      </c>
      <c r="AD324" s="155">
        <v>325</v>
      </c>
      <c r="AE324" s="155">
        <v>325</v>
      </c>
      <c r="AF324" s="155">
        <v>325</v>
      </c>
      <c r="AG324" s="155">
        <v>324</v>
      </c>
      <c r="AH324" s="155">
        <v>323</v>
      </c>
      <c r="AI324" s="155">
        <v>321</v>
      </c>
      <c r="AJ324" s="155">
        <v>320</v>
      </c>
      <c r="AK324" s="155">
        <v>319</v>
      </c>
      <c r="AL324" s="155">
        <v>318</v>
      </c>
      <c r="AM324" s="155">
        <v>316</v>
      </c>
      <c r="AN324" s="155">
        <v>315</v>
      </c>
      <c r="AO324" s="155">
        <v>313</v>
      </c>
      <c r="AP324" s="155">
        <v>312</v>
      </c>
      <c r="AQ324" s="8"/>
      <c r="AS324" s="134"/>
      <c r="AT324" s="134"/>
    </row>
    <row r="325" spans="2:46">
      <c r="B325" s="5"/>
      <c r="D325" s="165" t="s">
        <v>135</v>
      </c>
      <c r="E325" s="47"/>
      <c r="F325" s="61" t="s">
        <v>54</v>
      </c>
      <c r="G325" s="154">
        <f t="shared" si="89"/>
        <v>614</v>
      </c>
      <c r="H325" s="155">
        <v>12</v>
      </c>
      <c r="I325" s="155">
        <v>12</v>
      </c>
      <c r="J325" s="155">
        <v>12</v>
      </c>
      <c r="K325" s="155">
        <v>13</v>
      </c>
      <c r="L325" s="155">
        <v>14</v>
      </c>
      <c r="M325" s="155">
        <v>14</v>
      </c>
      <c r="N325" s="155">
        <v>15</v>
      </c>
      <c r="O325" s="155">
        <v>16</v>
      </c>
      <c r="P325" s="155">
        <v>16</v>
      </c>
      <c r="Q325" s="155">
        <v>17</v>
      </c>
      <c r="R325" s="155">
        <v>18</v>
      </c>
      <c r="S325" s="155">
        <v>18</v>
      </c>
      <c r="T325" s="155">
        <v>19</v>
      </c>
      <c r="U325" s="155">
        <v>19</v>
      </c>
      <c r="V325" s="155">
        <v>19</v>
      </c>
      <c r="W325" s="155">
        <v>19</v>
      </c>
      <c r="X325" s="155">
        <v>19</v>
      </c>
      <c r="Y325" s="155">
        <v>19</v>
      </c>
      <c r="Z325" s="155">
        <v>19</v>
      </c>
      <c r="AA325" s="155">
        <v>19</v>
      </c>
      <c r="AB325" s="155">
        <v>19</v>
      </c>
      <c r="AC325" s="155">
        <v>19</v>
      </c>
      <c r="AD325" s="155">
        <v>19</v>
      </c>
      <c r="AE325" s="155">
        <v>19</v>
      </c>
      <c r="AF325" s="155">
        <v>19</v>
      </c>
      <c r="AG325" s="155">
        <v>19</v>
      </c>
      <c r="AH325" s="155">
        <v>19</v>
      </c>
      <c r="AI325" s="155">
        <v>19</v>
      </c>
      <c r="AJ325" s="155">
        <v>19</v>
      </c>
      <c r="AK325" s="155">
        <v>19</v>
      </c>
      <c r="AL325" s="155">
        <v>19</v>
      </c>
      <c r="AM325" s="155">
        <v>19</v>
      </c>
      <c r="AN325" s="155">
        <v>19</v>
      </c>
      <c r="AO325" s="155">
        <v>19</v>
      </c>
      <c r="AP325" s="155">
        <v>19</v>
      </c>
      <c r="AQ325" s="8"/>
      <c r="AS325" s="134"/>
      <c r="AT325" s="134"/>
    </row>
    <row r="326" spans="2:46">
      <c r="B326" s="5"/>
      <c r="D326" s="165" t="s">
        <v>136</v>
      </c>
      <c r="E326" s="47"/>
      <c r="F326" s="61" t="s">
        <v>11</v>
      </c>
      <c r="G326" s="154">
        <f t="shared" si="89"/>
        <v>197</v>
      </c>
      <c r="H326" s="155">
        <v>4</v>
      </c>
      <c r="I326" s="155">
        <v>4</v>
      </c>
      <c r="J326" s="155">
        <v>4</v>
      </c>
      <c r="K326" s="155">
        <v>4</v>
      </c>
      <c r="L326" s="155">
        <v>5</v>
      </c>
      <c r="M326" s="155">
        <v>5</v>
      </c>
      <c r="N326" s="155">
        <v>5</v>
      </c>
      <c r="O326" s="155">
        <v>5</v>
      </c>
      <c r="P326" s="155">
        <v>5</v>
      </c>
      <c r="Q326" s="155">
        <v>6</v>
      </c>
      <c r="R326" s="155">
        <v>6</v>
      </c>
      <c r="S326" s="155">
        <v>6</v>
      </c>
      <c r="T326" s="155">
        <v>6</v>
      </c>
      <c r="U326" s="155">
        <v>6</v>
      </c>
      <c r="V326" s="155">
        <v>6</v>
      </c>
      <c r="W326" s="155">
        <v>6</v>
      </c>
      <c r="X326" s="155">
        <v>6</v>
      </c>
      <c r="Y326" s="155">
        <v>6</v>
      </c>
      <c r="Z326" s="155">
        <v>6</v>
      </c>
      <c r="AA326" s="155">
        <v>6</v>
      </c>
      <c r="AB326" s="155">
        <v>6</v>
      </c>
      <c r="AC326" s="155">
        <v>6</v>
      </c>
      <c r="AD326" s="155">
        <v>6</v>
      </c>
      <c r="AE326" s="155">
        <v>6</v>
      </c>
      <c r="AF326" s="155">
        <v>6</v>
      </c>
      <c r="AG326" s="155">
        <v>6</v>
      </c>
      <c r="AH326" s="155">
        <v>6</v>
      </c>
      <c r="AI326" s="155">
        <v>6</v>
      </c>
      <c r="AJ326" s="155">
        <v>6</v>
      </c>
      <c r="AK326" s="155">
        <v>6</v>
      </c>
      <c r="AL326" s="155">
        <v>6</v>
      </c>
      <c r="AM326" s="155">
        <v>6</v>
      </c>
      <c r="AN326" s="155">
        <v>6</v>
      </c>
      <c r="AO326" s="155">
        <v>6</v>
      </c>
      <c r="AP326" s="155">
        <v>6</v>
      </c>
      <c r="AQ326" s="8"/>
      <c r="AS326" s="134"/>
      <c r="AT326" s="134"/>
    </row>
    <row r="327" spans="2:46">
      <c r="B327" s="5"/>
      <c r="D327" s="165" t="s">
        <v>137</v>
      </c>
      <c r="E327" s="50"/>
      <c r="F327" s="61" t="s">
        <v>15</v>
      </c>
      <c r="G327" s="154">
        <f t="shared" si="89"/>
        <v>408</v>
      </c>
      <c r="H327" s="155">
        <v>8</v>
      </c>
      <c r="I327" s="155">
        <v>8</v>
      </c>
      <c r="J327" s="155">
        <v>8</v>
      </c>
      <c r="K327" s="155">
        <v>9</v>
      </c>
      <c r="L327" s="155">
        <v>9</v>
      </c>
      <c r="M327" s="155">
        <v>9</v>
      </c>
      <c r="N327" s="155">
        <v>10</v>
      </c>
      <c r="O327" s="155">
        <v>10</v>
      </c>
      <c r="P327" s="155">
        <v>11</v>
      </c>
      <c r="Q327" s="155">
        <v>11</v>
      </c>
      <c r="R327" s="155">
        <v>11</v>
      </c>
      <c r="S327" s="155">
        <v>12</v>
      </c>
      <c r="T327" s="155">
        <v>12</v>
      </c>
      <c r="U327" s="155">
        <v>12</v>
      </c>
      <c r="V327" s="155">
        <v>12</v>
      </c>
      <c r="W327" s="155">
        <v>12</v>
      </c>
      <c r="X327" s="155">
        <v>12</v>
      </c>
      <c r="Y327" s="155">
        <v>12</v>
      </c>
      <c r="Z327" s="155">
        <v>12</v>
      </c>
      <c r="AA327" s="155">
        <v>13</v>
      </c>
      <c r="AB327" s="155">
        <v>13</v>
      </c>
      <c r="AC327" s="155">
        <v>13</v>
      </c>
      <c r="AD327" s="155">
        <v>13</v>
      </c>
      <c r="AE327" s="155">
        <v>13</v>
      </c>
      <c r="AF327" s="155">
        <v>13</v>
      </c>
      <c r="AG327" s="155">
        <v>13</v>
      </c>
      <c r="AH327" s="155">
        <v>13</v>
      </c>
      <c r="AI327" s="155">
        <v>13</v>
      </c>
      <c r="AJ327" s="155">
        <v>13</v>
      </c>
      <c r="AK327" s="155">
        <v>13</v>
      </c>
      <c r="AL327" s="155">
        <v>13</v>
      </c>
      <c r="AM327" s="155">
        <v>13</v>
      </c>
      <c r="AN327" s="155">
        <v>13</v>
      </c>
      <c r="AO327" s="155">
        <v>13</v>
      </c>
      <c r="AP327" s="155">
        <v>13</v>
      </c>
      <c r="AQ327" s="8"/>
      <c r="AS327" s="134"/>
      <c r="AT327" s="134"/>
    </row>
    <row r="328" spans="2:46">
      <c r="B328" s="5"/>
      <c r="D328" s="165"/>
      <c r="E328" s="56"/>
      <c r="F328" s="57"/>
      <c r="G328" s="55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8"/>
      <c r="AS328" s="137"/>
      <c r="AT328" s="134"/>
    </row>
    <row r="329" spans="2:46">
      <c r="B329" s="5"/>
      <c r="D329" s="165"/>
      <c r="E329" s="58">
        <f>E300+1</f>
        <v>12</v>
      </c>
      <c r="F329" s="59" t="str">
        <f>LOOKUP(E329,CAPEX!$E$11:$E$29,CAPEX!$F$11:$F$29)</f>
        <v>Itaocara</v>
      </c>
      <c r="G329" s="153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8"/>
      <c r="AS329" s="135"/>
      <c r="AT329" s="134"/>
    </row>
    <row r="330" spans="2:46" s="22" customFormat="1">
      <c r="B330" s="5"/>
      <c r="D330" s="166"/>
      <c r="E330" s="52"/>
      <c r="F330" s="60" t="s">
        <v>51</v>
      </c>
      <c r="G330" s="154">
        <f t="shared" ref="G330:AP330" si="90">SUM(G331:G335)</f>
        <v>42585</v>
      </c>
      <c r="H330" s="154">
        <f t="shared" si="90"/>
        <v>1374</v>
      </c>
      <c r="I330" s="154">
        <f t="shared" si="90"/>
        <v>1376</v>
      </c>
      <c r="J330" s="154">
        <f t="shared" si="90"/>
        <v>1416</v>
      </c>
      <c r="K330" s="154">
        <f t="shared" si="90"/>
        <v>1412</v>
      </c>
      <c r="L330" s="154">
        <f t="shared" si="90"/>
        <v>1381</v>
      </c>
      <c r="M330" s="154">
        <f t="shared" si="90"/>
        <v>1348</v>
      </c>
      <c r="N330" s="154">
        <f t="shared" si="90"/>
        <v>1316</v>
      </c>
      <c r="O330" s="154">
        <f t="shared" si="90"/>
        <v>1281</v>
      </c>
      <c r="P330" s="154">
        <f t="shared" si="90"/>
        <v>1161</v>
      </c>
      <c r="Q330" s="154">
        <f t="shared" si="90"/>
        <v>1202</v>
      </c>
      <c r="R330" s="154">
        <f t="shared" si="90"/>
        <v>1177</v>
      </c>
      <c r="S330" s="154">
        <f t="shared" si="90"/>
        <v>1176</v>
      </c>
      <c r="T330" s="154">
        <f t="shared" si="90"/>
        <v>1176</v>
      </c>
      <c r="U330" s="154">
        <f t="shared" si="90"/>
        <v>1176</v>
      </c>
      <c r="V330" s="154">
        <f t="shared" si="90"/>
        <v>1175</v>
      </c>
      <c r="W330" s="154">
        <f t="shared" si="90"/>
        <v>1175</v>
      </c>
      <c r="X330" s="154">
        <f t="shared" si="90"/>
        <v>1174</v>
      </c>
      <c r="Y330" s="154">
        <f t="shared" si="90"/>
        <v>1175</v>
      </c>
      <c r="Z330" s="154">
        <f t="shared" si="90"/>
        <v>1175</v>
      </c>
      <c r="AA330" s="154">
        <f t="shared" si="90"/>
        <v>1174</v>
      </c>
      <c r="AB330" s="154">
        <f t="shared" si="90"/>
        <v>1174</v>
      </c>
      <c r="AC330" s="154">
        <f t="shared" si="90"/>
        <v>1173</v>
      </c>
      <c r="AD330" s="154">
        <f t="shared" si="90"/>
        <v>1173</v>
      </c>
      <c r="AE330" s="154">
        <f t="shared" si="90"/>
        <v>1173</v>
      </c>
      <c r="AF330" s="154">
        <f t="shared" si="90"/>
        <v>1172</v>
      </c>
      <c r="AG330" s="154">
        <f t="shared" si="90"/>
        <v>1172</v>
      </c>
      <c r="AH330" s="154">
        <f t="shared" si="90"/>
        <v>1171</v>
      </c>
      <c r="AI330" s="154">
        <f t="shared" si="90"/>
        <v>1171</v>
      </c>
      <c r="AJ330" s="154">
        <f t="shared" si="90"/>
        <v>1171</v>
      </c>
      <c r="AK330" s="154">
        <f t="shared" si="90"/>
        <v>1170</v>
      </c>
      <c r="AL330" s="154">
        <f t="shared" si="90"/>
        <v>1170</v>
      </c>
      <c r="AM330" s="154">
        <f t="shared" si="90"/>
        <v>1170</v>
      </c>
      <c r="AN330" s="154">
        <f t="shared" si="90"/>
        <v>1169</v>
      </c>
      <c r="AO330" s="154">
        <f t="shared" si="90"/>
        <v>1168</v>
      </c>
      <c r="AP330" s="154">
        <f t="shared" si="90"/>
        <v>1168</v>
      </c>
      <c r="AQ330" s="8"/>
      <c r="AS330" s="134"/>
      <c r="AT330" s="136"/>
    </row>
    <row r="331" spans="2:46">
      <c r="B331" s="5"/>
      <c r="D331" s="165" t="s">
        <v>118</v>
      </c>
      <c r="E331" s="47"/>
      <c r="F331" s="61" t="s">
        <v>52</v>
      </c>
      <c r="G331" s="154">
        <f t="shared" ref="G331:G335" si="91">SUM(H331:AP331)</f>
        <v>4892</v>
      </c>
      <c r="H331" s="155">
        <v>136</v>
      </c>
      <c r="I331" s="155">
        <v>136</v>
      </c>
      <c r="J331" s="155">
        <v>176</v>
      </c>
      <c r="K331" s="155">
        <v>171</v>
      </c>
      <c r="L331" s="155">
        <v>164</v>
      </c>
      <c r="M331" s="155">
        <v>159</v>
      </c>
      <c r="N331" s="155">
        <v>155</v>
      </c>
      <c r="O331" s="155">
        <v>150</v>
      </c>
      <c r="P331" s="155">
        <v>133</v>
      </c>
      <c r="Q331" s="155">
        <v>139</v>
      </c>
      <c r="R331" s="155">
        <v>135</v>
      </c>
      <c r="S331" s="155">
        <v>135</v>
      </c>
      <c r="T331" s="155">
        <v>135</v>
      </c>
      <c r="U331" s="155">
        <v>135</v>
      </c>
      <c r="V331" s="155">
        <v>135</v>
      </c>
      <c r="W331" s="155">
        <v>135</v>
      </c>
      <c r="X331" s="155">
        <v>135</v>
      </c>
      <c r="Y331" s="155">
        <v>135</v>
      </c>
      <c r="Z331" s="155">
        <v>135</v>
      </c>
      <c r="AA331" s="155">
        <v>135</v>
      </c>
      <c r="AB331" s="155">
        <v>135</v>
      </c>
      <c r="AC331" s="155">
        <v>135</v>
      </c>
      <c r="AD331" s="155">
        <v>135</v>
      </c>
      <c r="AE331" s="155">
        <v>135</v>
      </c>
      <c r="AF331" s="155">
        <v>135</v>
      </c>
      <c r="AG331" s="155">
        <v>135</v>
      </c>
      <c r="AH331" s="155">
        <v>135</v>
      </c>
      <c r="AI331" s="155">
        <v>135</v>
      </c>
      <c r="AJ331" s="155">
        <v>135</v>
      </c>
      <c r="AK331" s="155">
        <v>135</v>
      </c>
      <c r="AL331" s="155">
        <v>135</v>
      </c>
      <c r="AM331" s="155">
        <v>135</v>
      </c>
      <c r="AN331" s="155">
        <v>135</v>
      </c>
      <c r="AO331" s="155">
        <v>134</v>
      </c>
      <c r="AP331" s="155">
        <v>134</v>
      </c>
      <c r="AQ331" s="8"/>
      <c r="AS331" s="134"/>
      <c r="AT331" s="134"/>
    </row>
    <row r="332" spans="2:46">
      <c r="B332" s="5"/>
      <c r="D332" s="165" t="s">
        <v>119</v>
      </c>
      <c r="E332" s="47"/>
      <c r="F332" s="61" t="s">
        <v>53</v>
      </c>
      <c r="G332" s="154">
        <f t="shared" si="91"/>
        <v>35656</v>
      </c>
      <c r="H332" s="155">
        <v>1183</v>
      </c>
      <c r="I332" s="155">
        <v>1185</v>
      </c>
      <c r="J332" s="155">
        <v>1185</v>
      </c>
      <c r="K332" s="155">
        <v>1185</v>
      </c>
      <c r="L332" s="155">
        <v>1159</v>
      </c>
      <c r="M332" s="155">
        <v>1131</v>
      </c>
      <c r="N332" s="155">
        <v>1103</v>
      </c>
      <c r="O332" s="155">
        <v>1073</v>
      </c>
      <c r="P332" s="155">
        <v>970</v>
      </c>
      <c r="Q332" s="155">
        <v>1005</v>
      </c>
      <c r="R332" s="155">
        <v>984</v>
      </c>
      <c r="S332" s="155">
        <v>983</v>
      </c>
      <c r="T332" s="155">
        <v>983</v>
      </c>
      <c r="U332" s="155">
        <v>983</v>
      </c>
      <c r="V332" s="155">
        <v>982</v>
      </c>
      <c r="W332" s="155">
        <v>982</v>
      </c>
      <c r="X332" s="155">
        <v>981</v>
      </c>
      <c r="Y332" s="155">
        <v>981</v>
      </c>
      <c r="Z332" s="155">
        <v>981</v>
      </c>
      <c r="AA332" s="155">
        <v>980</v>
      </c>
      <c r="AB332" s="155">
        <v>980</v>
      </c>
      <c r="AC332" s="155">
        <v>979</v>
      </c>
      <c r="AD332" s="155">
        <v>979</v>
      </c>
      <c r="AE332" s="155">
        <v>979</v>
      </c>
      <c r="AF332" s="155">
        <v>978</v>
      </c>
      <c r="AG332" s="155">
        <v>978</v>
      </c>
      <c r="AH332" s="155">
        <v>977</v>
      </c>
      <c r="AI332" s="155">
        <v>977</v>
      </c>
      <c r="AJ332" s="155">
        <v>977</v>
      </c>
      <c r="AK332" s="155">
        <v>976</v>
      </c>
      <c r="AL332" s="155">
        <v>976</v>
      </c>
      <c r="AM332" s="155">
        <v>976</v>
      </c>
      <c r="AN332" s="155">
        <v>975</v>
      </c>
      <c r="AO332" s="155">
        <v>975</v>
      </c>
      <c r="AP332" s="155">
        <v>975</v>
      </c>
      <c r="AQ332" s="8"/>
      <c r="AS332" s="134"/>
      <c r="AT332" s="134"/>
    </row>
    <row r="333" spans="2:46">
      <c r="B333" s="5"/>
      <c r="D333" s="165" t="s">
        <v>120</v>
      </c>
      <c r="E333" s="47"/>
      <c r="F333" s="61" t="s">
        <v>54</v>
      </c>
      <c r="G333" s="154">
        <f t="shared" si="91"/>
        <v>1029</v>
      </c>
      <c r="H333" s="155">
        <v>28</v>
      </c>
      <c r="I333" s="155">
        <v>28</v>
      </c>
      <c r="J333" s="155">
        <v>28</v>
      </c>
      <c r="K333" s="155">
        <v>28</v>
      </c>
      <c r="L333" s="155">
        <v>29</v>
      </c>
      <c r="M333" s="155">
        <v>29</v>
      </c>
      <c r="N333" s="155">
        <v>29</v>
      </c>
      <c r="O333" s="155">
        <v>29</v>
      </c>
      <c r="P333" s="155">
        <v>29</v>
      </c>
      <c r="Q333" s="155">
        <v>29</v>
      </c>
      <c r="R333" s="155">
        <v>29</v>
      </c>
      <c r="S333" s="155">
        <v>29</v>
      </c>
      <c r="T333" s="155">
        <v>29</v>
      </c>
      <c r="U333" s="155">
        <v>29</v>
      </c>
      <c r="V333" s="155">
        <v>29</v>
      </c>
      <c r="W333" s="155">
        <v>29</v>
      </c>
      <c r="X333" s="155">
        <v>29</v>
      </c>
      <c r="Y333" s="155">
        <v>30</v>
      </c>
      <c r="Z333" s="155">
        <v>30</v>
      </c>
      <c r="AA333" s="155">
        <v>30</v>
      </c>
      <c r="AB333" s="155">
        <v>30</v>
      </c>
      <c r="AC333" s="155">
        <v>30</v>
      </c>
      <c r="AD333" s="155">
        <v>30</v>
      </c>
      <c r="AE333" s="155">
        <v>30</v>
      </c>
      <c r="AF333" s="155">
        <v>30</v>
      </c>
      <c r="AG333" s="155">
        <v>30</v>
      </c>
      <c r="AH333" s="155">
        <v>30</v>
      </c>
      <c r="AI333" s="155">
        <v>30</v>
      </c>
      <c r="AJ333" s="155">
        <v>30</v>
      </c>
      <c r="AK333" s="155">
        <v>30</v>
      </c>
      <c r="AL333" s="155">
        <v>30</v>
      </c>
      <c r="AM333" s="155">
        <v>30</v>
      </c>
      <c r="AN333" s="155">
        <v>30</v>
      </c>
      <c r="AO333" s="155">
        <v>30</v>
      </c>
      <c r="AP333" s="155">
        <v>30</v>
      </c>
      <c r="AQ333" s="8"/>
      <c r="AS333" s="134"/>
      <c r="AT333" s="134"/>
    </row>
    <row r="334" spans="2:46">
      <c r="B334" s="5"/>
      <c r="D334" s="165" t="s">
        <v>121</v>
      </c>
      <c r="E334" s="47"/>
      <c r="F334" s="61" t="s">
        <v>11</v>
      </c>
      <c r="G334" s="154">
        <f t="shared" si="91"/>
        <v>346</v>
      </c>
      <c r="H334" s="155">
        <v>9</v>
      </c>
      <c r="I334" s="155">
        <v>9</v>
      </c>
      <c r="J334" s="155">
        <v>9</v>
      </c>
      <c r="K334" s="155">
        <v>9</v>
      </c>
      <c r="L334" s="155">
        <v>10</v>
      </c>
      <c r="M334" s="155">
        <v>10</v>
      </c>
      <c r="N334" s="155">
        <v>10</v>
      </c>
      <c r="O334" s="155">
        <v>10</v>
      </c>
      <c r="P334" s="155">
        <v>10</v>
      </c>
      <c r="Q334" s="155">
        <v>10</v>
      </c>
      <c r="R334" s="155">
        <v>10</v>
      </c>
      <c r="S334" s="155">
        <v>10</v>
      </c>
      <c r="T334" s="155">
        <v>10</v>
      </c>
      <c r="U334" s="155">
        <v>10</v>
      </c>
      <c r="V334" s="155">
        <v>10</v>
      </c>
      <c r="W334" s="155">
        <v>10</v>
      </c>
      <c r="X334" s="155">
        <v>10</v>
      </c>
      <c r="Y334" s="155">
        <v>10</v>
      </c>
      <c r="Z334" s="155">
        <v>10</v>
      </c>
      <c r="AA334" s="155">
        <v>10</v>
      </c>
      <c r="AB334" s="155">
        <v>10</v>
      </c>
      <c r="AC334" s="155">
        <v>10</v>
      </c>
      <c r="AD334" s="155">
        <v>10</v>
      </c>
      <c r="AE334" s="155">
        <v>10</v>
      </c>
      <c r="AF334" s="155">
        <v>10</v>
      </c>
      <c r="AG334" s="155">
        <v>10</v>
      </c>
      <c r="AH334" s="155">
        <v>10</v>
      </c>
      <c r="AI334" s="155">
        <v>10</v>
      </c>
      <c r="AJ334" s="155">
        <v>10</v>
      </c>
      <c r="AK334" s="155">
        <v>10</v>
      </c>
      <c r="AL334" s="155">
        <v>10</v>
      </c>
      <c r="AM334" s="155">
        <v>10</v>
      </c>
      <c r="AN334" s="155">
        <v>10</v>
      </c>
      <c r="AO334" s="155">
        <v>10</v>
      </c>
      <c r="AP334" s="155">
        <v>10</v>
      </c>
      <c r="AQ334" s="8"/>
      <c r="AS334" s="134"/>
      <c r="AT334" s="134"/>
    </row>
    <row r="335" spans="2:46">
      <c r="B335" s="5"/>
      <c r="D335" s="165" t="s">
        <v>122</v>
      </c>
      <c r="E335" s="50"/>
      <c r="F335" s="61" t="s">
        <v>15</v>
      </c>
      <c r="G335" s="154">
        <f t="shared" si="91"/>
        <v>662</v>
      </c>
      <c r="H335" s="155">
        <v>18</v>
      </c>
      <c r="I335" s="155">
        <v>18</v>
      </c>
      <c r="J335" s="155">
        <v>18</v>
      </c>
      <c r="K335" s="155">
        <v>19</v>
      </c>
      <c r="L335" s="155">
        <v>19</v>
      </c>
      <c r="M335" s="155">
        <v>19</v>
      </c>
      <c r="N335" s="155">
        <v>19</v>
      </c>
      <c r="O335" s="155">
        <v>19</v>
      </c>
      <c r="P335" s="155">
        <v>19</v>
      </c>
      <c r="Q335" s="155">
        <v>19</v>
      </c>
      <c r="R335" s="155">
        <v>19</v>
      </c>
      <c r="S335" s="155">
        <v>19</v>
      </c>
      <c r="T335" s="155">
        <v>19</v>
      </c>
      <c r="U335" s="155">
        <v>19</v>
      </c>
      <c r="V335" s="155">
        <v>19</v>
      </c>
      <c r="W335" s="155">
        <v>19</v>
      </c>
      <c r="X335" s="155">
        <v>19</v>
      </c>
      <c r="Y335" s="155">
        <v>19</v>
      </c>
      <c r="Z335" s="155">
        <v>19</v>
      </c>
      <c r="AA335" s="155">
        <v>19</v>
      </c>
      <c r="AB335" s="155">
        <v>19</v>
      </c>
      <c r="AC335" s="155">
        <v>19</v>
      </c>
      <c r="AD335" s="155">
        <v>19</v>
      </c>
      <c r="AE335" s="155">
        <v>19</v>
      </c>
      <c r="AF335" s="155">
        <v>19</v>
      </c>
      <c r="AG335" s="155">
        <v>19</v>
      </c>
      <c r="AH335" s="155">
        <v>19</v>
      </c>
      <c r="AI335" s="155">
        <v>19</v>
      </c>
      <c r="AJ335" s="155">
        <v>19</v>
      </c>
      <c r="AK335" s="155">
        <v>19</v>
      </c>
      <c r="AL335" s="155">
        <v>19</v>
      </c>
      <c r="AM335" s="155">
        <v>19</v>
      </c>
      <c r="AN335" s="155">
        <v>19</v>
      </c>
      <c r="AO335" s="155">
        <v>19</v>
      </c>
      <c r="AP335" s="155">
        <v>19</v>
      </c>
      <c r="AQ335" s="8"/>
      <c r="AS335" s="134"/>
      <c r="AT335" s="134"/>
    </row>
    <row r="336" spans="2:46">
      <c r="B336" s="5"/>
      <c r="D336" s="165"/>
      <c r="E336" s="50"/>
      <c r="F336" s="50"/>
      <c r="G336" s="55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8"/>
      <c r="AS336" s="134"/>
      <c r="AT336" s="134"/>
    </row>
    <row r="337" spans="2:46" s="22" customFormat="1">
      <c r="B337" s="5"/>
      <c r="D337" s="166"/>
      <c r="E337" s="52"/>
      <c r="F337" s="60" t="s">
        <v>55</v>
      </c>
      <c r="G337" s="154">
        <f t="shared" ref="G337:AP337" si="92">SUM(G338:G342)</f>
        <v>38647</v>
      </c>
      <c r="H337" s="154">
        <f t="shared" si="92"/>
        <v>1048</v>
      </c>
      <c r="I337" s="154">
        <f t="shared" si="92"/>
        <v>1056</v>
      </c>
      <c r="J337" s="154">
        <f t="shared" si="92"/>
        <v>1065</v>
      </c>
      <c r="K337" s="154">
        <f t="shared" si="92"/>
        <v>1073</v>
      </c>
      <c r="L337" s="154">
        <f t="shared" si="92"/>
        <v>1083</v>
      </c>
      <c r="M337" s="154">
        <f t="shared" si="92"/>
        <v>1086</v>
      </c>
      <c r="N337" s="154">
        <f t="shared" si="92"/>
        <v>1091</v>
      </c>
      <c r="O337" s="154">
        <f t="shared" si="92"/>
        <v>1095</v>
      </c>
      <c r="P337" s="154">
        <f t="shared" si="92"/>
        <v>1098</v>
      </c>
      <c r="Q337" s="154">
        <f t="shared" si="92"/>
        <v>1103</v>
      </c>
      <c r="R337" s="154">
        <f t="shared" si="92"/>
        <v>1104</v>
      </c>
      <c r="S337" s="154">
        <f t="shared" si="92"/>
        <v>1107</v>
      </c>
      <c r="T337" s="154">
        <f t="shared" si="92"/>
        <v>1109</v>
      </c>
      <c r="U337" s="154">
        <f t="shared" si="92"/>
        <v>1110</v>
      </c>
      <c r="V337" s="154">
        <f t="shared" si="92"/>
        <v>1113</v>
      </c>
      <c r="W337" s="154">
        <f t="shared" si="92"/>
        <v>1113</v>
      </c>
      <c r="X337" s="154">
        <f t="shared" si="92"/>
        <v>1113</v>
      </c>
      <c r="Y337" s="154">
        <f t="shared" si="92"/>
        <v>1114</v>
      </c>
      <c r="Z337" s="154">
        <f t="shared" si="92"/>
        <v>1114</v>
      </c>
      <c r="AA337" s="154">
        <f t="shared" si="92"/>
        <v>1115</v>
      </c>
      <c r="AB337" s="154">
        <f t="shared" si="92"/>
        <v>1115</v>
      </c>
      <c r="AC337" s="154">
        <f t="shared" si="92"/>
        <v>1115</v>
      </c>
      <c r="AD337" s="154">
        <f t="shared" si="92"/>
        <v>1115</v>
      </c>
      <c r="AE337" s="154">
        <f t="shared" si="92"/>
        <v>1116</v>
      </c>
      <c r="AF337" s="154">
        <f t="shared" si="92"/>
        <v>1116</v>
      </c>
      <c r="AG337" s="154">
        <f t="shared" si="92"/>
        <v>1116</v>
      </c>
      <c r="AH337" s="154">
        <f t="shared" si="92"/>
        <v>1116</v>
      </c>
      <c r="AI337" s="154">
        <f t="shared" si="92"/>
        <v>1116</v>
      </c>
      <c r="AJ337" s="154">
        <f t="shared" si="92"/>
        <v>1116</v>
      </c>
      <c r="AK337" s="154">
        <f t="shared" si="92"/>
        <v>1116</v>
      </c>
      <c r="AL337" s="154">
        <f t="shared" si="92"/>
        <v>1116</v>
      </c>
      <c r="AM337" s="154">
        <f t="shared" si="92"/>
        <v>1116</v>
      </c>
      <c r="AN337" s="154">
        <f t="shared" si="92"/>
        <v>1116</v>
      </c>
      <c r="AO337" s="154">
        <f t="shared" si="92"/>
        <v>1116</v>
      </c>
      <c r="AP337" s="154">
        <f t="shared" si="92"/>
        <v>1116</v>
      </c>
      <c r="AQ337" s="8"/>
      <c r="AS337" s="134"/>
      <c r="AT337" s="136"/>
    </row>
    <row r="338" spans="2:46">
      <c r="B338" s="5"/>
      <c r="D338" s="165" t="s">
        <v>123</v>
      </c>
      <c r="E338" s="47"/>
      <c r="F338" s="61" t="s">
        <v>52</v>
      </c>
      <c r="G338" s="154">
        <f t="shared" ref="G338:G342" si="93">SUM(H338:AP338)</f>
        <v>0</v>
      </c>
      <c r="H338" s="155">
        <v>0</v>
      </c>
      <c r="I338" s="155">
        <v>0</v>
      </c>
      <c r="J338" s="155">
        <v>0</v>
      </c>
      <c r="K338" s="155">
        <v>0</v>
      </c>
      <c r="L338" s="155">
        <v>0</v>
      </c>
      <c r="M338" s="155">
        <v>0</v>
      </c>
      <c r="N338" s="155">
        <v>0</v>
      </c>
      <c r="O338" s="155">
        <v>0</v>
      </c>
      <c r="P338" s="155">
        <v>0</v>
      </c>
      <c r="Q338" s="155">
        <v>0</v>
      </c>
      <c r="R338" s="155">
        <v>0</v>
      </c>
      <c r="S338" s="155">
        <v>0</v>
      </c>
      <c r="T338" s="155">
        <v>0</v>
      </c>
      <c r="U338" s="155">
        <v>0</v>
      </c>
      <c r="V338" s="155">
        <v>0</v>
      </c>
      <c r="W338" s="155">
        <v>0</v>
      </c>
      <c r="X338" s="155">
        <v>0</v>
      </c>
      <c r="Y338" s="155">
        <v>0</v>
      </c>
      <c r="Z338" s="155">
        <v>0</v>
      </c>
      <c r="AA338" s="155">
        <v>0</v>
      </c>
      <c r="AB338" s="155">
        <v>0</v>
      </c>
      <c r="AC338" s="155">
        <v>0</v>
      </c>
      <c r="AD338" s="155">
        <v>0</v>
      </c>
      <c r="AE338" s="155">
        <v>0</v>
      </c>
      <c r="AF338" s="155">
        <v>0</v>
      </c>
      <c r="AG338" s="155">
        <v>0</v>
      </c>
      <c r="AH338" s="155">
        <v>0</v>
      </c>
      <c r="AI338" s="155">
        <v>0</v>
      </c>
      <c r="AJ338" s="155">
        <v>0</v>
      </c>
      <c r="AK338" s="155">
        <v>0</v>
      </c>
      <c r="AL338" s="155">
        <v>0</v>
      </c>
      <c r="AM338" s="155">
        <v>0</v>
      </c>
      <c r="AN338" s="155">
        <v>0</v>
      </c>
      <c r="AO338" s="155">
        <v>0</v>
      </c>
      <c r="AP338" s="155">
        <v>0</v>
      </c>
      <c r="AQ338" s="8"/>
      <c r="AS338" s="134"/>
      <c r="AT338" s="134"/>
    </row>
    <row r="339" spans="2:46">
      <c r="B339" s="5"/>
      <c r="D339" s="165" t="s">
        <v>124</v>
      </c>
      <c r="E339" s="47"/>
      <c r="F339" s="61" t="s">
        <v>53</v>
      </c>
      <c r="G339" s="154">
        <f t="shared" si="93"/>
        <v>0</v>
      </c>
      <c r="H339" s="155">
        <v>0</v>
      </c>
      <c r="I339" s="155">
        <v>0</v>
      </c>
      <c r="J339" s="155">
        <v>0</v>
      </c>
      <c r="K339" s="155">
        <v>0</v>
      </c>
      <c r="L339" s="155">
        <v>0</v>
      </c>
      <c r="M339" s="155">
        <v>0</v>
      </c>
      <c r="N339" s="155">
        <v>0</v>
      </c>
      <c r="O339" s="155">
        <v>0</v>
      </c>
      <c r="P339" s="155">
        <v>0</v>
      </c>
      <c r="Q339" s="155">
        <v>0</v>
      </c>
      <c r="R339" s="155">
        <v>0</v>
      </c>
      <c r="S339" s="155">
        <v>0</v>
      </c>
      <c r="T339" s="155">
        <v>0</v>
      </c>
      <c r="U339" s="155">
        <v>0</v>
      </c>
      <c r="V339" s="155">
        <v>0</v>
      </c>
      <c r="W339" s="155">
        <v>0</v>
      </c>
      <c r="X339" s="155">
        <v>0</v>
      </c>
      <c r="Y339" s="155">
        <v>0</v>
      </c>
      <c r="Z339" s="155">
        <v>0</v>
      </c>
      <c r="AA339" s="155">
        <v>0</v>
      </c>
      <c r="AB339" s="155">
        <v>0</v>
      </c>
      <c r="AC339" s="155">
        <v>0</v>
      </c>
      <c r="AD339" s="155">
        <v>0</v>
      </c>
      <c r="AE339" s="155">
        <v>0</v>
      </c>
      <c r="AF339" s="155">
        <v>0</v>
      </c>
      <c r="AG339" s="155">
        <v>0</v>
      </c>
      <c r="AH339" s="155">
        <v>0</v>
      </c>
      <c r="AI339" s="155">
        <v>0</v>
      </c>
      <c r="AJ339" s="155">
        <v>0</v>
      </c>
      <c r="AK339" s="155">
        <v>0</v>
      </c>
      <c r="AL339" s="155">
        <v>0</v>
      </c>
      <c r="AM339" s="155">
        <v>0</v>
      </c>
      <c r="AN339" s="155">
        <v>0</v>
      </c>
      <c r="AO339" s="155">
        <v>0</v>
      </c>
      <c r="AP339" s="155">
        <v>0</v>
      </c>
      <c r="AQ339" s="8"/>
      <c r="AS339" s="134"/>
      <c r="AT339" s="134"/>
    </row>
    <row r="340" spans="2:46">
      <c r="B340" s="5"/>
      <c r="D340" s="165" t="s">
        <v>125</v>
      </c>
      <c r="E340" s="47"/>
      <c r="F340" s="61" t="s">
        <v>54</v>
      </c>
      <c r="G340" s="154">
        <f t="shared" si="93"/>
        <v>19456</v>
      </c>
      <c r="H340" s="155">
        <v>528</v>
      </c>
      <c r="I340" s="155">
        <v>532</v>
      </c>
      <c r="J340" s="155">
        <v>536</v>
      </c>
      <c r="K340" s="155">
        <v>540</v>
      </c>
      <c r="L340" s="155">
        <v>545</v>
      </c>
      <c r="M340" s="155">
        <v>547</v>
      </c>
      <c r="N340" s="155">
        <v>549</v>
      </c>
      <c r="O340" s="155">
        <v>551</v>
      </c>
      <c r="P340" s="155">
        <v>553</v>
      </c>
      <c r="Q340" s="155">
        <v>555</v>
      </c>
      <c r="R340" s="155">
        <v>556</v>
      </c>
      <c r="S340" s="155">
        <v>557</v>
      </c>
      <c r="T340" s="155">
        <v>558</v>
      </c>
      <c r="U340" s="155">
        <v>559</v>
      </c>
      <c r="V340" s="155">
        <v>560</v>
      </c>
      <c r="W340" s="155">
        <v>560</v>
      </c>
      <c r="X340" s="155">
        <v>560</v>
      </c>
      <c r="Y340" s="155">
        <v>561</v>
      </c>
      <c r="Z340" s="155">
        <v>561</v>
      </c>
      <c r="AA340" s="155">
        <v>561</v>
      </c>
      <c r="AB340" s="155">
        <v>561</v>
      </c>
      <c r="AC340" s="155">
        <v>561</v>
      </c>
      <c r="AD340" s="155">
        <v>561</v>
      </c>
      <c r="AE340" s="155">
        <v>562</v>
      </c>
      <c r="AF340" s="155">
        <v>562</v>
      </c>
      <c r="AG340" s="155">
        <v>562</v>
      </c>
      <c r="AH340" s="155">
        <v>562</v>
      </c>
      <c r="AI340" s="155">
        <v>562</v>
      </c>
      <c r="AJ340" s="155">
        <v>562</v>
      </c>
      <c r="AK340" s="155">
        <v>562</v>
      </c>
      <c r="AL340" s="155">
        <v>562</v>
      </c>
      <c r="AM340" s="155">
        <v>562</v>
      </c>
      <c r="AN340" s="155">
        <v>562</v>
      </c>
      <c r="AO340" s="155">
        <v>562</v>
      </c>
      <c r="AP340" s="155">
        <v>562</v>
      </c>
      <c r="AQ340" s="8"/>
      <c r="AS340" s="134"/>
      <c r="AT340" s="134"/>
    </row>
    <row r="341" spans="2:46">
      <c r="B341" s="5"/>
      <c r="D341" s="165" t="s">
        <v>126</v>
      </c>
      <c r="E341" s="47"/>
      <c r="F341" s="61" t="s">
        <v>11</v>
      </c>
      <c r="G341" s="154">
        <f t="shared" si="93"/>
        <v>6447</v>
      </c>
      <c r="H341" s="155">
        <v>175</v>
      </c>
      <c r="I341" s="155">
        <v>176</v>
      </c>
      <c r="J341" s="155">
        <v>178</v>
      </c>
      <c r="K341" s="155">
        <v>179</v>
      </c>
      <c r="L341" s="155">
        <v>181</v>
      </c>
      <c r="M341" s="155">
        <v>181</v>
      </c>
      <c r="N341" s="155">
        <v>182</v>
      </c>
      <c r="O341" s="155">
        <v>183</v>
      </c>
      <c r="P341" s="155">
        <v>183</v>
      </c>
      <c r="Q341" s="155">
        <v>184</v>
      </c>
      <c r="R341" s="155">
        <v>184</v>
      </c>
      <c r="S341" s="155">
        <v>185</v>
      </c>
      <c r="T341" s="155">
        <v>185</v>
      </c>
      <c r="U341" s="155">
        <v>185</v>
      </c>
      <c r="V341" s="155">
        <v>186</v>
      </c>
      <c r="W341" s="155">
        <v>186</v>
      </c>
      <c r="X341" s="155">
        <v>186</v>
      </c>
      <c r="Y341" s="155">
        <v>186</v>
      </c>
      <c r="Z341" s="155">
        <v>186</v>
      </c>
      <c r="AA341" s="155">
        <v>186</v>
      </c>
      <c r="AB341" s="155">
        <v>186</v>
      </c>
      <c r="AC341" s="155">
        <v>186</v>
      </c>
      <c r="AD341" s="155">
        <v>186</v>
      </c>
      <c r="AE341" s="155">
        <v>186</v>
      </c>
      <c r="AF341" s="155">
        <v>186</v>
      </c>
      <c r="AG341" s="155">
        <v>186</v>
      </c>
      <c r="AH341" s="155">
        <v>186</v>
      </c>
      <c r="AI341" s="155">
        <v>186</v>
      </c>
      <c r="AJ341" s="155">
        <v>186</v>
      </c>
      <c r="AK341" s="155">
        <v>186</v>
      </c>
      <c r="AL341" s="155">
        <v>186</v>
      </c>
      <c r="AM341" s="155">
        <v>186</v>
      </c>
      <c r="AN341" s="155">
        <v>186</v>
      </c>
      <c r="AO341" s="155">
        <v>186</v>
      </c>
      <c r="AP341" s="155">
        <v>186</v>
      </c>
      <c r="AQ341" s="8"/>
      <c r="AS341" s="134"/>
      <c r="AT341" s="134"/>
    </row>
    <row r="342" spans="2:46">
      <c r="B342" s="5"/>
      <c r="D342" s="165" t="s">
        <v>127</v>
      </c>
      <c r="E342" s="50"/>
      <c r="F342" s="61" t="s">
        <v>15</v>
      </c>
      <c r="G342" s="154">
        <f t="shared" si="93"/>
        <v>12744</v>
      </c>
      <c r="H342" s="155">
        <v>345</v>
      </c>
      <c r="I342" s="155">
        <v>348</v>
      </c>
      <c r="J342" s="155">
        <v>351</v>
      </c>
      <c r="K342" s="155">
        <v>354</v>
      </c>
      <c r="L342" s="155">
        <v>357</v>
      </c>
      <c r="M342" s="155">
        <v>358</v>
      </c>
      <c r="N342" s="155">
        <v>360</v>
      </c>
      <c r="O342" s="155">
        <v>361</v>
      </c>
      <c r="P342" s="155">
        <v>362</v>
      </c>
      <c r="Q342" s="155">
        <v>364</v>
      </c>
      <c r="R342" s="155">
        <v>364</v>
      </c>
      <c r="S342" s="155">
        <v>365</v>
      </c>
      <c r="T342" s="155">
        <v>366</v>
      </c>
      <c r="U342" s="155">
        <v>366</v>
      </c>
      <c r="V342" s="155">
        <v>367</v>
      </c>
      <c r="W342" s="155">
        <v>367</v>
      </c>
      <c r="X342" s="155">
        <v>367</v>
      </c>
      <c r="Y342" s="155">
        <v>367</v>
      </c>
      <c r="Z342" s="155">
        <v>367</v>
      </c>
      <c r="AA342" s="155">
        <v>368</v>
      </c>
      <c r="AB342" s="155">
        <v>368</v>
      </c>
      <c r="AC342" s="155">
        <v>368</v>
      </c>
      <c r="AD342" s="155">
        <v>368</v>
      </c>
      <c r="AE342" s="155">
        <v>368</v>
      </c>
      <c r="AF342" s="155">
        <v>368</v>
      </c>
      <c r="AG342" s="155">
        <v>368</v>
      </c>
      <c r="AH342" s="155">
        <v>368</v>
      </c>
      <c r="AI342" s="155">
        <v>368</v>
      </c>
      <c r="AJ342" s="155">
        <v>368</v>
      </c>
      <c r="AK342" s="155">
        <v>368</v>
      </c>
      <c r="AL342" s="155">
        <v>368</v>
      </c>
      <c r="AM342" s="155">
        <v>368</v>
      </c>
      <c r="AN342" s="155">
        <v>368</v>
      </c>
      <c r="AO342" s="155">
        <v>368</v>
      </c>
      <c r="AP342" s="155">
        <v>368</v>
      </c>
      <c r="AQ342" s="8"/>
      <c r="AS342" s="134"/>
      <c r="AT342" s="134"/>
    </row>
    <row r="343" spans="2:46">
      <c r="B343" s="5"/>
      <c r="D343" s="165"/>
      <c r="E343" s="50"/>
      <c r="F343" s="50"/>
      <c r="G343" s="55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8"/>
      <c r="AS343" s="134"/>
      <c r="AT343" s="134"/>
    </row>
    <row r="344" spans="2:46" s="22" customFormat="1">
      <c r="B344" s="5"/>
      <c r="D344" s="166"/>
      <c r="E344" s="52"/>
      <c r="F344" s="60" t="s">
        <v>56</v>
      </c>
      <c r="G344" s="154">
        <f t="shared" ref="G344:AP344" si="94">SUM(G345:G349)</f>
        <v>40259</v>
      </c>
      <c r="H344" s="154">
        <f t="shared" si="94"/>
        <v>804</v>
      </c>
      <c r="I344" s="154">
        <f t="shared" si="94"/>
        <v>1052</v>
      </c>
      <c r="J344" s="154">
        <f t="shared" si="94"/>
        <v>1067</v>
      </c>
      <c r="K344" s="154">
        <f t="shared" si="94"/>
        <v>1082</v>
      </c>
      <c r="L344" s="154">
        <f t="shared" si="94"/>
        <v>1097</v>
      </c>
      <c r="M344" s="154">
        <f t="shared" si="94"/>
        <v>1107</v>
      </c>
      <c r="N344" s="154">
        <f t="shared" si="94"/>
        <v>1115</v>
      </c>
      <c r="O344" s="154">
        <f t="shared" si="94"/>
        <v>1126</v>
      </c>
      <c r="P344" s="154">
        <f t="shared" si="94"/>
        <v>1121</v>
      </c>
      <c r="Q344" s="154">
        <f t="shared" si="94"/>
        <v>1144</v>
      </c>
      <c r="R344" s="154">
        <f t="shared" si="94"/>
        <v>1152</v>
      </c>
      <c r="S344" s="154">
        <f t="shared" si="94"/>
        <v>1165</v>
      </c>
      <c r="T344" s="154">
        <f t="shared" si="94"/>
        <v>1180</v>
      </c>
      <c r="U344" s="154">
        <f t="shared" si="94"/>
        <v>1181</v>
      </c>
      <c r="V344" s="154">
        <f t="shared" si="94"/>
        <v>1183</v>
      </c>
      <c r="W344" s="154">
        <f t="shared" si="94"/>
        <v>1183</v>
      </c>
      <c r="X344" s="154">
        <f t="shared" si="94"/>
        <v>1184</v>
      </c>
      <c r="Y344" s="154">
        <f t="shared" si="94"/>
        <v>1183</v>
      </c>
      <c r="Z344" s="154">
        <f t="shared" si="94"/>
        <v>1183</v>
      </c>
      <c r="AA344" s="154">
        <f t="shared" si="94"/>
        <v>1184</v>
      </c>
      <c r="AB344" s="154">
        <f t="shared" si="94"/>
        <v>1184</v>
      </c>
      <c r="AC344" s="154">
        <f t="shared" si="94"/>
        <v>1184</v>
      </c>
      <c r="AD344" s="154">
        <f t="shared" si="94"/>
        <v>1185</v>
      </c>
      <c r="AE344" s="154">
        <f t="shared" si="94"/>
        <v>1185</v>
      </c>
      <c r="AF344" s="154">
        <f t="shared" si="94"/>
        <v>1185</v>
      </c>
      <c r="AG344" s="154">
        <f t="shared" si="94"/>
        <v>1185</v>
      </c>
      <c r="AH344" s="154">
        <f t="shared" si="94"/>
        <v>1185</v>
      </c>
      <c r="AI344" s="154">
        <f t="shared" si="94"/>
        <v>1185</v>
      </c>
      <c r="AJ344" s="154">
        <f t="shared" si="94"/>
        <v>1184</v>
      </c>
      <c r="AK344" s="154">
        <f t="shared" si="94"/>
        <v>1184</v>
      </c>
      <c r="AL344" s="154">
        <f t="shared" si="94"/>
        <v>1184</v>
      </c>
      <c r="AM344" s="154">
        <f t="shared" si="94"/>
        <v>1184</v>
      </c>
      <c r="AN344" s="154">
        <f t="shared" si="94"/>
        <v>1184</v>
      </c>
      <c r="AO344" s="154">
        <f t="shared" si="94"/>
        <v>1184</v>
      </c>
      <c r="AP344" s="154">
        <f t="shared" si="94"/>
        <v>1184</v>
      </c>
      <c r="AQ344" s="8"/>
      <c r="AS344" s="134"/>
      <c r="AT344" s="136"/>
    </row>
    <row r="345" spans="2:46">
      <c r="B345" s="5"/>
      <c r="D345" s="165" t="s">
        <v>128</v>
      </c>
      <c r="E345" s="47"/>
      <c r="F345" s="61" t="s">
        <v>52</v>
      </c>
      <c r="G345" s="154">
        <f t="shared" ref="G345:G349" si="95">SUM(H345:AP345)</f>
        <v>0</v>
      </c>
      <c r="H345" s="155">
        <v>0</v>
      </c>
      <c r="I345" s="155">
        <v>0</v>
      </c>
      <c r="J345" s="155">
        <v>0</v>
      </c>
      <c r="K345" s="155">
        <v>0</v>
      </c>
      <c r="L345" s="155">
        <v>0</v>
      </c>
      <c r="M345" s="155">
        <v>0</v>
      </c>
      <c r="N345" s="155">
        <v>0</v>
      </c>
      <c r="O345" s="155">
        <v>0</v>
      </c>
      <c r="P345" s="155">
        <v>0</v>
      </c>
      <c r="Q345" s="155">
        <v>0</v>
      </c>
      <c r="R345" s="155">
        <v>0</v>
      </c>
      <c r="S345" s="155">
        <v>0</v>
      </c>
      <c r="T345" s="155">
        <v>0</v>
      </c>
      <c r="U345" s="155">
        <v>0</v>
      </c>
      <c r="V345" s="155">
        <v>0</v>
      </c>
      <c r="W345" s="155">
        <v>0</v>
      </c>
      <c r="X345" s="155">
        <v>0</v>
      </c>
      <c r="Y345" s="155">
        <v>0</v>
      </c>
      <c r="Z345" s="155">
        <v>0</v>
      </c>
      <c r="AA345" s="155">
        <v>0</v>
      </c>
      <c r="AB345" s="155">
        <v>0</v>
      </c>
      <c r="AC345" s="155">
        <v>0</v>
      </c>
      <c r="AD345" s="155">
        <v>0</v>
      </c>
      <c r="AE345" s="155">
        <v>0</v>
      </c>
      <c r="AF345" s="155">
        <v>0</v>
      </c>
      <c r="AG345" s="155">
        <v>0</v>
      </c>
      <c r="AH345" s="155">
        <v>0</v>
      </c>
      <c r="AI345" s="155">
        <v>0</v>
      </c>
      <c r="AJ345" s="155">
        <v>0</v>
      </c>
      <c r="AK345" s="155">
        <v>0</v>
      </c>
      <c r="AL345" s="155">
        <v>0</v>
      </c>
      <c r="AM345" s="155">
        <v>0</v>
      </c>
      <c r="AN345" s="155">
        <v>0</v>
      </c>
      <c r="AO345" s="155">
        <v>0</v>
      </c>
      <c r="AP345" s="155">
        <v>0</v>
      </c>
      <c r="AQ345" s="8"/>
      <c r="AS345" s="134"/>
      <c r="AT345" s="134"/>
    </row>
    <row r="346" spans="2:46">
      <c r="B346" s="5"/>
      <c r="D346" s="165" t="s">
        <v>129</v>
      </c>
      <c r="E346" s="47"/>
      <c r="F346" s="61" t="s">
        <v>53</v>
      </c>
      <c r="G346" s="154">
        <f t="shared" si="95"/>
        <v>7513</v>
      </c>
      <c r="H346" s="155">
        <v>0</v>
      </c>
      <c r="I346" s="155">
        <v>242</v>
      </c>
      <c r="J346" s="155">
        <v>240</v>
      </c>
      <c r="K346" s="155">
        <v>238</v>
      </c>
      <c r="L346" s="155">
        <v>236</v>
      </c>
      <c r="M346" s="155">
        <v>233</v>
      </c>
      <c r="N346" s="155">
        <v>229</v>
      </c>
      <c r="O346" s="155">
        <v>226</v>
      </c>
      <c r="P346" s="155">
        <v>209</v>
      </c>
      <c r="Q346" s="155">
        <v>218</v>
      </c>
      <c r="R346" s="155">
        <v>214</v>
      </c>
      <c r="S346" s="155">
        <v>216</v>
      </c>
      <c r="T346" s="155">
        <v>219</v>
      </c>
      <c r="U346" s="155">
        <v>219</v>
      </c>
      <c r="V346" s="155">
        <v>219</v>
      </c>
      <c r="W346" s="155">
        <v>219</v>
      </c>
      <c r="X346" s="155">
        <v>219</v>
      </c>
      <c r="Y346" s="155">
        <v>218</v>
      </c>
      <c r="Z346" s="155">
        <v>218</v>
      </c>
      <c r="AA346" s="155">
        <v>218</v>
      </c>
      <c r="AB346" s="155">
        <v>218</v>
      </c>
      <c r="AC346" s="155">
        <v>218</v>
      </c>
      <c r="AD346" s="155">
        <v>218</v>
      </c>
      <c r="AE346" s="155">
        <v>218</v>
      </c>
      <c r="AF346" s="155">
        <v>218</v>
      </c>
      <c r="AG346" s="155">
        <v>218</v>
      </c>
      <c r="AH346" s="155">
        <v>218</v>
      </c>
      <c r="AI346" s="155">
        <v>218</v>
      </c>
      <c r="AJ346" s="155">
        <v>217</v>
      </c>
      <c r="AK346" s="155">
        <v>217</v>
      </c>
      <c r="AL346" s="155">
        <v>217</v>
      </c>
      <c r="AM346" s="155">
        <v>217</v>
      </c>
      <c r="AN346" s="155">
        <v>217</v>
      </c>
      <c r="AO346" s="155">
        <v>217</v>
      </c>
      <c r="AP346" s="155">
        <v>217</v>
      </c>
      <c r="AQ346" s="8"/>
      <c r="AS346" s="134"/>
      <c r="AT346" s="134"/>
    </row>
    <row r="347" spans="2:46">
      <c r="B347" s="5"/>
      <c r="D347" s="165" t="s">
        <v>130</v>
      </c>
      <c r="E347" s="47"/>
      <c r="F347" s="61" t="s">
        <v>54</v>
      </c>
      <c r="G347" s="154">
        <f t="shared" si="95"/>
        <v>16486</v>
      </c>
      <c r="H347" s="155">
        <v>405</v>
      </c>
      <c r="I347" s="155">
        <v>408</v>
      </c>
      <c r="J347" s="155">
        <v>416</v>
      </c>
      <c r="K347" s="155">
        <v>425</v>
      </c>
      <c r="L347" s="155">
        <v>433</v>
      </c>
      <c r="M347" s="155">
        <v>440</v>
      </c>
      <c r="N347" s="155">
        <v>446</v>
      </c>
      <c r="O347" s="155">
        <v>453</v>
      </c>
      <c r="P347" s="155">
        <v>459</v>
      </c>
      <c r="Q347" s="155">
        <v>466</v>
      </c>
      <c r="R347" s="155">
        <v>472</v>
      </c>
      <c r="S347" s="155">
        <v>478</v>
      </c>
      <c r="T347" s="155">
        <v>484</v>
      </c>
      <c r="U347" s="155">
        <v>484</v>
      </c>
      <c r="V347" s="155">
        <v>485</v>
      </c>
      <c r="W347" s="155">
        <v>485</v>
      </c>
      <c r="X347" s="155">
        <v>486</v>
      </c>
      <c r="Y347" s="155">
        <v>486</v>
      </c>
      <c r="Z347" s="155">
        <v>486</v>
      </c>
      <c r="AA347" s="155">
        <v>486</v>
      </c>
      <c r="AB347" s="155">
        <v>486</v>
      </c>
      <c r="AC347" s="155">
        <v>486</v>
      </c>
      <c r="AD347" s="155">
        <v>487</v>
      </c>
      <c r="AE347" s="155">
        <v>487</v>
      </c>
      <c r="AF347" s="155">
        <v>487</v>
      </c>
      <c r="AG347" s="155">
        <v>487</v>
      </c>
      <c r="AH347" s="155">
        <v>487</v>
      </c>
      <c r="AI347" s="155">
        <v>487</v>
      </c>
      <c r="AJ347" s="155">
        <v>487</v>
      </c>
      <c r="AK347" s="155">
        <v>487</v>
      </c>
      <c r="AL347" s="155">
        <v>487</v>
      </c>
      <c r="AM347" s="155">
        <v>487</v>
      </c>
      <c r="AN347" s="155">
        <v>487</v>
      </c>
      <c r="AO347" s="155">
        <v>487</v>
      </c>
      <c r="AP347" s="155">
        <v>487</v>
      </c>
      <c r="AQ347" s="8"/>
      <c r="AS347" s="134"/>
      <c r="AT347" s="134"/>
    </row>
    <row r="348" spans="2:46">
      <c r="B348" s="5"/>
      <c r="D348" s="165" t="s">
        <v>131</v>
      </c>
      <c r="E348" s="47"/>
      <c r="F348" s="61" t="s">
        <v>11</v>
      </c>
      <c r="G348" s="154">
        <f t="shared" si="95"/>
        <v>5460</v>
      </c>
      <c r="H348" s="155">
        <v>134</v>
      </c>
      <c r="I348" s="155">
        <v>135</v>
      </c>
      <c r="J348" s="155">
        <v>138</v>
      </c>
      <c r="K348" s="155">
        <v>141</v>
      </c>
      <c r="L348" s="155">
        <v>144</v>
      </c>
      <c r="M348" s="155">
        <v>146</v>
      </c>
      <c r="N348" s="155">
        <v>148</v>
      </c>
      <c r="O348" s="155">
        <v>150</v>
      </c>
      <c r="P348" s="155">
        <v>152</v>
      </c>
      <c r="Q348" s="155">
        <v>155</v>
      </c>
      <c r="R348" s="155">
        <v>157</v>
      </c>
      <c r="S348" s="155">
        <v>158</v>
      </c>
      <c r="T348" s="155">
        <v>160</v>
      </c>
      <c r="U348" s="155">
        <v>161</v>
      </c>
      <c r="V348" s="155">
        <v>161</v>
      </c>
      <c r="W348" s="155">
        <v>161</v>
      </c>
      <c r="X348" s="155">
        <v>161</v>
      </c>
      <c r="Y348" s="155">
        <v>161</v>
      </c>
      <c r="Z348" s="155">
        <v>161</v>
      </c>
      <c r="AA348" s="155">
        <v>161</v>
      </c>
      <c r="AB348" s="155">
        <v>161</v>
      </c>
      <c r="AC348" s="155">
        <v>161</v>
      </c>
      <c r="AD348" s="155">
        <v>161</v>
      </c>
      <c r="AE348" s="155">
        <v>161</v>
      </c>
      <c r="AF348" s="155">
        <v>161</v>
      </c>
      <c r="AG348" s="155">
        <v>161</v>
      </c>
      <c r="AH348" s="155">
        <v>161</v>
      </c>
      <c r="AI348" s="155">
        <v>161</v>
      </c>
      <c r="AJ348" s="155">
        <v>161</v>
      </c>
      <c r="AK348" s="155">
        <v>161</v>
      </c>
      <c r="AL348" s="155">
        <v>161</v>
      </c>
      <c r="AM348" s="155">
        <v>161</v>
      </c>
      <c r="AN348" s="155">
        <v>161</v>
      </c>
      <c r="AO348" s="155">
        <v>161</v>
      </c>
      <c r="AP348" s="155">
        <v>161</v>
      </c>
      <c r="AQ348" s="8"/>
      <c r="AS348" s="134"/>
      <c r="AT348" s="134"/>
    </row>
    <row r="349" spans="2:46">
      <c r="B349" s="5"/>
      <c r="D349" s="165" t="s">
        <v>132</v>
      </c>
      <c r="E349" s="50"/>
      <c r="F349" s="61" t="s">
        <v>15</v>
      </c>
      <c r="G349" s="154">
        <f t="shared" si="95"/>
        <v>10800</v>
      </c>
      <c r="H349" s="155">
        <v>265</v>
      </c>
      <c r="I349" s="155">
        <v>267</v>
      </c>
      <c r="J349" s="155">
        <v>273</v>
      </c>
      <c r="K349" s="155">
        <v>278</v>
      </c>
      <c r="L349" s="155">
        <v>284</v>
      </c>
      <c r="M349" s="155">
        <v>288</v>
      </c>
      <c r="N349" s="155">
        <v>292</v>
      </c>
      <c r="O349" s="155">
        <v>297</v>
      </c>
      <c r="P349" s="155">
        <v>301</v>
      </c>
      <c r="Q349" s="155">
        <v>305</v>
      </c>
      <c r="R349" s="155">
        <v>309</v>
      </c>
      <c r="S349" s="155">
        <v>313</v>
      </c>
      <c r="T349" s="155">
        <v>317</v>
      </c>
      <c r="U349" s="155">
        <v>317</v>
      </c>
      <c r="V349" s="155">
        <v>318</v>
      </c>
      <c r="W349" s="155">
        <v>318</v>
      </c>
      <c r="X349" s="155">
        <v>318</v>
      </c>
      <c r="Y349" s="155">
        <v>318</v>
      </c>
      <c r="Z349" s="155">
        <v>318</v>
      </c>
      <c r="AA349" s="155">
        <v>319</v>
      </c>
      <c r="AB349" s="155">
        <v>319</v>
      </c>
      <c r="AC349" s="155">
        <v>319</v>
      </c>
      <c r="AD349" s="155">
        <v>319</v>
      </c>
      <c r="AE349" s="155">
        <v>319</v>
      </c>
      <c r="AF349" s="155">
        <v>319</v>
      </c>
      <c r="AG349" s="155">
        <v>319</v>
      </c>
      <c r="AH349" s="155">
        <v>319</v>
      </c>
      <c r="AI349" s="155">
        <v>319</v>
      </c>
      <c r="AJ349" s="155">
        <v>319</v>
      </c>
      <c r="AK349" s="155">
        <v>319</v>
      </c>
      <c r="AL349" s="155">
        <v>319</v>
      </c>
      <c r="AM349" s="155">
        <v>319</v>
      </c>
      <c r="AN349" s="155">
        <v>319</v>
      </c>
      <c r="AO349" s="155">
        <v>319</v>
      </c>
      <c r="AP349" s="155">
        <v>319</v>
      </c>
      <c r="AQ349" s="8"/>
      <c r="AS349" s="134"/>
      <c r="AT349" s="134"/>
    </row>
    <row r="350" spans="2:46">
      <c r="B350" s="5"/>
      <c r="D350" s="165"/>
      <c r="E350" s="50"/>
      <c r="F350" s="50"/>
      <c r="G350" s="55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8"/>
      <c r="AS350" s="134"/>
      <c r="AT350" s="134"/>
    </row>
    <row r="351" spans="2:46" s="22" customFormat="1">
      <c r="B351" s="5"/>
      <c r="D351" s="166"/>
      <c r="E351" s="52"/>
      <c r="F351" s="60" t="s">
        <v>57</v>
      </c>
      <c r="G351" s="154">
        <f t="shared" ref="G351:AP351" si="96">SUM(G352:G356)</f>
        <v>11325</v>
      </c>
      <c r="H351" s="154">
        <f t="shared" si="96"/>
        <v>42</v>
      </c>
      <c r="I351" s="154">
        <f t="shared" si="96"/>
        <v>42</v>
      </c>
      <c r="J351" s="154">
        <f t="shared" si="96"/>
        <v>43</v>
      </c>
      <c r="K351" s="154">
        <f t="shared" si="96"/>
        <v>44</v>
      </c>
      <c r="L351" s="154">
        <f t="shared" si="96"/>
        <v>361</v>
      </c>
      <c r="M351" s="154">
        <f t="shared" si="96"/>
        <v>364</v>
      </c>
      <c r="N351" s="154">
        <f t="shared" si="96"/>
        <v>357</v>
      </c>
      <c r="O351" s="154">
        <f t="shared" si="96"/>
        <v>355</v>
      </c>
      <c r="P351" s="154">
        <f t="shared" si="96"/>
        <v>342</v>
      </c>
      <c r="Q351" s="154">
        <f t="shared" si="96"/>
        <v>351</v>
      </c>
      <c r="R351" s="154">
        <f t="shared" si="96"/>
        <v>386</v>
      </c>
      <c r="S351" s="154">
        <f t="shared" si="96"/>
        <v>349</v>
      </c>
      <c r="T351" s="154">
        <f t="shared" si="96"/>
        <v>352</v>
      </c>
      <c r="U351" s="154">
        <f t="shared" si="96"/>
        <v>352</v>
      </c>
      <c r="V351" s="154">
        <f t="shared" si="96"/>
        <v>353</v>
      </c>
      <c r="W351" s="154">
        <f t="shared" si="96"/>
        <v>394</v>
      </c>
      <c r="X351" s="154">
        <f t="shared" si="96"/>
        <v>354</v>
      </c>
      <c r="Y351" s="154">
        <f t="shared" si="96"/>
        <v>354</v>
      </c>
      <c r="Z351" s="154">
        <f t="shared" si="96"/>
        <v>354</v>
      </c>
      <c r="AA351" s="154">
        <f t="shared" si="96"/>
        <v>354</v>
      </c>
      <c r="AB351" s="154">
        <f t="shared" si="96"/>
        <v>394</v>
      </c>
      <c r="AC351" s="154">
        <f t="shared" si="96"/>
        <v>354</v>
      </c>
      <c r="AD351" s="154">
        <f t="shared" si="96"/>
        <v>354</v>
      </c>
      <c r="AE351" s="154">
        <f t="shared" si="96"/>
        <v>354</v>
      </c>
      <c r="AF351" s="154">
        <f t="shared" si="96"/>
        <v>354</v>
      </c>
      <c r="AG351" s="154">
        <f t="shared" si="96"/>
        <v>393</v>
      </c>
      <c r="AH351" s="154">
        <f t="shared" si="96"/>
        <v>354</v>
      </c>
      <c r="AI351" s="154">
        <f t="shared" si="96"/>
        <v>354</v>
      </c>
      <c r="AJ351" s="154">
        <f t="shared" si="96"/>
        <v>353</v>
      </c>
      <c r="AK351" s="154">
        <f t="shared" si="96"/>
        <v>353</v>
      </c>
      <c r="AL351" s="154">
        <f t="shared" si="96"/>
        <v>393</v>
      </c>
      <c r="AM351" s="154">
        <f t="shared" si="96"/>
        <v>353</v>
      </c>
      <c r="AN351" s="154">
        <f t="shared" si="96"/>
        <v>353</v>
      </c>
      <c r="AO351" s="154">
        <f t="shared" si="96"/>
        <v>353</v>
      </c>
      <c r="AP351" s="154">
        <f t="shared" si="96"/>
        <v>353</v>
      </c>
      <c r="AQ351" s="8"/>
      <c r="AS351" s="134"/>
      <c r="AT351" s="136"/>
    </row>
    <row r="352" spans="2:46">
      <c r="B352" s="5"/>
      <c r="D352" s="165" t="s">
        <v>133</v>
      </c>
      <c r="E352" s="47"/>
      <c r="F352" s="61" t="s">
        <v>52</v>
      </c>
      <c r="G352" s="154">
        <f t="shared" ref="G352:G356" si="97">SUM(H352:AP352)</f>
        <v>5529</v>
      </c>
      <c r="H352" s="155">
        <v>0</v>
      </c>
      <c r="I352" s="155">
        <v>0</v>
      </c>
      <c r="J352" s="155">
        <v>0</v>
      </c>
      <c r="K352" s="155">
        <v>0</v>
      </c>
      <c r="L352" s="155">
        <v>167</v>
      </c>
      <c r="M352" s="155">
        <v>173</v>
      </c>
      <c r="N352" s="155">
        <v>169</v>
      </c>
      <c r="O352" s="155">
        <v>169</v>
      </c>
      <c r="P352" s="155">
        <v>170</v>
      </c>
      <c r="Q352" s="155">
        <v>171</v>
      </c>
      <c r="R352" s="155">
        <v>210</v>
      </c>
      <c r="S352" s="155">
        <v>172</v>
      </c>
      <c r="T352" s="155">
        <v>172</v>
      </c>
      <c r="U352" s="155">
        <v>172</v>
      </c>
      <c r="V352" s="155">
        <v>172</v>
      </c>
      <c r="W352" s="155">
        <v>213</v>
      </c>
      <c r="X352" s="155">
        <v>173</v>
      </c>
      <c r="Y352" s="155">
        <v>173</v>
      </c>
      <c r="Z352" s="155">
        <v>173</v>
      </c>
      <c r="AA352" s="155">
        <v>173</v>
      </c>
      <c r="AB352" s="155">
        <v>213</v>
      </c>
      <c r="AC352" s="155">
        <v>173</v>
      </c>
      <c r="AD352" s="155">
        <v>173</v>
      </c>
      <c r="AE352" s="155">
        <v>173</v>
      </c>
      <c r="AF352" s="155">
        <v>173</v>
      </c>
      <c r="AG352" s="155">
        <v>212</v>
      </c>
      <c r="AH352" s="155">
        <v>173</v>
      </c>
      <c r="AI352" s="155">
        <v>173</v>
      </c>
      <c r="AJ352" s="155">
        <v>172</v>
      </c>
      <c r="AK352" s="155">
        <v>172</v>
      </c>
      <c r="AL352" s="155">
        <v>212</v>
      </c>
      <c r="AM352" s="155">
        <v>172</v>
      </c>
      <c r="AN352" s="155">
        <v>172</v>
      </c>
      <c r="AO352" s="155">
        <v>172</v>
      </c>
      <c r="AP352" s="155">
        <v>172</v>
      </c>
      <c r="AQ352" s="8"/>
      <c r="AS352" s="134"/>
      <c r="AT352" s="134"/>
    </row>
    <row r="353" spans="2:46">
      <c r="B353" s="5"/>
      <c r="D353" s="165" t="s">
        <v>134</v>
      </c>
      <c r="E353" s="47"/>
      <c r="F353" s="61" t="s">
        <v>53</v>
      </c>
      <c r="G353" s="154">
        <f t="shared" si="97"/>
        <v>4073</v>
      </c>
      <c r="H353" s="155">
        <v>0</v>
      </c>
      <c r="I353" s="155">
        <v>0</v>
      </c>
      <c r="J353" s="155">
        <v>0</v>
      </c>
      <c r="K353" s="155">
        <v>0</v>
      </c>
      <c r="L353" s="155">
        <v>148</v>
      </c>
      <c r="M353" s="155">
        <v>145</v>
      </c>
      <c r="N353" s="155">
        <v>142</v>
      </c>
      <c r="O353" s="155">
        <v>138</v>
      </c>
      <c r="P353" s="155">
        <v>124</v>
      </c>
      <c r="Q353" s="155">
        <v>131</v>
      </c>
      <c r="R353" s="155">
        <v>127</v>
      </c>
      <c r="S353" s="155">
        <v>128</v>
      </c>
      <c r="T353" s="155">
        <v>130</v>
      </c>
      <c r="U353" s="155">
        <v>130</v>
      </c>
      <c r="V353" s="155">
        <v>130</v>
      </c>
      <c r="W353" s="155">
        <v>130</v>
      </c>
      <c r="X353" s="155">
        <v>130</v>
      </c>
      <c r="Y353" s="155">
        <v>130</v>
      </c>
      <c r="Z353" s="155">
        <v>130</v>
      </c>
      <c r="AA353" s="155">
        <v>130</v>
      </c>
      <c r="AB353" s="155">
        <v>130</v>
      </c>
      <c r="AC353" s="155">
        <v>130</v>
      </c>
      <c r="AD353" s="155">
        <v>130</v>
      </c>
      <c r="AE353" s="155">
        <v>130</v>
      </c>
      <c r="AF353" s="155">
        <v>130</v>
      </c>
      <c r="AG353" s="155">
        <v>130</v>
      </c>
      <c r="AH353" s="155">
        <v>130</v>
      </c>
      <c r="AI353" s="155">
        <v>130</v>
      </c>
      <c r="AJ353" s="155">
        <v>130</v>
      </c>
      <c r="AK353" s="155">
        <v>130</v>
      </c>
      <c r="AL353" s="155">
        <v>130</v>
      </c>
      <c r="AM353" s="155">
        <v>130</v>
      </c>
      <c r="AN353" s="155">
        <v>130</v>
      </c>
      <c r="AO353" s="155">
        <v>130</v>
      </c>
      <c r="AP353" s="155">
        <v>130</v>
      </c>
      <c r="AQ353" s="8"/>
      <c r="AS353" s="134"/>
      <c r="AT353" s="134"/>
    </row>
    <row r="354" spans="2:46">
      <c r="B354" s="5"/>
      <c r="D354" s="165" t="s">
        <v>135</v>
      </c>
      <c r="E354" s="47"/>
      <c r="F354" s="61" t="s">
        <v>54</v>
      </c>
      <c r="G354" s="154">
        <f t="shared" si="97"/>
        <v>874</v>
      </c>
      <c r="H354" s="155">
        <v>21</v>
      </c>
      <c r="I354" s="155">
        <v>21</v>
      </c>
      <c r="J354" s="155">
        <v>22</v>
      </c>
      <c r="K354" s="155">
        <v>22</v>
      </c>
      <c r="L354" s="155">
        <v>23</v>
      </c>
      <c r="M354" s="155">
        <v>23</v>
      </c>
      <c r="N354" s="155">
        <v>23</v>
      </c>
      <c r="O354" s="155">
        <v>24</v>
      </c>
      <c r="P354" s="155">
        <v>24</v>
      </c>
      <c r="Q354" s="155">
        <v>25</v>
      </c>
      <c r="R354" s="155">
        <v>25</v>
      </c>
      <c r="S354" s="155">
        <v>25</v>
      </c>
      <c r="T354" s="155">
        <v>25</v>
      </c>
      <c r="U354" s="155">
        <v>25</v>
      </c>
      <c r="V354" s="155">
        <v>26</v>
      </c>
      <c r="W354" s="155">
        <v>26</v>
      </c>
      <c r="X354" s="155">
        <v>26</v>
      </c>
      <c r="Y354" s="155">
        <v>26</v>
      </c>
      <c r="Z354" s="155">
        <v>26</v>
      </c>
      <c r="AA354" s="155">
        <v>26</v>
      </c>
      <c r="AB354" s="155">
        <v>26</v>
      </c>
      <c r="AC354" s="155">
        <v>26</v>
      </c>
      <c r="AD354" s="155">
        <v>26</v>
      </c>
      <c r="AE354" s="155">
        <v>26</v>
      </c>
      <c r="AF354" s="155">
        <v>26</v>
      </c>
      <c r="AG354" s="155">
        <v>26</v>
      </c>
      <c r="AH354" s="155">
        <v>26</v>
      </c>
      <c r="AI354" s="155">
        <v>26</v>
      </c>
      <c r="AJ354" s="155">
        <v>26</v>
      </c>
      <c r="AK354" s="155">
        <v>26</v>
      </c>
      <c r="AL354" s="155">
        <v>26</v>
      </c>
      <c r="AM354" s="155">
        <v>26</v>
      </c>
      <c r="AN354" s="155">
        <v>26</v>
      </c>
      <c r="AO354" s="155">
        <v>26</v>
      </c>
      <c r="AP354" s="155">
        <v>26</v>
      </c>
      <c r="AQ354" s="8"/>
      <c r="AS354" s="134"/>
      <c r="AT354" s="134"/>
    </row>
    <row r="355" spans="2:46">
      <c r="B355" s="5"/>
      <c r="D355" s="165" t="s">
        <v>136</v>
      </c>
      <c r="E355" s="47"/>
      <c r="F355" s="61" t="s">
        <v>11</v>
      </c>
      <c r="G355" s="154">
        <f t="shared" si="97"/>
        <v>276</v>
      </c>
      <c r="H355" s="155">
        <v>7</v>
      </c>
      <c r="I355" s="155">
        <v>7</v>
      </c>
      <c r="J355" s="155">
        <v>7</v>
      </c>
      <c r="K355" s="155">
        <v>7</v>
      </c>
      <c r="L355" s="155">
        <v>8</v>
      </c>
      <c r="M355" s="155">
        <v>8</v>
      </c>
      <c r="N355" s="155">
        <v>8</v>
      </c>
      <c r="O355" s="155">
        <v>8</v>
      </c>
      <c r="P355" s="155">
        <v>8</v>
      </c>
      <c r="Q355" s="155">
        <v>8</v>
      </c>
      <c r="R355" s="155">
        <v>8</v>
      </c>
      <c r="S355" s="155">
        <v>8</v>
      </c>
      <c r="T355" s="155">
        <v>8</v>
      </c>
      <c r="U355" s="155">
        <v>8</v>
      </c>
      <c r="V355" s="155">
        <v>8</v>
      </c>
      <c r="W355" s="155">
        <v>8</v>
      </c>
      <c r="X355" s="155">
        <v>8</v>
      </c>
      <c r="Y355" s="155">
        <v>8</v>
      </c>
      <c r="Z355" s="155">
        <v>8</v>
      </c>
      <c r="AA355" s="155">
        <v>8</v>
      </c>
      <c r="AB355" s="155">
        <v>8</v>
      </c>
      <c r="AC355" s="155">
        <v>8</v>
      </c>
      <c r="AD355" s="155">
        <v>8</v>
      </c>
      <c r="AE355" s="155">
        <v>8</v>
      </c>
      <c r="AF355" s="155">
        <v>8</v>
      </c>
      <c r="AG355" s="155">
        <v>8</v>
      </c>
      <c r="AH355" s="155">
        <v>8</v>
      </c>
      <c r="AI355" s="155">
        <v>8</v>
      </c>
      <c r="AJ355" s="155">
        <v>8</v>
      </c>
      <c r="AK355" s="155">
        <v>8</v>
      </c>
      <c r="AL355" s="155">
        <v>8</v>
      </c>
      <c r="AM355" s="155">
        <v>8</v>
      </c>
      <c r="AN355" s="155">
        <v>8</v>
      </c>
      <c r="AO355" s="155">
        <v>8</v>
      </c>
      <c r="AP355" s="155">
        <v>8</v>
      </c>
      <c r="AQ355" s="8"/>
      <c r="AS355" s="134"/>
      <c r="AT355" s="134"/>
    </row>
    <row r="356" spans="2:46">
      <c r="B356" s="5"/>
      <c r="D356" s="165" t="s">
        <v>137</v>
      </c>
      <c r="E356" s="50"/>
      <c r="F356" s="61" t="s">
        <v>15</v>
      </c>
      <c r="G356" s="154">
        <f t="shared" si="97"/>
        <v>573</v>
      </c>
      <c r="H356" s="155">
        <v>14</v>
      </c>
      <c r="I356" s="155">
        <v>14</v>
      </c>
      <c r="J356" s="155">
        <v>14</v>
      </c>
      <c r="K356" s="155">
        <v>15</v>
      </c>
      <c r="L356" s="155">
        <v>15</v>
      </c>
      <c r="M356" s="155">
        <v>15</v>
      </c>
      <c r="N356" s="155">
        <v>15</v>
      </c>
      <c r="O356" s="155">
        <v>16</v>
      </c>
      <c r="P356" s="155">
        <v>16</v>
      </c>
      <c r="Q356" s="155">
        <v>16</v>
      </c>
      <c r="R356" s="155">
        <v>16</v>
      </c>
      <c r="S356" s="155">
        <v>16</v>
      </c>
      <c r="T356" s="155">
        <v>17</v>
      </c>
      <c r="U356" s="155">
        <v>17</v>
      </c>
      <c r="V356" s="155">
        <v>17</v>
      </c>
      <c r="W356" s="155">
        <v>17</v>
      </c>
      <c r="X356" s="155">
        <v>17</v>
      </c>
      <c r="Y356" s="155">
        <v>17</v>
      </c>
      <c r="Z356" s="155">
        <v>17</v>
      </c>
      <c r="AA356" s="155">
        <v>17</v>
      </c>
      <c r="AB356" s="155">
        <v>17</v>
      </c>
      <c r="AC356" s="155">
        <v>17</v>
      </c>
      <c r="AD356" s="155">
        <v>17</v>
      </c>
      <c r="AE356" s="155">
        <v>17</v>
      </c>
      <c r="AF356" s="155">
        <v>17</v>
      </c>
      <c r="AG356" s="155">
        <v>17</v>
      </c>
      <c r="AH356" s="155">
        <v>17</v>
      </c>
      <c r="AI356" s="155">
        <v>17</v>
      </c>
      <c r="AJ356" s="155">
        <v>17</v>
      </c>
      <c r="AK356" s="155">
        <v>17</v>
      </c>
      <c r="AL356" s="155">
        <v>17</v>
      </c>
      <c r="AM356" s="155">
        <v>17</v>
      </c>
      <c r="AN356" s="155">
        <v>17</v>
      </c>
      <c r="AO356" s="155">
        <v>17</v>
      </c>
      <c r="AP356" s="155">
        <v>17</v>
      </c>
      <c r="AQ356" s="8"/>
      <c r="AS356" s="134"/>
      <c r="AT356" s="134"/>
    </row>
    <row r="357" spans="2:46">
      <c r="B357" s="5"/>
      <c r="D357" s="165"/>
      <c r="E357" s="56"/>
      <c r="F357" s="57"/>
      <c r="G357" s="55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8"/>
      <c r="AS357" s="137"/>
      <c r="AT357" s="134"/>
    </row>
    <row r="358" spans="2:46">
      <c r="B358" s="5"/>
      <c r="D358" s="165"/>
      <c r="E358" s="58">
        <f>E329+1</f>
        <v>13</v>
      </c>
      <c r="F358" s="59" t="str">
        <f>LOOKUP(E358,CAPEX!$E$11:$E$29,CAPEX!$F$11:$F$29)</f>
        <v>Miracema</v>
      </c>
      <c r="G358" s="153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8"/>
      <c r="AS358" s="135"/>
      <c r="AT358" s="134"/>
    </row>
    <row r="359" spans="2:46" s="22" customFormat="1">
      <c r="B359" s="5"/>
      <c r="D359" s="166"/>
      <c r="E359" s="52"/>
      <c r="F359" s="60" t="s">
        <v>51</v>
      </c>
      <c r="G359" s="154">
        <f t="shared" ref="G359:AP359" si="98">SUM(G360:G364)</f>
        <v>61807</v>
      </c>
      <c r="H359" s="154">
        <f t="shared" si="98"/>
        <v>2004</v>
      </c>
      <c r="I359" s="154">
        <f t="shared" si="98"/>
        <v>2007</v>
      </c>
      <c r="J359" s="154">
        <f t="shared" si="98"/>
        <v>2063</v>
      </c>
      <c r="K359" s="154">
        <f t="shared" si="98"/>
        <v>2057</v>
      </c>
      <c r="L359" s="154">
        <f t="shared" si="98"/>
        <v>2007</v>
      </c>
      <c r="M359" s="154">
        <f t="shared" si="98"/>
        <v>1959</v>
      </c>
      <c r="N359" s="154">
        <f t="shared" si="98"/>
        <v>1910</v>
      </c>
      <c r="O359" s="154">
        <f t="shared" si="98"/>
        <v>1861</v>
      </c>
      <c r="P359" s="154">
        <f t="shared" si="98"/>
        <v>1680</v>
      </c>
      <c r="Q359" s="154">
        <f t="shared" si="98"/>
        <v>1757</v>
      </c>
      <c r="R359" s="154">
        <f t="shared" si="98"/>
        <v>1707</v>
      </c>
      <c r="S359" s="154">
        <f t="shared" si="98"/>
        <v>1705</v>
      </c>
      <c r="T359" s="154">
        <f t="shared" si="98"/>
        <v>1707</v>
      </c>
      <c r="U359" s="154">
        <f t="shared" si="98"/>
        <v>1707</v>
      </c>
      <c r="V359" s="154">
        <f t="shared" si="98"/>
        <v>1707</v>
      </c>
      <c r="W359" s="154">
        <f t="shared" si="98"/>
        <v>1706</v>
      </c>
      <c r="X359" s="154">
        <f t="shared" si="98"/>
        <v>1706</v>
      </c>
      <c r="Y359" s="154">
        <f t="shared" si="98"/>
        <v>1705</v>
      </c>
      <c r="Z359" s="154">
        <f t="shared" si="98"/>
        <v>1704</v>
      </c>
      <c r="AA359" s="154">
        <f t="shared" si="98"/>
        <v>1704</v>
      </c>
      <c r="AB359" s="154">
        <f t="shared" si="98"/>
        <v>1703</v>
      </c>
      <c r="AC359" s="154">
        <f t="shared" si="98"/>
        <v>1702</v>
      </c>
      <c r="AD359" s="154">
        <f t="shared" si="98"/>
        <v>1701</v>
      </c>
      <c r="AE359" s="154">
        <f t="shared" si="98"/>
        <v>1700</v>
      </c>
      <c r="AF359" s="154">
        <f t="shared" si="98"/>
        <v>1699</v>
      </c>
      <c r="AG359" s="154">
        <f t="shared" si="98"/>
        <v>1699</v>
      </c>
      <c r="AH359" s="154">
        <f t="shared" si="98"/>
        <v>1697</v>
      </c>
      <c r="AI359" s="154">
        <f t="shared" si="98"/>
        <v>1696</v>
      </c>
      <c r="AJ359" s="154">
        <f t="shared" si="98"/>
        <v>1695</v>
      </c>
      <c r="AK359" s="154">
        <f t="shared" si="98"/>
        <v>1694</v>
      </c>
      <c r="AL359" s="154">
        <f t="shared" si="98"/>
        <v>1693</v>
      </c>
      <c r="AM359" s="154">
        <f t="shared" si="98"/>
        <v>1692</v>
      </c>
      <c r="AN359" s="154">
        <f t="shared" si="98"/>
        <v>1692</v>
      </c>
      <c r="AO359" s="154">
        <f t="shared" si="98"/>
        <v>1691</v>
      </c>
      <c r="AP359" s="154">
        <f t="shared" si="98"/>
        <v>1690</v>
      </c>
      <c r="AQ359" s="8"/>
      <c r="AS359" s="134"/>
      <c r="AT359" s="136"/>
    </row>
    <row r="360" spans="2:46">
      <c r="B360" s="5"/>
      <c r="D360" s="165" t="s">
        <v>118</v>
      </c>
      <c r="E360" s="47"/>
      <c r="F360" s="61" t="s">
        <v>52</v>
      </c>
      <c r="G360" s="154">
        <f t="shared" ref="G360:G364" si="99">SUM(H360:AP360)</f>
        <v>6820</v>
      </c>
      <c r="H360" s="155">
        <v>186</v>
      </c>
      <c r="I360" s="155">
        <v>187</v>
      </c>
      <c r="J360" s="155">
        <v>241</v>
      </c>
      <c r="K360" s="155">
        <v>234</v>
      </c>
      <c r="L360" s="155">
        <v>225</v>
      </c>
      <c r="M360" s="155">
        <v>220</v>
      </c>
      <c r="N360" s="155">
        <v>214</v>
      </c>
      <c r="O360" s="155">
        <v>208</v>
      </c>
      <c r="P360" s="155">
        <v>187</v>
      </c>
      <c r="Q360" s="155">
        <v>196</v>
      </c>
      <c r="R360" s="155">
        <v>190</v>
      </c>
      <c r="S360" s="155">
        <v>190</v>
      </c>
      <c r="T360" s="155">
        <v>190</v>
      </c>
      <c r="U360" s="155">
        <v>190</v>
      </c>
      <c r="V360" s="155">
        <v>190</v>
      </c>
      <c r="W360" s="155">
        <v>190</v>
      </c>
      <c r="X360" s="155">
        <v>189</v>
      </c>
      <c r="Y360" s="155">
        <v>189</v>
      </c>
      <c r="Z360" s="155">
        <v>189</v>
      </c>
      <c r="AA360" s="155">
        <v>189</v>
      </c>
      <c r="AB360" s="155">
        <v>189</v>
      </c>
      <c r="AC360" s="155">
        <v>189</v>
      </c>
      <c r="AD360" s="155">
        <v>189</v>
      </c>
      <c r="AE360" s="155">
        <v>189</v>
      </c>
      <c r="AF360" s="155">
        <v>189</v>
      </c>
      <c r="AG360" s="155">
        <v>189</v>
      </c>
      <c r="AH360" s="155">
        <v>188</v>
      </c>
      <c r="AI360" s="155">
        <v>188</v>
      </c>
      <c r="AJ360" s="155">
        <v>188</v>
      </c>
      <c r="AK360" s="155">
        <v>188</v>
      </c>
      <c r="AL360" s="155">
        <v>188</v>
      </c>
      <c r="AM360" s="155">
        <v>188</v>
      </c>
      <c r="AN360" s="155">
        <v>188</v>
      </c>
      <c r="AO360" s="155">
        <v>188</v>
      </c>
      <c r="AP360" s="155">
        <v>188</v>
      </c>
      <c r="AQ360" s="8"/>
      <c r="AS360" s="134"/>
      <c r="AT360" s="134"/>
    </row>
    <row r="361" spans="2:46">
      <c r="B361" s="5"/>
      <c r="D361" s="165" t="s">
        <v>119</v>
      </c>
      <c r="E361" s="47"/>
      <c r="F361" s="61" t="s">
        <v>53</v>
      </c>
      <c r="G361" s="154">
        <f t="shared" si="99"/>
        <v>52289</v>
      </c>
      <c r="H361" s="155">
        <v>1748</v>
      </c>
      <c r="I361" s="155">
        <v>1750</v>
      </c>
      <c r="J361" s="155">
        <v>1751</v>
      </c>
      <c r="K361" s="155">
        <v>1751</v>
      </c>
      <c r="L361" s="155">
        <v>1709</v>
      </c>
      <c r="M361" s="155">
        <v>1666</v>
      </c>
      <c r="N361" s="155">
        <v>1622</v>
      </c>
      <c r="O361" s="155">
        <v>1577</v>
      </c>
      <c r="P361" s="155">
        <v>1417</v>
      </c>
      <c r="Q361" s="155">
        <v>1485</v>
      </c>
      <c r="R361" s="155">
        <v>1440</v>
      </c>
      <c r="S361" s="155">
        <v>1438</v>
      </c>
      <c r="T361" s="155">
        <v>1439</v>
      </c>
      <c r="U361" s="155">
        <v>1439</v>
      </c>
      <c r="V361" s="155">
        <v>1439</v>
      </c>
      <c r="W361" s="155">
        <v>1438</v>
      </c>
      <c r="X361" s="155">
        <v>1438</v>
      </c>
      <c r="Y361" s="155">
        <v>1437</v>
      </c>
      <c r="Z361" s="155">
        <v>1436</v>
      </c>
      <c r="AA361" s="155">
        <v>1436</v>
      </c>
      <c r="AB361" s="155">
        <v>1435</v>
      </c>
      <c r="AC361" s="155">
        <v>1434</v>
      </c>
      <c r="AD361" s="155">
        <v>1433</v>
      </c>
      <c r="AE361" s="155">
        <v>1432</v>
      </c>
      <c r="AF361" s="155">
        <v>1431</v>
      </c>
      <c r="AG361" s="155">
        <v>1431</v>
      </c>
      <c r="AH361" s="155">
        <v>1430</v>
      </c>
      <c r="AI361" s="155">
        <v>1429</v>
      </c>
      <c r="AJ361" s="155">
        <v>1428</v>
      </c>
      <c r="AK361" s="155">
        <v>1427</v>
      </c>
      <c r="AL361" s="155">
        <v>1426</v>
      </c>
      <c r="AM361" s="155">
        <v>1425</v>
      </c>
      <c r="AN361" s="155">
        <v>1425</v>
      </c>
      <c r="AO361" s="155">
        <v>1424</v>
      </c>
      <c r="AP361" s="155">
        <v>1423</v>
      </c>
      <c r="AQ361" s="8"/>
      <c r="AS361" s="134"/>
      <c r="AT361" s="134"/>
    </row>
    <row r="362" spans="2:46">
      <c r="B362" s="5"/>
      <c r="D362" s="165" t="s">
        <v>120</v>
      </c>
      <c r="E362" s="47"/>
      <c r="F362" s="61" t="s">
        <v>54</v>
      </c>
      <c r="G362" s="154">
        <f t="shared" si="99"/>
        <v>1361</v>
      </c>
      <c r="H362" s="155">
        <v>35</v>
      </c>
      <c r="I362" s="155">
        <v>35</v>
      </c>
      <c r="J362" s="155">
        <v>36</v>
      </c>
      <c r="K362" s="155">
        <v>36</v>
      </c>
      <c r="L362" s="155">
        <v>37</v>
      </c>
      <c r="M362" s="155">
        <v>37</v>
      </c>
      <c r="N362" s="155">
        <v>37</v>
      </c>
      <c r="O362" s="155">
        <v>38</v>
      </c>
      <c r="P362" s="155">
        <v>38</v>
      </c>
      <c r="Q362" s="155">
        <v>38</v>
      </c>
      <c r="R362" s="155">
        <v>39</v>
      </c>
      <c r="S362" s="155">
        <v>39</v>
      </c>
      <c r="T362" s="155">
        <v>39</v>
      </c>
      <c r="U362" s="155">
        <v>39</v>
      </c>
      <c r="V362" s="155">
        <v>39</v>
      </c>
      <c r="W362" s="155">
        <v>39</v>
      </c>
      <c r="X362" s="155">
        <v>40</v>
      </c>
      <c r="Y362" s="155">
        <v>40</v>
      </c>
      <c r="Z362" s="155">
        <v>40</v>
      </c>
      <c r="AA362" s="155">
        <v>40</v>
      </c>
      <c r="AB362" s="155">
        <v>40</v>
      </c>
      <c r="AC362" s="155">
        <v>40</v>
      </c>
      <c r="AD362" s="155">
        <v>40</v>
      </c>
      <c r="AE362" s="155">
        <v>40</v>
      </c>
      <c r="AF362" s="155">
        <v>40</v>
      </c>
      <c r="AG362" s="155">
        <v>40</v>
      </c>
      <c r="AH362" s="155">
        <v>40</v>
      </c>
      <c r="AI362" s="155">
        <v>40</v>
      </c>
      <c r="AJ362" s="155">
        <v>40</v>
      </c>
      <c r="AK362" s="155">
        <v>40</v>
      </c>
      <c r="AL362" s="155">
        <v>40</v>
      </c>
      <c r="AM362" s="155">
        <v>40</v>
      </c>
      <c r="AN362" s="155">
        <v>40</v>
      </c>
      <c r="AO362" s="155">
        <v>40</v>
      </c>
      <c r="AP362" s="155">
        <v>40</v>
      </c>
      <c r="AQ362" s="8"/>
      <c r="AS362" s="134"/>
      <c r="AT362" s="134"/>
    </row>
    <row r="363" spans="2:46">
      <c r="B363" s="5"/>
      <c r="D363" s="165" t="s">
        <v>121</v>
      </c>
      <c r="E363" s="47"/>
      <c r="F363" s="61" t="s">
        <v>11</v>
      </c>
      <c r="G363" s="154">
        <f t="shared" si="99"/>
        <v>448</v>
      </c>
      <c r="H363" s="155">
        <v>12</v>
      </c>
      <c r="I363" s="155">
        <v>12</v>
      </c>
      <c r="J363" s="155">
        <v>12</v>
      </c>
      <c r="K363" s="155">
        <v>12</v>
      </c>
      <c r="L363" s="155">
        <v>12</v>
      </c>
      <c r="M363" s="155">
        <v>12</v>
      </c>
      <c r="N363" s="155">
        <v>12</v>
      </c>
      <c r="O363" s="155">
        <v>13</v>
      </c>
      <c r="P363" s="155">
        <v>13</v>
      </c>
      <c r="Q363" s="155">
        <v>13</v>
      </c>
      <c r="R363" s="155">
        <v>13</v>
      </c>
      <c r="S363" s="155">
        <v>13</v>
      </c>
      <c r="T363" s="155">
        <v>13</v>
      </c>
      <c r="U363" s="155">
        <v>13</v>
      </c>
      <c r="V363" s="155">
        <v>13</v>
      </c>
      <c r="W363" s="155">
        <v>13</v>
      </c>
      <c r="X363" s="155">
        <v>13</v>
      </c>
      <c r="Y363" s="155">
        <v>13</v>
      </c>
      <c r="Z363" s="155">
        <v>13</v>
      </c>
      <c r="AA363" s="155">
        <v>13</v>
      </c>
      <c r="AB363" s="155">
        <v>13</v>
      </c>
      <c r="AC363" s="155">
        <v>13</v>
      </c>
      <c r="AD363" s="155">
        <v>13</v>
      </c>
      <c r="AE363" s="155">
        <v>13</v>
      </c>
      <c r="AF363" s="155">
        <v>13</v>
      </c>
      <c r="AG363" s="155">
        <v>13</v>
      </c>
      <c r="AH363" s="155">
        <v>13</v>
      </c>
      <c r="AI363" s="155">
        <v>13</v>
      </c>
      <c r="AJ363" s="155">
        <v>13</v>
      </c>
      <c r="AK363" s="155">
        <v>13</v>
      </c>
      <c r="AL363" s="155">
        <v>13</v>
      </c>
      <c r="AM363" s="155">
        <v>13</v>
      </c>
      <c r="AN363" s="155">
        <v>13</v>
      </c>
      <c r="AO363" s="155">
        <v>13</v>
      </c>
      <c r="AP363" s="155">
        <v>13</v>
      </c>
      <c r="AQ363" s="8"/>
      <c r="AS363" s="134"/>
      <c r="AT363" s="134"/>
    </row>
    <row r="364" spans="2:46">
      <c r="B364" s="5"/>
      <c r="D364" s="165" t="s">
        <v>122</v>
      </c>
      <c r="E364" s="50"/>
      <c r="F364" s="61" t="s">
        <v>15</v>
      </c>
      <c r="G364" s="154">
        <f t="shared" si="99"/>
        <v>889</v>
      </c>
      <c r="H364" s="155">
        <v>23</v>
      </c>
      <c r="I364" s="155">
        <v>23</v>
      </c>
      <c r="J364" s="155">
        <v>23</v>
      </c>
      <c r="K364" s="155">
        <v>24</v>
      </c>
      <c r="L364" s="155">
        <v>24</v>
      </c>
      <c r="M364" s="155">
        <v>24</v>
      </c>
      <c r="N364" s="155">
        <v>25</v>
      </c>
      <c r="O364" s="155">
        <v>25</v>
      </c>
      <c r="P364" s="155">
        <v>25</v>
      </c>
      <c r="Q364" s="155">
        <v>25</v>
      </c>
      <c r="R364" s="155">
        <v>25</v>
      </c>
      <c r="S364" s="155">
        <v>25</v>
      </c>
      <c r="T364" s="155">
        <v>26</v>
      </c>
      <c r="U364" s="155">
        <v>26</v>
      </c>
      <c r="V364" s="155">
        <v>26</v>
      </c>
      <c r="W364" s="155">
        <v>26</v>
      </c>
      <c r="X364" s="155">
        <v>26</v>
      </c>
      <c r="Y364" s="155">
        <v>26</v>
      </c>
      <c r="Z364" s="155">
        <v>26</v>
      </c>
      <c r="AA364" s="155">
        <v>26</v>
      </c>
      <c r="AB364" s="155">
        <v>26</v>
      </c>
      <c r="AC364" s="155">
        <v>26</v>
      </c>
      <c r="AD364" s="155">
        <v>26</v>
      </c>
      <c r="AE364" s="155">
        <v>26</v>
      </c>
      <c r="AF364" s="155">
        <v>26</v>
      </c>
      <c r="AG364" s="155">
        <v>26</v>
      </c>
      <c r="AH364" s="155">
        <v>26</v>
      </c>
      <c r="AI364" s="155">
        <v>26</v>
      </c>
      <c r="AJ364" s="155">
        <v>26</v>
      </c>
      <c r="AK364" s="155">
        <v>26</v>
      </c>
      <c r="AL364" s="155">
        <v>26</v>
      </c>
      <c r="AM364" s="155">
        <v>26</v>
      </c>
      <c r="AN364" s="155">
        <v>26</v>
      </c>
      <c r="AO364" s="155">
        <v>26</v>
      </c>
      <c r="AP364" s="155">
        <v>26</v>
      </c>
      <c r="AQ364" s="8"/>
      <c r="AS364" s="134"/>
      <c r="AT364" s="134"/>
    </row>
    <row r="365" spans="2:46">
      <c r="B365" s="5"/>
      <c r="D365" s="165"/>
      <c r="E365" s="50"/>
      <c r="F365" s="50"/>
      <c r="G365" s="55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8"/>
      <c r="AS365" s="134"/>
      <c r="AT365" s="134"/>
    </row>
    <row r="366" spans="2:46" s="22" customFormat="1">
      <c r="B366" s="5"/>
      <c r="D366" s="166"/>
      <c r="E366" s="52"/>
      <c r="F366" s="60" t="s">
        <v>55</v>
      </c>
      <c r="G366" s="154">
        <f t="shared" ref="G366:AP366" si="100">SUM(G367:G371)</f>
        <v>51326</v>
      </c>
      <c r="H366" s="154">
        <f t="shared" si="100"/>
        <v>1316</v>
      </c>
      <c r="I366" s="154">
        <f t="shared" si="100"/>
        <v>1334</v>
      </c>
      <c r="J366" s="154">
        <f t="shared" si="100"/>
        <v>1353</v>
      </c>
      <c r="K366" s="154">
        <f t="shared" si="100"/>
        <v>1371</v>
      </c>
      <c r="L366" s="154">
        <f t="shared" si="100"/>
        <v>1389</v>
      </c>
      <c r="M366" s="154">
        <f t="shared" si="100"/>
        <v>1401</v>
      </c>
      <c r="N366" s="154">
        <f t="shared" si="100"/>
        <v>1414</v>
      </c>
      <c r="O366" s="154">
        <f t="shared" si="100"/>
        <v>1426</v>
      </c>
      <c r="P366" s="154">
        <f t="shared" si="100"/>
        <v>1438</v>
      </c>
      <c r="Q366" s="154">
        <f t="shared" si="100"/>
        <v>1450</v>
      </c>
      <c r="R366" s="154">
        <f t="shared" si="100"/>
        <v>1458</v>
      </c>
      <c r="S366" s="154">
        <f t="shared" si="100"/>
        <v>1466</v>
      </c>
      <c r="T366" s="154">
        <f t="shared" si="100"/>
        <v>1473</v>
      </c>
      <c r="U366" s="154">
        <f t="shared" si="100"/>
        <v>1479</v>
      </c>
      <c r="V366" s="154">
        <f t="shared" si="100"/>
        <v>1486</v>
      </c>
      <c r="W366" s="154">
        <f t="shared" si="100"/>
        <v>1488</v>
      </c>
      <c r="X366" s="154">
        <f t="shared" si="100"/>
        <v>1492</v>
      </c>
      <c r="Y366" s="154">
        <f t="shared" si="100"/>
        <v>1494</v>
      </c>
      <c r="Z366" s="154">
        <f t="shared" si="100"/>
        <v>1498</v>
      </c>
      <c r="AA366" s="154">
        <f t="shared" si="100"/>
        <v>1500</v>
      </c>
      <c r="AB366" s="154">
        <f t="shared" si="100"/>
        <v>1502</v>
      </c>
      <c r="AC366" s="154">
        <f t="shared" si="100"/>
        <v>1502</v>
      </c>
      <c r="AD366" s="154">
        <f t="shared" si="100"/>
        <v>1504</v>
      </c>
      <c r="AE366" s="154">
        <f t="shared" si="100"/>
        <v>1505</v>
      </c>
      <c r="AF366" s="154">
        <f t="shared" si="100"/>
        <v>1507</v>
      </c>
      <c r="AG366" s="154">
        <f t="shared" si="100"/>
        <v>1508</v>
      </c>
      <c r="AH366" s="154">
        <f t="shared" si="100"/>
        <v>1508</v>
      </c>
      <c r="AI366" s="154">
        <f t="shared" si="100"/>
        <v>1508</v>
      </c>
      <c r="AJ366" s="154">
        <f t="shared" si="100"/>
        <v>1508</v>
      </c>
      <c r="AK366" s="154">
        <f t="shared" si="100"/>
        <v>1508</v>
      </c>
      <c r="AL366" s="154">
        <f t="shared" si="100"/>
        <v>1508</v>
      </c>
      <c r="AM366" s="154">
        <f t="shared" si="100"/>
        <v>1508</v>
      </c>
      <c r="AN366" s="154">
        <f t="shared" si="100"/>
        <v>1508</v>
      </c>
      <c r="AO366" s="154">
        <f t="shared" si="100"/>
        <v>1508</v>
      </c>
      <c r="AP366" s="154">
        <f t="shared" si="100"/>
        <v>1508</v>
      </c>
      <c r="AQ366" s="8"/>
      <c r="AS366" s="134"/>
      <c r="AT366" s="136"/>
    </row>
    <row r="367" spans="2:46">
      <c r="B367" s="5"/>
      <c r="D367" s="165" t="s">
        <v>123</v>
      </c>
      <c r="E367" s="47"/>
      <c r="F367" s="61" t="s">
        <v>52</v>
      </c>
      <c r="G367" s="154">
        <f t="shared" ref="G367:G371" si="101">SUM(H367:AP367)</f>
        <v>0</v>
      </c>
      <c r="H367" s="155">
        <v>0</v>
      </c>
      <c r="I367" s="155">
        <v>0</v>
      </c>
      <c r="J367" s="155">
        <v>0</v>
      </c>
      <c r="K367" s="155">
        <v>0</v>
      </c>
      <c r="L367" s="155">
        <v>0</v>
      </c>
      <c r="M367" s="155">
        <v>0</v>
      </c>
      <c r="N367" s="155">
        <v>0</v>
      </c>
      <c r="O367" s="155">
        <v>0</v>
      </c>
      <c r="P367" s="155">
        <v>0</v>
      </c>
      <c r="Q367" s="155">
        <v>0</v>
      </c>
      <c r="R367" s="155">
        <v>0</v>
      </c>
      <c r="S367" s="155">
        <v>0</v>
      </c>
      <c r="T367" s="155">
        <v>0</v>
      </c>
      <c r="U367" s="155">
        <v>0</v>
      </c>
      <c r="V367" s="155">
        <v>0</v>
      </c>
      <c r="W367" s="155">
        <v>0</v>
      </c>
      <c r="X367" s="155">
        <v>0</v>
      </c>
      <c r="Y367" s="155">
        <v>0</v>
      </c>
      <c r="Z367" s="155">
        <v>0</v>
      </c>
      <c r="AA367" s="155">
        <v>0</v>
      </c>
      <c r="AB367" s="155">
        <v>0</v>
      </c>
      <c r="AC367" s="155">
        <v>0</v>
      </c>
      <c r="AD367" s="155">
        <v>0</v>
      </c>
      <c r="AE367" s="155">
        <v>0</v>
      </c>
      <c r="AF367" s="155">
        <v>0</v>
      </c>
      <c r="AG367" s="155">
        <v>0</v>
      </c>
      <c r="AH367" s="155">
        <v>0</v>
      </c>
      <c r="AI367" s="155">
        <v>0</v>
      </c>
      <c r="AJ367" s="155">
        <v>0</v>
      </c>
      <c r="AK367" s="155">
        <v>0</v>
      </c>
      <c r="AL367" s="155">
        <v>0</v>
      </c>
      <c r="AM367" s="155">
        <v>0</v>
      </c>
      <c r="AN367" s="155">
        <v>0</v>
      </c>
      <c r="AO367" s="155">
        <v>0</v>
      </c>
      <c r="AP367" s="155">
        <v>0</v>
      </c>
      <c r="AQ367" s="8"/>
      <c r="AS367" s="134"/>
      <c r="AT367" s="134"/>
    </row>
    <row r="368" spans="2:46">
      <c r="B368" s="5"/>
      <c r="D368" s="165" t="s">
        <v>124</v>
      </c>
      <c r="E368" s="47"/>
      <c r="F368" s="61" t="s">
        <v>53</v>
      </c>
      <c r="G368" s="154">
        <f t="shared" si="101"/>
        <v>0</v>
      </c>
      <c r="H368" s="155">
        <v>0</v>
      </c>
      <c r="I368" s="155">
        <v>0</v>
      </c>
      <c r="J368" s="155">
        <v>0</v>
      </c>
      <c r="K368" s="155">
        <v>0</v>
      </c>
      <c r="L368" s="155">
        <v>0</v>
      </c>
      <c r="M368" s="155">
        <v>0</v>
      </c>
      <c r="N368" s="155">
        <v>0</v>
      </c>
      <c r="O368" s="155">
        <v>0</v>
      </c>
      <c r="P368" s="155">
        <v>0</v>
      </c>
      <c r="Q368" s="155">
        <v>0</v>
      </c>
      <c r="R368" s="155">
        <v>0</v>
      </c>
      <c r="S368" s="155">
        <v>0</v>
      </c>
      <c r="T368" s="155">
        <v>0</v>
      </c>
      <c r="U368" s="155">
        <v>0</v>
      </c>
      <c r="V368" s="155">
        <v>0</v>
      </c>
      <c r="W368" s="155">
        <v>0</v>
      </c>
      <c r="X368" s="155">
        <v>0</v>
      </c>
      <c r="Y368" s="155">
        <v>0</v>
      </c>
      <c r="Z368" s="155">
        <v>0</v>
      </c>
      <c r="AA368" s="155">
        <v>0</v>
      </c>
      <c r="AB368" s="155">
        <v>0</v>
      </c>
      <c r="AC368" s="155">
        <v>0</v>
      </c>
      <c r="AD368" s="155">
        <v>0</v>
      </c>
      <c r="AE368" s="155">
        <v>0</v>
      </c>
      <c r="AF368" s="155">
        <v>0</v>
      </c>
      <c r="AG368" s="155">
        <v>0</v>
      </c>
      <c r="AH368" s="155">
        <v>0</v>
      </c>
      <c r="AI368" s="155">
        <v>0</v>
      </c>
      <c r="AJ368" s="155">
        <v>0</v>
      </c>
      <c r="AK368" s="155">
        <v>0</v>
      </c>
      <c r="AL368" s="155">
        <v>0</v>
      </c>
      <c r="AM368" s="155">
        <v>0</v>
      </c>
      <c r="AN368" s="155">
        <v>0</v>
      </c>
      <c r="AO368" s="155">
        <v>0</v>
      </c>
      <c r="AP368" s="155">
        <v>0</v>
      </c>
      <c r="AQ368" s="8"/>
      <c r="AS368" s="134"/>
      <c r="AT368" s="134"/>
    </row>
    <row r="369" spans="2:46">
      <c r="B369" s="5"/>
      <c r="D369" s="165" t="s">
        <v>125</v>
      </c>
      <c r="E369" s="47"/>
      <c r="F369" s="61" t="s">
        <v>54</v>
      </c>
      <c r="G369" s="154">
        <f t="shared" si="101"/>
        <v>25833</v>
      </c>
      <c r="H369" s="155">
        <v>662</v>
      </c>
      <c r="I369" s="155">
        <v>671</v>
      </c>
      <c r="J369" s="155">
        <v>681</v>
      </c>
      <c r="K369" s="155">
        <v>690</v>
      </c>
      <c r="L369" s="155">
        <v>699</v>
      </c>
      <c r="M369" s="155">
        <v>705</v>
      </c>
      <c r="N369" s="155">
        <v>712</v>
      </c>
      <c r="O369" s="155">
        <v>718</v>
      </c>
      <c r="P369" s="155">
        <v>724</v>
      </c>
      <c r="Q369" s="155">
        <v>730</v>
      </c>
      <c r="R369" s="155">
        <v>734</v>
      </c>
      <c r="S369" s="155">
        <v>738</v>
      </c>
      <c r="T369" s="155">
        <v>741</v>
      </c>
      <c r="U369" s="155">
        <v>744</v>
      </c>
      <c r="V369" s="155">
        <v>748</v>
      </c>
      <c r="W369" s="155">
        <v>749</v>
      </c>
      <c r="X369" s="155">
        <v>751</v>
      </c>
      <c r="Y369" s="155">
        <v>752</v>
      </c>
      <c r="Z369" s="155">
        <v>754</v>
      </c>
      <c r="AA369" s="155">
        <v>755</v>
      </c>
      <c r="AB369" s="155">
        <v>756</v>
      </c>
      <c r="AC369" s="155">
        <v>756</v>
      </c>
      <c r="AD369" s="155">
        <v>757</v>
      </c>
      <c r="AE369" s="155">
        <v>758</v>
      </c>
      <c r="AF369" s="155">
        <v>758</v>
      </c>
      <c r="AG369" s="155">
        <v>759</v>
      </c>
      <c r="AH369" s="155">
        <v>759</v>
      </c>
      <c r="AI369" s="155">
        <v>759</v>
      </c>
      <c r="AJ369" s="155">
        <v>759</v>
      </c>
      <c r="AK369" s="155">
        <v>759</v>
      </c>
      <c r="AL369" s="155">
        <v>759</v>
      </c>
      <c r="AM369" s="155">
        <v>759</v>
      </c>
      <c r="AN369" s="155">
        <v>759</v>
      </c>
      <c r="AO369" s="155">
        <v>759</v>
      </c>
      <c r="AP369" s="155">
        <v>759</v>
      </c>
      <c r="AQ369" s="8"/>
      <c r="AS369" s="134"/>
      <c r="AT369" s="134"/>
    </row>
    <row r="370" spans="2:46">
      <c r="B370" s="5"/>
      <c r="D370" s="165" t="s">
        <v>126</v>
      </c>
      <c r="E370" s="47"/>
      <c r="F370" s="61" t="s">
        <v>11</v>
      </c>
      <c r="G370" s="154">
        <f t="shared" si="101"/>
        <v>8571</v>
      </c>
      <c r="H370" s="155">
        <v>220</v>
      </c>
      <c r="I370" s="155">
        <v>223</v>
      </c>
      <c r="J370" s="155">
        <v>226</v>
      </c>
      <c r="K370" s="155">
        <v>229</v>
      </c>
      <c r="L370" s="155">
        <v>232</v>
      </c>
      <c r="M370" s="155">
        <v>234</v>
      </c>
      <c r="N370" s="155">
        <v>236</v>
      </c>
      <c r="O370" s="155">
        <v>238</v>
      </c>
      <c r="P370" s="155">
        <v>240</v>
      </c>
      <c r="Q370" s="155">
        <v>242</v>
      </c>
      <c r="R370" s="155">
        <v>243</v>
      </c>
      <c r="S370" s="155">
        <v>245</v>
      </c>
      <c r="T370" s="155">
        <v>246</v>
      </c>
      <c r="U370" s="155">
        <v>247</v>
      </c>
      <c r="V370" s="155">
        <v>248</v>
      </c>
      <c r="W370" s="155">
        <v>248</v>
      </c>
      <c r="X370" s="155">
        <v>249</v>
      </c>
      <c r="Y370" s="155">
        <v>249</v>
      </c>
      <c r="Z370" s="155">
        <v>250</v>
      </c>
      <c r="AA370" s="155">
        <v>250</v>
      </c>
      <c r="AB370" s="155">
        <v>251</v>
      </c>
      <c r="AC370" s="155">
        <v>251</v>
      </c>
      <c r="AD370" s="155">
        <v>251</v>
      </c>
      <c r="AE370" s="155">
        <v>251</v>
      </c>
      <c r="AF370" s="155">
        <v>252</v>
      </c>
      <c r="AG370" s="155">
        <v>252</v>
      </c>
      <c r="AH370" s="155">
        <v>252</v>
      </c>
      <c r="AI370" s="155">
        <v>252</v>
      </c>
      <c r="AJ370" s="155">
        <v>252</v>
      </c>
      <c r="AK370" s="155">
        <v>252</v>
      </c>
      <c r="AL370" s="155">
        <v>252</v>
      </c>
      <c r="AM370" s="155">
        <v>252</v>
      </c>
      <c r="AN370" s="155">
        <v>252</v>
      </c>
      <c r="AO370" s="155">
        <v>252</v>
      </c>
      <c r="AP370" s="155">
        <v>252</v>
      </c>
      <c r="AQ370" s="8"/>
      <c r="AS370" s="134"/>
      <c r="AT370" s="134"/>
    </row>
    <row r="371" spans="2:46">
      <c r="B371" s="5"/>
      <c r="D371" s="165" t="s">
        <v>127</v>
      </c>
      <c r="E371" s="50"/>
      <c r="F371" s="61" t="s">
        <v>15</v>
      </c>
      <c r="G371" s="154">
        <f t="shared" si="101"/>
        <v>16922</v>
      </c>
      <c r="H371" s="155">
        <v>434</v>
      </c>
      <c r="I371" s="155">
        <v>440</v>
      </c>
      <c r="J371" s="155">
        <v>446</v>
      </c>
      <c r="K371" s="155">
        <v>452</v>
      </c>
      <c r="L371" s="155">
        <v>458</v>
      </c>
      <c r="M371" s="155">
        <v>462</v>
      </c>
      <c r="N371" s="155">
        <v>466</v>
      </c>
      <c r="O371" s="155">
        <v>470</v>
      </c>
      <c r="P371" s="155">
        <v>474</v>
      </c>
      <c r="Q371" s="155">
        <v>478</v>
      </c>
      <c r="R371" s="155">
        <v>481</v>
      </c>
      <c r="S371" s="155">
        <v>483</v>
      </c>
      <c r="T371" s="155">
        <v>486</v>
      </c>
      <c r="U371" s="155">
        <v>488</v>
      </c>
      <c r="V371" s="155">
        <v>490</v>
      </c>
      <c r="W371" s="155">
        <v>491</v>
      </c>
      <c r="X371" s="155">
        <v>492</v>
      </c>
      <c r="Y371" s="155">
        <v>493</v>
      </c>
      <c r="Z371" s="155">
        <v>494</v>
      </c>
      <c r="AA371" s="155">
        <v>495</v>
      </c>
      <c r="AB371" s="155">
        <v>495</v>
      </c>
      <c r="AC371" s="155">
        <v>495</v>
      </c>
      <c r="AD371" s="155">
        <v>496</v>
      </c>
      <c r="AE371" s="155">
        <v>496</v>
      </c>
      <c r="AF371" s="155">
        <v>497</v>
      </c>
      <c r="AG371" s="155">
        <v>497</v>
      </c>
      <c r="AH371" s="155">
        <v>497</v>
      </c>
      <c r="AI371" s="155">
        <v>497</v>
      </c>
      <c r="AJ371" s="155">
        <v>497</v>
      </c>
      <c r="AK371" s="155">
        <v>497</v>
      </c>
      <c r="AL371" s="155">
        <v>497</v>
      </c>
      <c r="AM371" s="155">
        <v>497</v>
      </c>
      <c r="AN371" s="155">
        <v>497</v>
      </c>
      <c r="AO371" s="155">
        <v>497</v>
      </c>
      <c r="AP371" s="155">
        <v>497</v>
      </c>
      <c r="AQ371" s="8"/>
      <c r="AS371" s="134"/>
      <c r="AT371" s="134"/>
    </row>
    <row r="372" spans="2:46">
      <c r="B372" s="5"/>
      <c r="D372" s="165"/>
      <c r="E372" s="50"/>
      <c r="F372" s="50"/>
      <c r="G372" s="55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  <c r="AG372" s="152"/>
      <c r="AH372" s="152"/>
      <c r="AI372" s="152"/>
      <c r="AJ372" s="152"/>
      <c r="AK372" s="152"/>
      <c r="AL372" s="152"/>
      <c r="AM372" s="152"/>
      <c r="AN372" s="152"/>
      <c r="AO372" s="152"/>
      <c r="AP372" s="152"/>
      <c r="AQ372" s="8"/>
      <c r="AS372" s="134"/>
      <c r="AT372" s="134"/>
    </row>
    <row r="373" spans="2:46" s="22" customFormat="1">
      <c r="B373" s="5"/>
      <c r="D373" s="166"/>
      <c r="E373" s="52"/>
      <c r="F373" s="60" t="s">
        <v>56</v>
      </c>
      <c r="G373" s="154">
        <f t="shared" ref="G373:AP373" si="102">SUM(G374:G378)</f>
        <v>48998</v>
      </c>
      <c r="H373" s="154">
        <f t="shared" si="102"/>
        <v>447</v>
      </c>
      <c r="I373" s="154">
        <f t="shared" si="102"/>
        <v>583</v>
      </c>
      <c r="J373" s="154">
        <f t="shared" si="102"/>
        <v>674</v>
      </c>
      <c r="K373" s="154">
        <f t="shared" si="102"/>
        <v>766</v>
      </c>
      <c r="L373" s="154">
        <f t="shared" si="102"/>
        <v>859</v>
      </c>
      <c r="M373" s="154">
        <f t="shared" si="102"/>
        <v>950</v>
      </c>
      <c r="N373" s="154">
        <f t="shared" si="102"/>
        <v>1041</v>
      </c>
      <c r="O373" s="154">
        <f t="shared" si="102"/>
        <v>1131</v>
      </c>
      <c r="P373" s="154">
        <f t="shared" si="102"/>
        <v>1211</v>
      </c>
      <c r="Q373" s="154">
        <f t="shared" si="102"/>
        <v>1315</v>
      </c>
      <c r="R373" s="154">
        <f t="shared" si="102"/>
        <v>1402</v>
      </c>
      <c r="S373" s="154">
        <f t="shared" si="102"/>
        <v>1497</v>
      </c>
      <c r="T373" s="154">
        <f t="shared" si="102"/>
        <v>1592</v>
      </c>
      <c r="U373" s="154">
        <f t="shared" si="102"/>
        <v>1598</v>
      </c>
      <c r="V373" s="154">
        <f t="shared" si="102"/>
        <v>1603</v>
      </c>
      <c r="W373" s="154">
        <f t="shared" si="102"/>
        <v>1605</v>
      </c>
      <c r="X373" s="154">
        <f t="shared" si="102"/>
        <v>1607</v>
      </c>
      <c r="Y373" s="154">
        <f t="shared" si="102"/>
        <v>1609</v>
      </c>
      <c r="Z373" s="154">
        <f t="shared" si="102"/>
        <v>1612</v>
      </c>
      <c r="AA373" s="154">
        <f t="shared" si="102"/>
        <v>1615</v>
      </c>
      <c r="AB373" s="154">
        <f t="shared" si="102"/>
        <v>1616</v>
      </c>
      <c r="AC373" s="154">
        <f t="shared" si="102"/>
        <v>1617</v>
      </c>
      <c r="AD373" s="154">
        <f t="shared" si="102"/>
        <v>1617</v>
      </c>
      <c r="AE373" s="154">
        <f t="shared" si="102"/>
        <v>1619</v>
      </c>
      <c r="AF373" s="154">
        <f t="shared" si="102"/>
        <v>1620</v>
      </c>
      <c r="AG373" s="154">
        <f t="shared" si="102"/>
        <v>1620</v>
      </c>
      <c r="AH373" s="154">
        <f t="shared" si="102"/>
        <v>1620</v>
      </c>
      <c r="AI373" s="154">
        <f t="shared" si="102"/>
        <v>1620</v>
      </c>
      <c r="AJ373" s="154">
        <f t="shared" si="102"/>
        <v>1619</v>
      </c>
      <c r="AK373" s="154">
        <f t="shared" si="102"/>
        <v>1619</v>
      </c>
      <c r="AL373" s="154">
        <f t="shared" si="102"/>
        <v>1619</v>
      </c>
      <c r="AM373" s="154">
        <f t="shared" si="102"/>
        <v>1619</v>
      </c>
      <c r="AN373" s="154">
        <f t="shared" si="102"/>
        <v>1619</v>
      </c>
      <c r="AO373" s="154">
        <f t="shared" si="102"/>
        <v>1619</v>
      </c>
      <c r="AP373" s="154">
        <f t="shared" si="102"/>
        <v>1618</v>
      </c>
      <c r="AQ373" s="8"/>
      <c r="AS373" s="134"/>
      <c r="AT373" s="136"/>
    </row>
    <row r="374" spans="2:46">
      <c r="B374" s="5"/>
      <c r="D374" s="165" t="s">
        <v>128</v>
      </c>
      <c r="E374" s="47"/>
      <c r="F374" s="61" t="s">
        <v>52</v>
      </c>
      <c r="G374" s="154">
        <f t="shared" ref="G374:G378" si="103">SUM(H374:AP374)</f>
        <v>0</v>
      </c>
      <c r="H374" s="155">
        <v>0</v>
      </c>
      <c r="I374" s="155">
        <v>0</v>
      </c>
      <c r="J374" s="155">
        <v>0</v>
      </c>
      <c r="K374" s="155">
        <v>0</v>
      </c>
      <c r="L374" s="155">
        <v>0</v>
      </c>
      <c r="M374" s="155">
        <v>0</v>
      </c>
      <c r="N374" s="155">
        <v>0</v>
      </c>
      <c r="O374" s="155">
        <v>0</v>
      </c>
      <c r="P374" s="155">
        <v>0</v>
      </c>
      <c r="Q374" s="155">
        <v>0</v>
      </c>
      <c r="R374" s="155">
        <v>0</v>
      </c>
      <c r="S374" s="155">
        <v>0</v>
      </c>
      <c r="T374" s="155">
        <v>0</v>
      </c>
      <c r="U374" s="155">
        <v>0</v>
      </c>
      <c r="V374" s="155">
        <v>0</v>
      </c>
      <c r="W374" s="155">
        <v>0</v>
      </c>
      <c r="X374" s="155">
        <v>0</v>
      </c>
      <c r="Y374" s="155">
        <v>0</v>
      </c>
      <c r="Z374" s="155">
        <v>0</v>
      </c>
      <c r="AA374" s="155">
        <v>0</v>
      </c>
      <c r="AB374" s="155">
        <v>0</v>
      </c>
      <c r="AC374" s="155">
        <v>0</v>
      </c>
      <c r="AD374" s="155">
        <v>0</v>
      </c>
      <c r="AE374" s="155">
        <v>0</v>
      </c>
      <c r="AF374" s="155">
        <v>0</v>
      </c>
      <c r="AG374" s="155">
        <v>0</v>
      </c>
      <c r="AH374" s="155">
        <v>0</v>
      </c>
      <c r="AI374" s="155">
        <v>0</v>
      </c>
      <c r="AJ374" s="155">
        <v>0</v>
      </c>
      <c r="AK374" s="155">
        <v>0</v>
      </c>
      <c r="AL374" s="155">
        <v>0</v>
      </c>
      <c r="AM374" s="155">
        <v>0</v>
      </c>
      <c r="AN374" s="155">
        <v>0</v>
      </c>
      <c r="AO374" s="155">
        <v>0</v>
      </c>
      <c r="AP374" s="155">
        <v>0</v>
      </c>
      <c r="AQ374" s="8"/>
      <c r="AS374" s="134"/>
      <c r="AT374" s="134"/>
    </row>
    <row r="375" spans="2:46">
      <c r="B375" s="5"/>
      <c r="D375" s="165" t="s">
        <v>129</v>
      </c>
      <c r="E375" s="47"/>
      <c r="F375" s="61" t="s">
        <v>53</v>
      </c>
      <c r="G375" s="154">
        <f t="shared" si="103"/>
        <v>8795</v>
      </c>
      <c r="H375" s="155">
        <v>0</v>
      </c>
      <c r="I375" s="155">
        <v>131</v>
      </c>
      <c r="J375" s="155">
        <v>148</v>
      </c>
      <c r="K375" s="155">
        <v>164</v>
      </c>
      <c r="L375" s="155">
        <v>179</v>
      </c>
      <c r="M375" s="155">
        <v>194</v>
      </c>
      <c r="N375" s="155">
        <v>208</v>
      </c>
      <c r="O375" s="155">
        <v>220</v>
      </c>
      <c r="P375" s="155">
        <v>222</v>
      </c>
      <c r="Q375" s="155">
        <v>244</v>
      </c>
      <c r="R375" s="155">
        <v>254</v>
      </c>
      <c r="S375" s="155">
        <v>271</v>
      </c>
      <c r="T375" s="155">
        <v>287</v>
      </c>
      <c r="U375" s="155">
        <v>287</v>
      </c>
      <c r="V375" s="155">
        <v>287</v>
      </c>
      <c r="W375" s="155">
        <v>286</v>
      </c>
      <c r="X375" s="155">
        <v>286</v>
      </c>
      <c r="Y375" s="155">
        <v>286</v>
      </c>
      <c r="Z375" s="155">
        <v>286</v>
      </c>
      <c r="AA375" s="155">
        <v>286</v>
      </c>
      <c r="AB375" s="155">
        <v>286</v>
      </c>
      <c r="AC375" s="155">
        <v>286</v>
      </c>
      <c r="AD375" s="155">
        <v>285</v>
      </c>
      <c r="AE375" s="155">
        <v>285</v>
      </c>
      <c r="AF375" s="155">
        <v>285</v>
      </c>
      <c r="AG375" s="155">
        <v>285</v>
      </c>
      <c r="AH375" s="155">
        <v>285</v>
      </c>
      <c r="AI375" s="155">
        <v>285</v>
      </c>
      <c r="AJ375" s="155">
        <v>284</v>
      </c>
      <c r="AK375" s="155">
        <v>284</v>
      </c>
      <c r="AL375" s="155">
        <v>284</v>
      </c>
      <c r="AM375" s="155">
        <v>284</v>
      </c>
      <c r="AN375" s="155">
        <v>284</v>
      </c>
      <c r="AO375" s="155">
        <v>284</v>
      </c>
      <c r="AP375" s="155">
        <v>283</v>
      </c>
      <c r="AQ375" s="8"/>
      <c r="AS375" s="134"/>
      <c r="AT375" s="134"/>
    </row>
    <row r="376" spans="2:46">
      <c r="B376" s="5"/>
      <c r="D376" s="165" t="s">
        <v>130</v>
      </c>
      <c r="E376" s="47"/>
      <c r="F376" s="61" t="s">
        <v>54</v>
      </c>
      <c r="G376" s="154">
        <f t="shared" si="103"/>
        <v>20239</v>
      </c>
      <c r="H376" s="155">
        <v>225</v>
      </c>
      <c r="I376" s="155">
        <v>228</v>
      </c>
      <c r="J376" s="155">
        <v>265</v>
      </c>
      <c r="K376" s="155">
        <v>303</v>
      </c>
      <c r="L376" s="155">
        <v>342</v>
      </c>
      <c r="M376" s="155">
        <v>381</v>
      </c>
      <c r="N376" s="155">
        <v>419</v>
      </c>
      <c r="O376" s="155">
        <v>459</v>
      </c>
      <c r="P376" s="155">
        <v>498</v>
      </c>
      <c r="Q376" s="155">
        <v>539</v>
      </c>
      <c r="R376" s="155">
        <v>578</v>
      </c>
      <c r="S376" s="155">
        <v>617</v>
      </c>
      <c r="T376" s="155">
        <v>657</v>
      </c>
      <c r="U376" s="155">
        <v>660</v>
      </c>
      <c r="V376" s="155">
        <v>662</v>
      </c>
      <c r="W376" s="155">
        <v>664</v>
      </c>
      <c r="X376" s="155">
        <v>665</v>
      </c>
      <c r="Y376" s="155">
        <v>666</v>
      </c>
      <c r="Z376" s="155">
        <v>668</v>
      </c>
      <c r="AA376" s="155">
        <v>669</v>
      </c>
      <c r="AB376" s="155">
        <v>670</v>
      </c>
      <c r="AC376" s="155">
        <v>670</v>
      </c>
      <c r="AD376" s="155">
        <v>671</v>
      </c>
      <c r="AE376" s="155">
        <v>671</v>
      </c>
      <c r="AF376" s="155">
        <v>672</v>
      </c>
      <c r="AG376" s="155">
        <v>672</v>
      </c>
      <c r="AH376" s="155">
        <v>672</v>
      </c>
      <c r="AI376" s="155">
        <v>672</v>
      </c>
      <c r="AJ376" s="155">
        <v>672</v>
      </c>
      <c r="AK376" s="155">
        <v>672</v>
      </c>
      <c r="AL376" s="155">
        <v>672</v>
      </c>
      <c r="AM376" s="155">
        <v>672</v>
      </c>
      <c r="AN376" s="155">
        <v>672</v>
      </c>
      <c r="AO376" s="155">
        <v>672</v>
      </c>
      <c r="AP376" s="155">
        <v>672</v>
      </c>
      <c r="AQ376" s="8"/>
      <c r="AS376" s="134"/>
      <c r="AT376" s="134"/>
    </row>
    <row r="377" spans="2:46">
      <c r="B377" s="5"/>
      <c r="D377" s="165" t="s">
        <v>131</v>
      </c>
      <c r="E377" s="47"/>
      <c r="F377" s="61" t="s">
        <v>11</v>
      </c>
      <c r="G377" s="154">
        <f t="shared" si="103"/>
        <v>6715</v>
      </c>
      <c r="H377" s="155">
        <v>75</v>
      </c>
      <c r="I377" s="155">
        <v>75</v>
      </c>
      <c r="J377" s="155">
        <v>88</v>
      </c>
      <c r="K377" s="155">
        <v>101</v>
      </c>
      <c r="L377" s="155">
        <v>114</v>
      </c>
      <c r="M377" s="155">
        <v>126</v>
      </c>
      <c r="N377" s="155">
        <v>139</v>
      </c>
      <c r="O377" s="155">
        <v>152</v>
      </c>
      <c r="P377" s="155">
        <v>165</v>
      </c>
      <c r="Q377" s="155">
        <v>179</v>
      </c>
      <c r="R377" s="155">
        <v>192</v>
      </c>
      <c r="S377" s="155">
        <v>205</v>
      </c>
      <c r="T377" s="155">
        <v>218</v>
      </c>
      <c r="U377" s="155">
        <v>219</v>
      </c>
      <c r="V377" s="155">
        <v>220</v>
      </c>
      <c r="W377" s="155">
        <v>220</v>
      </c>
      <c r="X377" s="155">
        <v>221</v>
      </c>
      <c r="Y377" s="155">
        <v>221</v>
      </c>
      <c r="Z377" s="155">
        <v>221</v>
      </c>
      <c r="AA377" s="155">
        <v>222</v>
      </c>
      <c r="AB377" s="155">
        <v>222</v>
      </c>
      <c r="AC377" s="155">
        <v>222</v>
      </c>
      <c r="AD377" s="155">
        <v>222</v>
      </c>
      <c r="AE377" s="155">
        <v>223</v>
      </c>
      <c r="AF377" s="155">
        <v>223</v>
      </c>
      <c r="AG377" s="155">
        <v>223</v>
      </c>
      <c r="AH377" s="155">
        <v>223</v>
      </c>
      <c r="AI377" s="155">
        <v>223</v>
      </c>
      <c r="AJ377" s="155">
        <v>223</v>
      </c>
      <c r="AK377" s="155">
        <v>223</v>
      </c>
      <c r="AL377" s="155">
        <v>223</v>
      </c>
      <c r="AM377" s="155">
        <v>223</v>
      </c>
      <c r="AN377" s="155">
        <v>223</v>
      </c>
      <c r="AO377" s="155">
        <v>223</v>
      </c>
      <c r="AP377" s="155">
        <v>223</v>
      </c>
      <c r="AQ377" s="8"/>
      <c r="AS377" s="134"/>
      <c r="AT377" s="134"/>
    </row>
    <row r="378" spans="2:46">
      <c r="B378" s="5"/>
      <c r="D378" s="165" t="s">
        <v>132</v>
      </c>
      <c r="E378" s="50"/>
      <c r="F378" s="61" t="s">
        <v>15</v>
      </c>
      <c r="G378" s="154">
        <f t="shared" si="103"/>
        <v>13249</v>
      </c>
      <c r="H378" s="155">
        <v>147</v>
      </c>
      <c r="I378" s="155">
        <v>149</v>
      </c>
      <c r="J378" s="155">
        <v>173</v>
      </c>
      <c r="K378" s="155">
        <v>198</v>
      </c>
      <c r="L378" s="155">
        <v>224</v>
      </c>
      <c r="M378" s="155">
        <v>249</v>
      </c>
      <c r="N378" s="155">
        <v>275</v>
      </c>
      <c r="O378" s="155">
        <v>300</v>
      </c>
      <c r="P378" s="155">
        <v>326</v>
      </c>
      <c r="Q378" s="155">
        <v>353</v>
      </c>
      <c r="R378" s="155">
        <v>378</v>
      </c>
      <c r="S378" s="155">
        <v>404</v>
      </c>
      <c r="T378" s="155">
        <v>430</v>
      </c>
      <c r="U378" s="155">
        <v>432</v>
      </c>
      <c r="V378" s="155">
        <v>434</v>
      </c>
      <c r="W378" s="155">
        <v>435</v>
      </c>
      <c r="X378" s="155">
        <v>435</v>
      </c>
      <c r="Y378" s="155">
        <v>436</v>
      </c>
      <c r="Z378" s="155">
        <v>437</v>
      </c>
      <c r="AA378" s="155">
        <v>438</v>
      </c>
      <c r="AB378" s="155">
        <v>438</v>
      </c>
      <c r="AC378" s="155">
        <v>439</v>
      </c>
      <c r="AD378" s="155">
        <v>439</v>
      </c>
      <c r="AE378" s="155">
        <v>440</v>
      </c>
      <c r="AF378" s="155">
        <v>440</v>
      </c>
      <c r="AG378" s="155">
        <v>440</v>
      </c>
      <c r="AH378" s="155">
        <v>440</v>
      </c>
      <c r="AI378" s="155">
        <v>440</v>
      </c>
      <c r="AJ378" s="155">
        <v>440</v>
      </c>
      <c r="AK378" s="155">
        <v>440</v>
      </c>
      <c r="AL378" s="155">
        <v>440</v>
      </c>
      <c r="AM378" s="155">
        <v>440</v>
      </c>
      <c r="AN378" s="155">
        <v>440</v>
      </c>
      <c r="AO378" s="155">
        <v>440</v>
      </c>
      <c r="AP378" s="155">
        <v>440</v>
      </c>
      <c r="AQ378" s="8"/>
      <c r="AS378" s="134"/>
      <c r="AT378" s="134"/>
    </row>
    <row r="379" spans="2:46">
      <c r="B379" s="5"/>
      <c r="D379" s="165"/>
      <c r="E379" s="50"/>
      <c r="F379" s="50"/>
      <c r="G379" s="55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  <c r="AH379" s="152"/>
      <c r="AI379" s="152"/>
      <c r="AJ379" s="152"/>
      <c r="AK379" s="152"/>
      <c r="AL379" s="152"/>
      <c r="AM379" s="152"/>
      <c r="AN379" s="152"/>
      <c r="AO379" s="152"/>
      <c r="AP379" s="152"/>
      <c r="AQ379" s="8"/>
      <c r="AS379" s="134"/>
      <c r="AT379" s="134"/>
    </row>
    <row r="380" spans="2:46" s="22" customFormat="1">
      <c r="B380" s="5"/>
      <c r="D380" s="166"/>
      <c r="E380" s="52"/>
      <c r="F380" s="60" t="s">
        <v>57</v>
      </c>
      <c r="G380" s="154">
        <f t="shared" ref="G380:AP380" si="104">SUM(G381:G385)</f>
        <v>10841</v>
      </c>
      <c r="H380" s="154">
        <f t="shared" si="104"/>
        <v>24</v>
      </c>
      <c r="I380" s="154">
        <f t="shared" si="104"/>
        <v>24</v>
      </c>
      <c r="J380" s="154">
        <f t="shared" si="104"/>
        <v>209</v>
      </c>
      <c r="K380" s="154">
        <f t="shared" si="104"/>
        <v>223</v>
      </c>
      <c r="L380" s="154">
        <f t="shared" si="104"/>
        <v>238</v>
      </c>
      <c r="M380" s="154">
        <f t="shared" si="104"/>
        <v>256</v>
      </c>
      <c r="N380" s="154">
        <f t="shared" si="104"/>
        <v>265</v>
      </c>
      <c r="O380" s="154">
        <f t="shared" si="104"/>
        <v>280</v>
      </c>
      <c r="P380" s="154">
        <f t="shared" si="104"/>
        <v>288</v>
      </c>
      <c r="Q380" s="154">
        <f t="shared" si="104"/>
        <v>306</v>
      </c>
      <c r="R380" s="154">
        <f t="shared" si="104"/>
        <v>327</v>
      </c>
      <c r="S380" s="154">
        <f t="shared" si="104"/>
        <v>333</v>
      </c>
      <c r="T380" s="154">
        <f t="shared" si="104"/>
        <v>349</v>
      </c>
      <c r="U380" s="154">
        <f t="shared" si="104"/>
        <v>350</v>
      </c>
      <c r="V380" s="154">
        <f t="shared" si="104"/>
        <v>350</v>
      </c>
      <c r="W380" s="154">
        <f t="shared" si="104"/>
        <v>361</v>
      </c>
      <c r="X380" s="154">
        <f t="shared" si="104"/>
        <v>350</v>
      </c>
      <c r="Y380" s="154">
        <f t="shared" si="104"/>
        <v>350</v>
      </c>
      <c r="Z380" s="154">
        <f t="shared" si="104"/>
        <v>350</v>
      </c>
      <c r="AA380" s="154">
        <f t="shared" si="104"/>
        <v>350</v>
      </c>
      <c r="AB380" s="154">
        <f t="shared" si="104"/>
        <v>360</v>
      </c>
      <c r="AC380" s="154">
        <f t="shared" si="104"/>
        <v>349</v>
      </c>
      <c r="AD380" s="154">
        <f t="shared" si="104"/>
        <v>349</v>
      </c>
      <c r="AE380" s="154">
        <f t="shared" si="104"/>
        <v>349</v>
      </c>
      <c r="AF380" s="154">
        <f t="shared" si="104"/>
        <v>349</v>
      </c>
      <c r="AG380" s="154">
        <f t="shared" si="104"/>
        <v>360</v>
      </c>
      <c r="AH380" s="154">
        <f t="shared" si="104"/>
        <v>348</v>
      </c>
      <c r="AI380" s="154">
        <f t="shared" si="104"/>
        <v>348</v>
      </c>
      <c r="AJ380" s="154">
        <f t="shared" si="104"/>
        <v>348</v>
      </c>
      <c r="AK380" s="154">
        <f t="shared" si="104"/>
        <v>348</v>
      </c>
      <c r="AL380" s="154">
        <f t="shared" si="104"/>
        <v>359</v>
      </c>
      <c r="AM380" s="154">
        <f t="shared" si="104"/>
        <v>348</v>
      </c>
      <c r="AN380" s="154">
        <f t="shared" si="104"/>
        <v>348</v>
      </c>
      <c r="AO380" s="154">
        <f t="shared" si="104"/>
        <v>348</v>
      </c>
      <c r="AP380" s="154">
        <f t="shared" si="104"/>
        <v>347</v>
      </c>
      <c r="AQ380" s="8"/>
      <c r="AS380" s="134"/>
      <c r="AT380" s="136"/>
    </row>
    <row r="381" spans="2:46">
      <c r="B381" s="5"/>
      <c r="D381" s="165" t="s">
        <v>133</v>
      </c>
      <c r="E381" s="47"/>
      <c r="F381" s="61" t="s">
        <v>52</v>
      </c>
      <c r="G381" s="154">
        <f t="shared" ref="G381:G385" si="105">SUM(H381:AP381)</f>
        <v>5432</v>
      </c>
      <c r="H381" s="155">
        <v>0</v>
      </c>
      <c r="I381" s="155">
        <v>0</v>
      </c>
      <c r="J381" s="155">
        <v>124</v>
      </c>
      <c r="K381" s="155">
        <v>129</v>
      </c>
      <c r="L381" s="155">
        <v>133</v>
      </c>
      <c r="M381" s="155">
        <v>142</v>
      </c>
      <c r="N381" s="155">
        <v>143</v>
      </c>
      <c r="O381" s="155">
        <v>148</v>
      </c>
      <c r="P381" s="155">
        <v>152</v>
      </c>
      <c r="Q381" s="155">
        <v>157</v>
      </c>
      <c r="R381" s="155">
        <v>170</v>
      </c>
      <c r="S381" s="155">
        <v>166</v>
      </c>
      <c r="T381" s="155">
        <v>171</v>
      </c>
      <c r="U381" s="155">
        <v>171</v>
      </c>
      <c r="V381" s="155">
        <v>171</v>
      </c>
      <c r="W381" s="155">
        <v>182</v>
      </c>
      <c r="X381" s="155">
        <v>171</v>
      </c>
      <c r="Y381" s="155">
        <v>171</v>
      </c>
      <c r="Z381" s="155">
        <v>171</v>
      </c>
      <c r="AA381" s="155">
        <v>171</v>
      </c>
      <c r="AB381" s="155">
        <v>182</v>
      </c>
      <c r="AC381" s="155">
        <v>171</v>
      </c>
      <c r="AD381" s="155">
        <v>171</v>
      </c>
      <c r="AE381" s="155">
        <v>171</v>
      </c>
      <c r="AF381" s="155">
        <v>171</v>
      </c>
      <c r="AG381" s="155">
        <v>182</v>
      </c>
      <c r="AH381" s="155">
        <v>170</v>
      </c>
      <c r="AI381" s="155">
        <v>170</v>
      </c>
      <c r="AJ381" s="155">
        <v>170</v>
      </c>
      <c r="AK381" s="155">
        <v>170</v>
      </c>
      <c r="AL381" s="155">
        <v>181</v>
      </c>
      <c r="AM381" s="155">
        <v>170</v>
      </c>
      <c r="AN381" s="155">
        <v>170</v>
      </c>
      <c r="AO381" s="155">
        <v>170</v>
      </c>
      <c r="AP381" s="155">
        <v>170</v>
      </c>
      <c r="AQ381" s="8"/>
      <c r="AS381" s="134"/>
      <c r="AT381" s="134"/>
    </row>
    <row r="382" spans="2:46">
      <c r="B382" s="5"/>
      <c r="D382" s="165" t="s">
        <v>134</v>
      </c>
      <c r="E382" s="47"/>
      <c r="F382" s="61" t="s">
        <v>53</v>
      </c>
      <c r="G382" s="154">
        <f t="shared" si="105"/>
        <v>3294</v>
      </c>
      <c r="H382" s="155">
        <v>0</v>
      </c>
      <c r="I382" s="155">
        <v>0</v>
      </c>
      <c r="J382" s="155">
        <v>57</v>
      </c>
      <c r="K382" s="155">
        <v>63</v>
      </c>
      <c r="L382" s="155">
        <v>69</v>
      </c>
      <c r="M382" s="155">
        <v>74</v>
      </c>
      <c r="N382" s="155">
        <v>79</v>
      </c>
      <c r="O382" s="155">
        <v>84</v>
      </c>
      <c r="P382" s="155">
        <v>84</v>
      </c>
      <c r="Q382" s="155">
        <v>93</v>
      </c>
      <c r="R382" s="155">
        <v>97</v>
      </c>
      <c r="S382" s="155">
        <v>103</v>
      </c>
      <c r="T382" s="155">
        <v>109</v>
      </c>
      <c r="U382" s="155">
        <v>109</v>
      </c>
      <c r="V382" s="155">
        <v>109</v>
      </c>
      <c r="W382" s="155">
        <v>109</v>
      </c>
      <c r="X382" s="155">
        <v>109</v>
      </c>
      <c r="Y382" s="155">
        <v>109</v>
      </c>
      <c r="Z382" s="155">
        <v>109</v>
      </c>
      <c r="AA382" s="155">
        <v>109</v>
      </c>
      <c r="AB382" s="155">
        <v>108</v>
      </c>
      <c r="AC382" s="155">
        <v>108</v>
      </c>
      <c r="AD382" s="155">
        <v>108</v>
      </c>
      <c r="AE382" s="155">
        <v>108</v>
      </c>
      <c r="AF382" s="155">
        <v>108</v>
      </c>
      <c r="AG382" s="155">
        <v>108</v>
      </c>
      <c r="AH382" s="155">
        <v>108</v>
      </c>
      <c r="AI382" s="155">
        <v>108</v>
      </c>
      <c r="AJ382" s="155">
        <v>108</v>
      </c>
      <c r="AK382" s="155">
        <v>108</v>
      </c>
      <c r="AL382" s="155">
        <v>108</v>
      </c>
      <c r="AM382" s="155">
        <v>108</v>
      </c>
      <c r="AN382" s="155">
        <v>108</v>
      </c>
      <c r="AO382" s="155">
        <v>108</v>
      </c>
      <c r="AP382" s="155">
        <v>107</v>
      </c>
      <c r="AQ382" s="8"/>
      <c r="AS382" s="134"/>
      <c r="AT382" s="134"/>
    </row>
    <row r="383" spans="2:46">
      <c r="B383" s="5"/>
      <c r="D383" s="165" t="s">
        <v>135</v>
      </c>
      <c r="E383" s="47"/>
      <c r="F383" s="61" t="s">
        <v>54</v>
      </c>
      <c r="G383" s="154">
        <f t="shared" si="105"/>
        <v>1059</v>
      </c>
      <c r="H383" s="155">
        <v>12</v>
      </c>
      <c r="I383" s="155">
        <v>12</v>
      </c>
      <c r="J383" s="155">
        <v>14</v>
      </c>
      <c r="K383" s="155">
        <v>16</v>
      </c>
      <c r="L383" s="155">
        <v>18</v>
      </c>
      <c r="M383" s="155">
        <v>20</v>
      </c>
      <c r="N383" s="155">
        <v>22</v>
      </c>
      <c r="O383" s="155">
        <v>24</v>
      </c>
      <c r="P383" s="155">
        <v>26</v>
      </c>
      <c r="Q383" s="155">
        <v>28</v>
      </c>
      <c r="R383" s="155">
        <v>30</v>
      </c>
      <c r="S383" s="155">
        <v>32</v>
      </c>
      <c r="T383" s="155">
        <v>35</v>
      </c>
      <c r="U383" s="155">
        <v>35</v>
      </c>
      <c r="V383" s="155">
        <v>35</v>
      </c>
      <c r="W383" s="155">
        <v>35</v>
      </c>
      <c r="X383" s="155">
        <v>35</v>
      </c>
      <c r="Y383" s="155">
        <v>35</v>
      </c>
      <c r="Z383" s="155">
        <v>35</v>
      </c>
      <c r="AA383" s="155">
        <v>35</v>
      </c>
      <c r="AB383" s="155">
        <v>35</v>
      </c>
      <c r="AC383" s="155">
        <v>35</v>
      </c>
      <c r="AD383" s="155">
        <v>35</v>
      </c>
      <c r="AE383" s="155">
        <v>35</v>
      </c>
      <c r="AF383" s="155">
        <v>35</v>
      </c>
      <c r="AG383" s="155">
        <v>35</v>
      </c>
      <c r="AH383" s="155">
        <v>35</v>
      </c>
      <c r="AI383" s="155">
        <v>35</v>
      </c>
      <c r="AJ383" s="155">
        <v>35</v>
      </c>
      <c r="AK383" s="155">
        <v>35</v>
      </c>
      <c r="AL383" s="155">
        <v>35</v>
      </c>
      <c r="AM383" s="155">
        <v>35</v>
      </c>
      <c r="AN383" s="155">
        <v>35</v>
      </c>
      <c r="AO383" s="155">
        <v>35</v>
      </c>
      <c r="AP383" s="155">
        <v>35</v>
      </c>
      <c r="AQ383" s="8"/>
      <c r="AS383" s="134"/>
      <c r="AT383" s="134"/>
    </row>
    <row r="384" spans="2:46">
      <c r="B384" s="5"/>
      <c r="D384" s="165" t="s">
        <v>136</v>
      </c>
      <c r="E384" s="47"/>
      <c r="F384" s="61" t="s">
        <v>11</v>
      </c>
      <c r="G384" s="154">
        <f t="shared" si="105"/>
        <v>360</v>
      </c>
      <c r="H384" s="155">
        <v>4</v>
      </c>
      <c r="I384" s="155">
        <v>4</v>
      </c>
      <c r="J384" s="155">
        <v>5</v>
      </c>
      <c r="K384" s="155">
        <v>5</v>
      </c>
      <c r="L384" s="155">
        <v>6</v>
      </c>
      <c r="M384" s="155">
        <v>7</v>
      </c>
      <c r="N384" s="155">
        <v>7</v>
      </c>
      <c r="O384" s="155">
        <v>8</v>
      </c>
      <c r="P384" s="155">
        <v>9</v>
      </c>
      <c r="Q384" s="155">
        <v>9</v>
      </c>
      <c r="R384" s="155">
        <v>10</v>
      </c>
      <c r="S384" s="155">
        <v>11</v>
      </c>
      <c r="T384" s="155">
        <v>11</v>
      </c>
      <c r="U384" s="155">
        <v>12</v>
      </c>
      <c r="V384" s="155">
        <v>12</v>
      </c>
      <c r="W384" s="155">
        <v>12</v>
      </c>
      <c r="X384" s="155">
        <v>12</v>
      </c>
      <c r="Y384" s="155">
        <v>12</v>
      </c>
      <c r="Z384" s="155">
        <v>12</v>
      </c>
      <c r="AA384" s="155">
        <v>12</v>
      </c>
      <c r="AB384" s="155">
        <v>12</v>
      </c>
      <c r="AC384" s="155">
        <v>12</v>
      </c>
      <c r="AD384" s="155">
        <v>12</v>
      </c>
      <c r="AE384" s="155">
        <v>12</v>
      </c>
      <c r="AF384" s="155">
        <v>12</v>
      </c>
      <c r="AG384" s="155">
        <v>12</v>
      </c>
      <c r="AH384" s="155">
        <v>12</v>
      </c>
      <c r="AI384" s="155">
        <v>12</v>
      </c>
      <c r="AJ384" s="155">
        <v>12</v>
      </c>
      <c r="AK384" s="155">
        <v>12</v>
      </c>
      <c r="AL384" s="155">
        <v>12</v>
      </c>
      <c r="AM384" s="155">
        <v>12</v>
      </c>
      <c r="AN384" s="155">
        <v>12</v>
      </c>
      <c r="AO384" s="155">
        <v>12</v>
      </c>
      <c r="AP384" s="155">
        <v>12</v>
      </c>
      <c r="AQ384" s="8"/>
      <c r="AS384" s="134"/>
      <c r="AT384" s="134"/>
    </row>
    <row r="385" spans="2:46">
      <c r="B385" s="5"/>
      <c r="D385" s="165" t="s">
        <v>137</v>
      </c>
      <c r="E385" s="50"/>
      <c r="F385" s="61" t="s">
        <v>15</v>
      </c>
      <c r="G385" s="154">
        <f t="shared" si="105"/>
        <v>696</v>
      </c>
      <c r="H385" s="155">
        <v>8</v>
      </c>
      <c r="I385" s="155">
        <v>8</v>
      </c>
      <c r="J385" s="155">
        <v>9</v>
      </c>
      <c r="K385" s="155">
        <v>10</v>
      </c>
      <c r="L385" s="155">
        <v>12</v>
      </c>
      <c r="M385" s="155">
        <v>13</v>
      </c>
      <c r="N385" s="155">
        <v>14</v>
      </c>
      <c r="O385" s="155">
        <v>16</v>
      </c>
      <c r="P385" s="155">
        <v>17</v>
      </c>
      <c r="Q385" s="155">
        <v>19</v>
      </c>
      <c r="R385" s="155">
        <v>20</v>
      </c>
      <c r="S385" s="155">
        <v>21</v>
      </c>
      <c r="T385" s="155">
        <v>23</v>
      </c>
      <c r="U385" s="155">
        <v>23</v>
      </c>
      <c r="V385" s="155">
        <v>23</v>
      </c>
      <c r="W385" s="155">
        <v>23</v>
      </c>
      <c r="X385" s="155">
        <v>23</v>
      </c>
      <c r="Y385" s="155">
        <v>23</v>
      </c>
      <c r="Z385" s="155">
        <v>23</v>
      </c>
      <c r="AA385" s="155">
        <v>23</v>
      </c>
      <c r="AB385" s="155">
        <v>23</v>
      </c>
      <c r="AC385" s="155">
        <v>23</v>
      </c>
      <c r="AD385" s="155">
        <v>23</v>
      </c>
      <c r="AE385" s="155">
        <v>23</v>
      </c>
      <c r="AF385" s="155">
        <v>23</v>
      </c>
      <c r="AG385" s="155">
        <v>23</v>
      </c>
      <c r="AH385" s="155">
        <v>23</v>
      </c>
      <c r="AI385" s="155">
        <v>23</v>
      </c>
      <c r="AJ385" s="155">
        <v>23</v>
      </c>
      <c r="AK385" s="155">
        <v>23</v>
      </c>
      <c r="AL385" s="155">
        <v>23</v>
      </c>
      <c r="AM385" s="155">
        <v>23</v>
      </c>
      <c r="AN385" s="155">
        <v>23</v>
      </c>
      <c r="AO385" s="155">
        <v>23</v>
      </c>
      <c r="AP385" s="155">
        <v>23</v>
      </c>
      <c r="AQ385" s="8"/>
      <c r="AS385" s="134"/>
      <c r="AT385" s="134"/>
    </row>
    <row r="386" spans="2:46">
      <c r="B386" s="5"/>
      <c r="D386" s="165"/>
      <c r="E386" s="56"/>
      <c r="F386" s="57"/>
      <c r="G386" s="55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  <c r="AJ386" s="152"/>
      <c r="AK386" s="152"/>
      <c r="AL386" s="152"/>
      <c r="AM386" s="152"/>
      <c r="AN386" s="152"/>
      <c r="AO386" s="152"/>
      <c r="AP386" s="152"/>
      <c r="AQ386" s="8"/>
      <c r="AS386" s="137"/>
      <c r="AT386" s="134"/>
    </row>
    <row r="387" spans="2:46">
      <c r="B387" s="5"/>
      <c r="D387" s="165"/>
      <c r="E387" s="58">
        <f>E358+1</f>
        <v>14</v>
      </c>
      <c r="F387" s="59" t="str">
        <f>LOOKUP(E387,CAPEX!$E$11:$E$29,CAPEX!$F$11:$F$29)</f>
        <v>Sao Francisco de Itabapoana</v>
      </c>
      <c r="G387" s="153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8"/>
      <c r="AS387" s="135"/>
      <c r="AT387" s="134"/>
    </row>
    <row r="388" spans="2:46" s="22" customFormat="1">
      <c r="B388" s="5"/>
      <c r="D388" s="166"/>
      <c r="E388" s="52"/>
      <c r="F388" s="60" t="s">
        <v>51</v>
      </c>
      <c r="G388" s="154">
        <f t="shared" ref="G388:AP388" si="106">SUM(G389:G393)</f>
        <v>95044</v>
      </c>
      <c r="H388" s="154">
        <f t="shared" si="106"/>
        <v>2218</v>
      </c>
      <c r="I388" s="154">
        <f t="shared" si="106"/>
        <v>2584</v>
      </c>
      <c r="J388" s="154">
        <f t="shared" si="106"/>
        <v>2605</v>
      </c>
      <c r="K388" s="154">
        <f t="shared" si="106"/>
        <v>2616</v>
      </c>
      <c r="L388" s="154">
        <f t="shared" si="106"/>
        <v>2626</v>
      </c>
      <c r="M388" s="154">
        <f t="shared" si="106"/>
        <v>2630</v>
      </c>
      <c r="N388" s="154">
        <f t="shared" si="106"/>
        <v>2628</v>
      </c>
      <c r="O388" s="154">
        <f t="shared" si="106"/>
        <v>2628</v>
      </c>
      <c r="P388" s="154">
        <f t="shared" si="106"/>
        <v>2516</v>
      </c>
      <c r="Q388" s="154">
        <f t="shared" si="106"/>
        <v>2616</v>
      </c>
      <c r="R388" s="154">
        <f t="shared" si="106"/>
        <v>2638</v>
      </c>
      <c r="S388" s="154">
        <f t="shared" si="106"/>
        <v>2635</v>
      </c>
      <c r="T388" s="154">
        <f t="shared" si="106"/>
        <v>2688</v>
      </c>
      <c r="U388" s="154">
        <f t="shared" si="106"/>
        <v>2703</v>
      </c>
      <c r="V388" s="154">
        <f t="shared" si="106"/>
        <v>2744</v>
      </c>
      <c r="W388" s="154">
        <f t="shared" si="106"/>
        <v>2754</v>
      </c>
      <c r="X388" s="154">
        <f t="shared" si="106"/>
        <v>2780</v>
      </c>
      <c r="Y388" s="154">
        <f t="shared" si="106"/>
        <v>2790</v>
      </c>
      <c r="Z388" s="154">
        <f t="shared" si="106"/>
        <v>2798</v>
      </c>
      <c r="AA388" s="154">
        <f t="shared" si="106"/>
        <v>2806</v>
      </c>
      <c r="AB388" s="154">
        <f t="shared" si="106"/>
        <v>2808</v>
      </c>
      <c r="AC388" s="154">
        <f t="shared" si="106"/>
        <v>2810</v>
      </c>
      <c r="AD388" s="154">
        <f t="shared" si="106"/>
        <v>2814</v>
      </c>
      <c r="AE388" s="154">
        <f t="shared" si="106"/>
        <v>2816</v>
      </c>
      <c r="AF388" s="154">
        <f t="shared" si="106"/>
        <v>2820</v>
      </c>
      <c r="AG388" s="154">
        <f t="shared" si="106"/>
        <v>2817</v>
      </c>
      <c r="AH388" s="154">
        <f t="shared" si="106"/>
        <v>2814</v>
      </c>
      <c r="AI388" s="154">
        <f t="shared" si="106"/>
        <v>2811</v>
      </c>
      <c r="AJ388" s="154">
        <f t="shared" si="106"/>
        <v>2808</v>
      </c>
      <c r="AK388" s="154">
        <f t="shared" si="106"/>
        <v>2805</v>
      </c>
      <c r="AL388" s="154">
        <f t="shared" si="106"/>
        <v>2798</v>
      </c>
      <c r="AM388" s="154">
        <f t="shared" si="106"/>
        <v>2791</v>
      </c>
      <c r="AN388" s="154">
        <f t="shared" si="106"/>
        <v>2784</v>
      </c>
      <c r="AO388" s="154">
        <f t="shared" si="106"/>
        <v>2776</v>
      </c>
      <c r="AP388" s="154">
        <f t="shared" si="106"/>
        <v>2769</v>
      </c>
      <c r="AQ388" s="8"/>
      <c r="AS388" s="134"/>
      <c r="AT388" s="136"/>
    </row>
    <row r="389" spans="2:46">
      <c r="B389" s="5"/>
      <c r="D389" s="165" t="s">
        <v>118</v>
      </c>
      <c r="E389" s="47"/>
      <c r="F389" s="61" t="s">
        <v>52</v>
      </c>
      <c r="G389" s="154">
        <f t="shared" ref="G389:G393" si="107">SUM(H389:AP389)</f>
        <v>2266</v>
      </c>
      <c r="H389" s="155">
        <v>57</v>
      </c>
      <c r="I389" s="155">
        <v>58</v>
      </c>
      <c r="J389" s="155">
        <v>64</v>
      </c>
      <c r="K389" s="155">
        <v>63</v>
      </c>
      <c r="L389" s="155">
        <v>63</v>
      </c>
      <c r="M389" s="155">
        <v>63</v>
      </c>
      <c r="N389" s="155">
        <v>62</v>
      </c>
      <c r="O389" s="155">
        <v>62</v>
      </c>
      <c r="P389" s="155">
        <v>56</v>
      </c>
      <c r="Q389" s="155">
        <v>61</v>
      </c>
      <c r="R389" s="155">
        <v>62</v>
      </c>
      <c r="S389" s="155">
        <v>61</v>
      </c>
      <c r="T389" s="155">
        <v>63</v>
      </c>
      <c r="U389" s="155">
        <v>64</v>
      </c>
      <c r="V389" s="155">
        <v>64</v>
      </c>
      <c r="W389" s="155">
        <v>65</v>
      </c>
      <c r="X389" s="155">
        <v>65</v>
      </c>
      <c r="Y389" s="155">
        <v>66</v>
      </c>
      <c r="Z389" s="155">
        <v>66</v>
      </c>
      <c r="AA389" s="155">
        <v>67</v>
      </c>
      <c r="AB389" s="155">
        <v>67</v>
      </c>
      <c r="AC389" s="155">
        <v>67</v>
      </c>
      <c r="AD389" s="155">
        <v>67</v>
      </c>
      <c r="AE389" s="155">
        <v>67</v>
      </c>
      <c r="AF389" s="155">
        <v>68</v>
      </c>
      <c r="AG389" s="155">
        <v>68</v>
      </c>
      <c r="AH389" s="155">
        <v>68</v>
      </c>
      <c r="AI389" s="155">
        <v>68</v>
      </c>
      <c r="AJ389" s="155">
        <v>68</v>
      </c>
      <c r="AK389" s="155">
        <v>68</v>
      </c>
      <c r="AL389" s="155">
        <v>68</v>
      </c>
      <c r="AM389" s="155">
        <v>68</v>
      </c>
      <c r="AN389" s="155">
        <v>68</v>
      </c>
      <c r="AO389" s="155">
        <v>67</v>
      </c>
      <c r="AP389" s="155">
        <v>67</v>
      </c>
      <c r="AQ389" s="8"/>
      <c r="AS389" s="134"/>
      <c r="AT389" s="134"/>
    </row>
    <row r="390" spans="2:46">
      <c r="B390" s="5"/>
      <c r="D390" s="165" t="s">
        <v>119</v>
      </c>
      <c r="E390" s="47"/>
      <c r="F390" s="61" t="s">
        <v>53</v>
      </c>
      <c r="G390" s="154">
        <f t="shared" si="107"/>
        <v>89999</v>
      </c>
      <c r="H390" s="155">
        <v>2107</v>
      </c>
      <c r="I390" s="155">
        <v>2471</v>
      </c>
      <c r="J390" s="155">
        <v>2483</v>
      </c>
      <c r="K390" s="155">
        <v>2493</v>
      </c>
      <c r="L390" s="155">
        <v>2499</v>
      </c>
      <c r="M390" s="155">
        <v>2501</v>
      </c>
      <c r="N390" s="155">
        <v>2499</v>
      </c>
      <c r="O390" s="155">
        <v>2496</v>
      </c>
      <c r="P390" s="155">
        <v>2388</v>
      </c>
      <c r="Q390" s="155">
        <v>2480</v>
      </c>
      <c r="R390" s="155">
        <v>2499</v>
      </c>
      <c r="S390" s="155">
        <v>2495</v>
      </c>
      <c r="T390" s="155">
        <v>2543</v>
      </c>
      <c r="U390" s="155">
        <v>2557</v>
      </c>
      <c r="V390" s="155">
        <v>2597</v>
      </c>
      <c r="W390" s="155">
        <v>2605</v>
      </c>
      <c r="X390" s="155">
        <v>2631</v>
      </c>
      <c r="Y390" s="155">
        <v>2639</v>
      </c>
      <c r="Z390" s="155">
        <v>2647</v>
      </c>
      <c r="AA390" s="155">
        <v>2654</v>
      </c>
      <c r="AB390" s="155">
        <v>2656</v>
      </c>
      <c r="AC390" s="155">
        <v>2658</v>
      </c>
      <c r="AD390" s="155">
        <v>2660</v>
      </c>
      <c r="AE390" s="155">
        <v>2662</v>
      </c>
      <c r="AF390" s="155">
        <v>2664</v>
      </c>
      <c r="AG390" s="155">
        <v>2661</v>
      </c>
      <c r="AH390" s="155">
        <v>2658</v>
      </c>
      <c r="AI390" s="155">
        <v>2655</v>
      </c>
      <c r="AJ390" s="155">
        <v>2652</v>
      </c>
      <c r="AK390" s="155">
        <v>2649</v>
      </c>
      <c r="AL390" s="155">
        <v>2642</v>
      </c>
      <c r="AM390" s="155">
        <v>2635</v>
      </c>
      <c r="AN390" s="155">
        <v>2628</v>
      </c>
      <c r="AO390" s="155">
        <v>2621</v>
      </c>
      <c r="AP390" s="155">
        <v>2614</v>
      </c>
      <c r="AQ390" s="8"/>
      <c r="AS390" s="134"/>
      <c r="AT390" s="134"/>
    </row>
    <row r="391" spans="2:46">
      <c r="B391" s="5"/>
      <c r="D391" s="165" t="s">
        <v>120</v>
      </c>
      <c r="E391" s="47"/>
      <c r="F391" s="61" t="s">
        <v>54</v>
      </c>
      <c r="G391" s="154">
        <f t="shared" si="107"/>
        <v>1396</v>
      </c>
      <c r="H391" s="155">
        <v>27</v>
      </c>
      <c r="I391" s="155">
        <v>28</v>
      </c>
      <c r="J391" s="155">
        <v>29</v>
      </c>
      <c r="K391" s="155">
        <v>30</v>
      </c>
      <c r="L391" s="155">
        <v>32</v>
      </c>
      <c r="M391" s="155">
        <v>33</v>
      </c>
      <c r="N391" s="155">
        <v>34</v>
      </c>
      <c r="O391" s="155">
        <v>35</v>
      </c>
      <c r="P391" s="155">
        <v>36</v>
      </c>
      <c r="Q391" s="155">
        <v>38</v>
      </c>
      <c r="R391" s="155">
        <v>39</v>
      </c>
      <c r="S391" s="155">
        <v>40</v>
      </c>
      <c r="T391" s="155">
        <v>41</v>
      </c>
      <c r="U391" s="155">
        <v>41</v>
      </c>
      <c r="V391" s="155">
        <v>42</v>
      </c>
      <c r="W391" s="155">
        <v>42</v>
      </c>
      <c r="X391" s="155">
        <v>42</v>
      </c>
      <c r="Y391" s="155">
        <v>43</v>
      </c>
      <c r="Z391" s="155">
        <v>43</v>
      </c>
      <c r="AA391" s="155">
        <v>43</v>
      </c>
      <c r="AB391" s="155">
        <v>43</v>
      </c>
      <c r="AC391" s="155">
        <v>43</v>
      </c>
      <c r="AD391" s="155">
        <v>44</v>
      </c>
      <c r="AE391" s="155">
        <v>44</v>
      </c>
      <c r="AF391" s="155">
        <v>44</v>
      </c>
      <c r="AG391" s="155">
        <v>44</v>
      </c>
      <c r="AH391" s="155">
        <v>44</v>
      </c>
      <c r="AI391" s="155">
        <v>44</v>
      </c>
      <c r="AJ391" s="155">
        <v>44</v>
      </c>
      <c r="AK391" s="155">
        <v>44</v>
      </c>
      <c r="AL391" s="155">
        <v>44</v>
      </c>
      <c r="AM391" s="155">
        <v>44</v>
      </c>
      <c r="AN391" s="155">
        <v>44</v>
      </c>
      <c r="AO391" s="155">
        <v>44</v>
      </c>
      <c r="AP391" s="155">
        <v>44</v>
      </c>
      <c r="AQ391" s="8"/>
      <c r="AS391" s="134"/>
      <c r="AT391" s="134"/>
    </row>
    <row r="392" spans="2:46">
      <c r="B392" s="5"/>
      <c r="D392" s="165" t="s">
        <v>121</v>
      </c>
      <c r="E392" s="47"/>
      <c r="F392" s="61" t="s">
        <v>11</v>
      </c>
      <c r="G392" s="154">
        <f t="shared" si="107"/>
        <v>466</v>
      </c>
      <c r="H392" s="155">
        <v>9</v>
      </c>
      <c r="I392" s="155">
        <v>9</v>
      </c>
      <c r="J392" s="155">
        <v>10</v>
      </c>
      <c r="K392" s="155">
        <v>10</v>
      </c>
      <c r="L392" s="155">
        <v>11</v>
      </c>
      <c r="M392" s="155">
        <v>11</v>
      </c>
      <c r="N392" s="155">
        <v>11</v>
      </c>
      <c r="O392" s="155">
        <v>12</v>
      </c>
      <c r="P392" s="155">
        <v>12</v>
      </c>
      <c r="Q392" s="155">
        <v>12</v>
      </c>
      <c r="R392" s="155">
        <v>13</v>
      </c>
      <c r="S392" s="155">
        <v>13</v>
      </c>
      <c r="T392" s="155">
        <v>14</v>
      </c>
      <c r="U392" s="155">
        <v>14</v>
      </c>
      <c r="V392" s="155">
        <v>14</v>
      </c>
      <c r="W392" s="155">
        <v>14</v>
      </c>
      <c r="X392" s="155">
        <v>14</v>
      </c>
      <c r="Y392" s="155">
        <v>14</v>
      </c>
      <c r="Z392" s="155">
        <v>14</v>
      </c>
      <c r="AA392" s="155">
        <v>14</v>
      </c>
      <c r="AB392" s="155">
        <v>14</v>
      </c>
      <c r="AC392" s="155">
        <v>14</v>
      </c>
      <c r="AD392" s="155">
        <v>14</v>
      </c>
      <c r="AE392" s="155">
        <v>14</v>
      </c>
      <c r="AF392" s="155">
        <v>15</v>
      </c>
      <c r="AG392" s="155">
        <v>15</v>
      </c>
      <c r="AH392" s="155">
        <v>15</v>
      </c>
      <c r="AI392" s="155">
        <v>15</v>
      </c>
      <c r="AJ392" s="155">
        <v>15</v>
      </c>
      <c r="AK392" s="155">
        <v>15</v>
      </c>
      <c r="AL392" s="155">
        <v>15</v>
      </c>
      <c r="AM392" s="155">
        <v>15</v>
      </c>
      <c r="AN392" s="155">
        <v>15</v>
      </c>
      <c r="AO392" s="155">
        <v>15</v>
      </c>
      <c r="AP392" s="155">
        <v>15</v>
      </c>
      <c r="AQ392" s="8"/>
      <c r="AS392" s="134"/>
      <c r="AT392" s="134"/>
    </row>
    <row r="393" spans="2:46">
      <c r="B393" s="5"/>
      <c r="D393" s="165" t="s">
        <v>122</v>
      </c>
      <c r="E393" s="50"/>
      <c r="F393" s="61" t="s">
        <v>15</v>
      </c>
      <c r="G393" s="154">
        <f t="shared" si="107"/>
        <v>917</v>
      </c>
      <c r="H393" s="155">
        <v>18</v>
      </c>
      <c r="I393" s="155">
        <v>18</v>
      </c>
      <c r="J393" s="155">
        <v>19</v>
      </c>
      <c r="K393" s="155">
        <v>20</v>
      </c>
      <c r="L393" s="155">
        <v>21</v>
      </c>
      <c r="M393" s="155">
        <v>22</v>
      </c>
      <c r="N393" s="155">
        <v>22</v>
      </c>
      <c r="O393" s="155">
        <v>23</v>
      </c>
      <c r="P393" s="155">
        <v>24</v>
      </c>
      <c r="Q393" s="155">
        <v>25</v>
      </c>
      <c r="R393" s="155">
        <v>25</v>
      </c>
      <c r="S393" s="155">
        <v>26</v>
      </c>
      <c r="T393" s="155">
        <v>27</v>
      </c>
      <c r="U393" s="155">
        <v>27</v>
      </c>
      <c r="V393" s="155">
        <v>27</v>
      </c>
      <c r="W393" s="155">
        <v>28</v>
      </c>
      <c r="X393" s="155">
        <v>28</v>
      </c>
      <c r="Y393" s="155">
        <v>28</v>
      </c>
      <c r="Z393" s="155">
        <v>28</v>
      </c>
      <c r="AA393" s="155">
        <v>28</v>
      </c>
      <c r="AB393" s="155">
        <v>28</v>
      </c>
      <c r="AC393" s="155">
        <v>28</v>
      </c>
      <c r="AD393" s="155">
        <v>29</v>
      </c>
      <c r="AE393" s="155">
        <v>29</v>
      </c>
      <c r="AF393" s="155">
        <v>29</v>
      </c>
      <c r="AG393" s="155">
        <v>29</v>
      </c>
      <c r="AH393" s="155">
        <v>29</v>
      </c>
      <c r="AI393" s="155">
        <v>29</v>
      </c>
      <c r="AJ393" s="155">
        <v>29</v>
      </c>
      <c r="AK393" s="155">
        <v>29</v>
      </c>
      <c r="AL393" s="155">
        <v>29</v>
      </c>
      <c r="AM393" s="155">
        <v>29</v>
      </c>
      <c r="AN393" s="155">
        <v>29</v>
      </c>
      <c r="AO393" s="155">
        <v>29</v>
      </c>
      <c r="AP393" s="155">
        <v>29</v>
      </c>
      <c r="AQ393" s="8"/>
      <c r="AS393" s="134"/>
      <c r="AT393" s="134"/>
    </row>
    <row r="394" spans="2:46">
      <c r="B394" s="5"/>
      <c r="D394" s="165"/>
      <c r="E394" s="50"/>
      <c r="F394" s="50"/>
      <c r="G394" s="55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8"/>
      <c r="AS394" s="134"/>
      <c r="AT394" s="134"/>
    </row>
    <row r="395" spans="2:46" s="22" customFormat="1">
      <c r="B395" s="5"/>
      <c r="D395" s="166"/>
      <c r="E395" s="52"/>
      <c r="F395" s="60" t="s">
        <v>55</v>
      </c>
      <c r="G395" s="154">
        <f t="shared" ref="G395:AP395" si="108">SUM(G396:G400)</f>
        <v>52727</v>
      </c>
      <c r="H395" s="154">
        <f t="shared" si="108"/>
        <v>1037</v>
      </c>
      <c r="I395" s="154">
        <f t="shared" si="108"/>
        <v>1061</v>
      </c>
      <c r="J395" s="154">
        <f t="shared" si="108"/>
        <v>1107</v>
      </c>
      <c r="K395" s="154">
        <f t="shared" si="108"/>
        <v>1150</v>
      </c>
      <c r="L395" s="154">
        <f t="shared" si="108"/>
        <v>1198</v>
      </c>
      <c r="M395" s="154">
        <f t="shared" si="108"/>
        <v>1240</v>
      </c>
      <c r="N395" s="154">
        <f t="shared" si="108"/>
        <v>1283</v>
      </c>
      <c r="O395" s="154">
        <f t="shared" si="108"/>
        <v>1329</v>
      </c>
      <c r="P395" s="154">
        <f t="shared" si="108"/>
        <v>1374</v>
      </c>
      <c r="Q395" s="154">
        <f t="shared" si="108"/>
        <v>1420</v>
      </c>
      <c r="R395" s="154">
        <f t="shared" si="108"/>
        <v>1460</v>
      </c>
      <c r="S395" s="154">
        <f t="shared" si="108"/>
        <v>1501</v>
      </c>
      <c r="T395" s="154">
        <f t="shared" si="108"/>
        <v>1541</v>
      </c>
      <c r="U395" s="154">
        <f t="shared" si="108"/>
        <v>1559</v>
      </c>
      <c r="V395" s="154">
        <f t="shared" si="108"/>
        <v>1577</v>
      </c>
      <c r="W395" s="154">
        <f t="shared" si="108"/>
        <v>1589</v>
      </c>
      <c r="X395" s="154">
        <f t="shared" si="108"/>
        <v>1599</v>
      </c>
      <c r="Y395" s="154">
        <f t="shared" si="108"/>
        <v>1610</v>
      </c>
      <c r="Z395" s="154">
        <f t="shared" si="108"/>
        <v>1621</v>
      </c>
      <c r="AA395" s="154">
        <f t="shared" si="108"/>
        <v>1631</v>
      </c>
      <c r="AB395" s="154">
        <f t="shared" si="108"/>
        <v>1635</v>
      </c>
      <c r="AC395" s="154">
        <f t="shared" si="108"/>
        <v>1639</v>
      </c>
      <c r="AD395" s="154">
        <f t="shared" si="108"/>
        <v>1643</v>
      </c>
      <c r="AE395" s="154">
        <f t="shared" si="108"/>
        <v>1648</v>
      </c>
      <c r="AF395" s="154">
        <f t="shared" si="108"/>
        <v>1653</v>
      </c>
      <c r="AG395" s="154">
        <f t="shared" si="108"/>
        <v>1654</v>
      </c>
      <c r="AH395" s="154">
        <f t="shared" si="108"/>
        <v>1656</v>
      </c>
      <c r="AI395" s="154">
        <f t="shared" si="108"/>
        <v>1659</v>
      </c>
      <c r="AJ395" s="154">
        <f t="shared" si="108"/>
        <v>1660</v>
      </c>
      <c r="AK395" s="154">
        <f t="shared" si="108"/>
        <v>1662</v>
      </c>
      <c r="AL395" s="154">
        <f t="shared" si="108"/>
        <v>1663</v>
      </c>
      <c r="AM395" s="154">
        <f t="shared" si="108"/>
        <v>1665</v>
      </c>
      <c r="AN395" s="154">
        <f t="shared" si="108"/>
        <v>1666</v>
      </c>
      <c r="AO395" s="154">
        <f t="shared" si="108"/>
        <v>1668</v>
      </c>
      <c r="AP395" s="154">
        <f t="shared" si="108"/>
        <v>1669</v>
      </c>
      <c r="AQ395" s="8"/>
      <c r="AS395" s="134"/>
      <c r="AT395" s="136"/>
    </row>
    <row r="396" spans="2:46">
      <c r="B396" s="5"/>
      <c r="D396" s="165" t="s">
        <v>123</v>
      </c>
      <c r="E396" s="47"/>
      <c r="F396" s="61" t="s">
        <v>52</v>
      </c>
      <c r="G396" s="154">
        <f t="shared" ref="G396:G400" si="109">SUM(H396:AP396)</f>
        <v>0</v>
      </c>
      <c r="H396" s="155">
        <v>0</v>
      </c>
      <c r="I396" s="155">
        <v>0</v>
      </c>
      <c r="J396" s="155">
        <v>0</v>
      </c>
      <c r="K396" s="155">
        <v>0</v>
      </c>
      <c r="L396" s="155">
        <v>0</v>
      </c>
      <c r="M396" s="155">
        <v>0</v>
      </c>
      <c r="N396" s="155">
        <v>0</v>
      </c>
      <c r="O396" s="155">
        <v>0</v>
      </c>
      <c r="P396" s="155">
        <v>0</v>
      </c>
      <c r="Q396" s="155">
        <v>0</v>
      </c>
      <c r="R396" s="155">
        <v>0</v>
      </c>
      <c r="S396" s="155">
        <v>0</v>
      </c>
      <c r="T396" s="155">
        <v>0</v>
      </c>
      <c r="U396" s="155">
        <v>0</v>
      </c>
      <c r="V396" s="155">
        <v>0</v>
      </c>
      <c r="W396" s="155">
        <v>0</v>
      </c>
      <c r="X396" s="155">
        <v>0</v>
      </c>
      <c r="Y396" s="155">
        <v>0</v>
      </c>
      <c r="Z396" s="155">
        <v>0</v>
      </c>
      <c r="AA396" s="155">
        <v>0</v>
      </c>
      <c r="AB396" s="155">
        <v>0</v>
      </c>
      <c r="AC396" s="155">
        <v>0</v>
      </c>
      <c r="AD396" s="155">
        <v>0</v>
      </c>
      <c r="AE396" s="155">
        <v>0</v>
      </c>
      <c r="AF396" s="155">
        <v>0</v>
      </c>
      <c r="AG396" s="155">
        <v>0</v>
      </c>
      <c r="AH396" s="155">
        <v>0</v>
      </c>
      <c r="AI396" s="155">
        <v>0</v>
      </c>
      <c r="AJ396" s="155">
        <v>0</v>
      </c>
      <c r="AK396" s="155">
        <v>0</v>
      </c>
      <c r="AL396" s="155">
        <v>0</v>
      </c>
      <c r="AM396" s="155">
        <v>0</v>
      </c>
      <c r="AN396" s="155">
        <v>0</v>
      </c>
      <c r="AO396" s="155">
        <v>0</v>
      </c>
      <c r="AP396" s="155">
        <v>0</v>
      </c>
      <c r="AQ396" s="8"/>
      <c r="AS396" s="134"/>
      <c r="AT396" s="134"/>
    </row>
    <row r="397" spans="2:46">
      <c r="B397" s="5"/>
      <c r="D397" s="165" t="s">
        <v>124</v>
      </c>
      <c r="E397" s="47"/>
      <c r="F397" s="61" t="s">
        <v>53</v>
      </c>
      <c r="G397" s="154">
        <f t="shared" si="109"/>
        <v>0</v>
      </c>
      <c r="H397" s="155">
        <v>0</v>
      </c>
      <c r="I397" s="155">
        <v>0</v>
      </c>
      <c r="J397" s="155">
        <v>0</v>
      </c>
      <c r="K397" s="155">
        <v>0</v>
      </c>
      <c r="L397" s="155">
        <v>0</v>
      </c>
      <c r="M397" s="155">
        <v>0</v>
      </c>
      <c r="N397" s="155">
        <v>0</v>
      </c>
      <c r="O397" s="155">
        <v>0</v>
      </c>
      <c r="P397" s="155">
        <v>0</v>
      </c>
      <c r="Q397" s="155">
        <v>0</v>
      </c>
      <c r="R397" s="155">
        <v>0</v>
      </c>
      <c r="S397" s="155">
        <v>0</v>
      </c>
      <c r="T397" s="155">
        <v>0</v>
      </c>
      <c r="U397" s="155">
        <v>0</v>
      </c>
      <c r="V397" s="155">
        <v>0</v>
      </c>
      <c r="W397" s="155">
        <v>0</v>
      </c>
      <c r="X397" s="155">
        <v>0</v>
      </c>
      <c r="Y397" s="155">
        <v>0</v>
      </c>
      <c r="Z397" s="155">
        <v>0</v>
      </c>
      <c r="AA397" s="155">
        <v>0</v>
      </c>
      <c r="AB397" s="155">
        <v>0</v>
      </c>
      <c r="AC397" s="155">
        <v>0</v>
      </c>
      <c r="AD397" s="155">
        <v>0</v>
      </c>
      <c r="AE397" s="155">
        <v>0</v>
      </c>
      <c r="AF397" s="155">
        <v>0</v>
      </c>
      <c r="AG397" s="155">
        <v>0</v>
      </c>
      <c r="AH397" s="155">
        <v>0</v>
      </c>
      <c r="AI397" s="155">
        <v>0</v>
      </c>
      <c r="AJ397" s="155">
        <v>0</v>
      </c>
      <c r="AK397" s="155">
        <v>0</v>
      </c>
      <c r="AL397" s="155">
        <v>0</v>
      </c>
      <c r="AM397" s="155">
        <v>0</v>
      </c>
      <c r="AN397" s="155">
        <v>0</v>
      </c>
      <c r="AO397" s="155">
        <v>0</v>
      </c>
      <c r="AP397" s="155">
        <v>0</v>
      </c>
      <c r="AQ397" s="8"/>
      <c r="AS397" s="134"/>
      <c r="AT397" s="134"/>
    </row>
    <row r="398" spans="2:46">
      <c r="B398" s="5"/>
      <c r="D398" s="165" t="s">
        <v>125</v>
      </c>
      <c r="E398" s="47"/>
      <c r="F398" s="61" t="s">
        <v>54</v>
      </c>
      <c r="G398" s="154">
        <f t="shared" si="109"/>
        <v>26544</v>
      </c>
      <c r="H398" s="155">
        <v>522</v>
      </c>
      <c r="I398" s="155">
        <v>534</v>
      </c>
      <c r="J398" s="155">
        <v>557</v>
      </c>
      <c r="K398" s="155">
        <v>579</v>
      </c>
      <c r="L398" s="155">
        <v>603</v>
      </c>
      <c r="M398" s="155">
        <v>624</v>
      </c>
      <c r="N398" s="155">
        <v>646</v>
      </c>
      <c r="O398" s="155">
        <v>669</v>
      </c>
      <c r="P398" s="155">
        <v>692</v>
      </c>
      <c r="Q398" s="155">
        <v>715</v>
      </c>
      <c r="R398" s="155">
        <v>735</v>
      </c>
      <c r="S398" s="155">
        <v>755</v>
      </c>
      <c r="T398" s="155">
        <v>776</v>
      </c>
      <c r="U398" s="155">
        <v>785</v>
      </c>
      <c r="V398" s="155">
        <v>794</v>
      </c>
      <c r="W398" s="155">
        <v>800</v>
      </c>
      <c r="X398" s="155">
        <v>805</v>
      </c>
      <c r="Y398" s="155">
        <v>810</v>
      </c>
      <c r="Z398" s="155">
        <v>816</v>
      </c>
      <c r="AA398" s="155">
        <v>821</v>
      </c>
      <c r="AB398" s="155">
        <v>823</v>
      </c>
      <c r="AC398" s="155">
        <v>825</v>
      </c>
      <c r="AD398" s="155">
        <v>827</v>
      </c>
      <c r="AE398" s="155">
        <v>830</v>
      </c>
      <c r="AF398" s="155">
        <v>832</v>
      </c>
      <c r="AG398" s="155">
        <v>833</v>
      </c>
      <c r="AH398" s="155">
        <v>834</v>
      </c>
      <c r="AI398" s="155">
        <v>835</v>
      </c>
      <c r="AJ398" s="155">
        <v>836</v>
      </c>
      <c r="AK398" s="155">
        <v>837</v>
      </c>
      <c r="AL398" s="155">
        <v>837</v>
      </c>
      <c r="AM398" s="155">
        <v>838</v>
      </c>
      <c r="AN398" s="155">
        <v>839</v>
      </c>
      <c r="AO398" s="155">
        <v>840</v>
      </c>
      <c r="AP398" s="155">
        <v>840</v>
      </c>
      <c r="AQ398" s="8"/>
      <c r="AS398" s="134"/>
      <c r="AT398" s="134"/>
    </row>
    <row r="399" spans="2:46">
      <c r="B399" s="5"/>
      <c r="D399" s="165" t="s">
        <v>126</v>
      </c>
      <c r="E399" s="47"/>
      <c r="F399" s="61" t="s">
        <v>11</v>
      </c>
      <c r="G399" s="154">
        <f t="shared" si="109"/>
        <v>8801</v>
      </c>
      <c r="H399" s="155">
        <v>173</v>
      </c>
      <c r="I399" s="155">
        <v>177</v>
      </c>
      <c r="J399" s="155">
        <v>185</v>
      </c>
      <c r="K399" s="155">
        <v>192</v>
      </c>
      <c r="L399" s="155">
        <v>200</v>
      </c>
      <c r="M399" s="155">
        <v>207</v>
      </c>
      <c r="N399" s="155">
        <v>214</v>
      </c>
      <c r="O399" s="155">
        <v>222</v>
      </c>
      <c r="P399" s="155">
        <v>229</v>
      </c>
      <c r="Q399" s="155">
        <v>237</v>
      </c>
      <c r="R399" s="155">
        <v>244</v>
      </c>
      <c r="S399" s="155">
        <v>251</v>
      </c>
      <c r="T399" s="155">
        <v>257</v>
      </c>
      <c r="U399" s="155">
        <v>260</v>
      </c>
      <c r="V399" s="155">
        <v>263</v>
      </c>
      <c r="W399" s="155">
        <v>265</v>
      </c>
      <c r="X399" s="155">
        <v>267</v>
      </c>
      <c r="Y399" s="155">
        <v>269</v>
      </c>
      <c r="Z399" s="155">
        <v>271</v>
      </c>
      <c r="AA399" s="155">
        <v>272</v>
      </c>
      <c r="AB399" s="155">
        <v>273</v>
      </c>
      <c r="AC399" s="155">
        <v>274</v>
      </c>
      <c r="AD399" s="155">
        <v>274</v>
      </c>
      <c r="AE399" s="155">
        <v>275</v>
      </c>
      <c r="AF399" s="155">
        <v>276</v>
      </c>
      <c r="AG399" s="155">
        <v>276</v>
      </c>
      <c r="AH399" s="155">
        <v>276</v>
      </c>
      <c r="AI399" s="155">
        <v>277</v>
      </c>
      <c r="AJ399" s="155">
        <v>277</v>
      </c>
      <c r="AK399" s="155">
        <v>277</v>
      </c>
      <c r="AL399" s="155">
        <v>278</v>
      </c>
      <c r="AM399" s="155">
        <v>278</v>
      </c>
      <c r="AN399" s="155">
        <v>278</v>
      </c>
      <c r="AO399" s="155">
        <v>278</v>
      </c>
      <c r="AP399" s="155">
        <v>279</v>
      </c>
      <c r="AQ399" s="8"/>
      <c r="AS399" s="134"/>
      <c r="AT399" s="134"/>
    </row>
    <row r="400" spans="2:46">
      <c r="B400" s="5"/>
      <c r="D400" s="165" t="s">
        <v>127</v>
      </c>
      <c r="E400" s="50"/>
      <c r="F400" s="61" t="s">
        <v>15</v>
      </c>
      <c r="G400" s="154">
        <f t="shared" si="109"/>
        <v>17382</v>
      </c>
      <c r="H400" s="155">
        <v>342</v>
      </c>
      <c r="I400" s="155">
        <v>350</v>
      </c>
      <c r="J400" s="155">
        <v>365</v>
      </c>
      <c r="K400" s="155">
        <v>379</v>
      </c>
      <c r="L400" s="155">
        <v>395</v>
      </c>
      <c r="M400" s="155">
        <v>409</v>
      </c>
      <c r="N400" s="155">
        <v>423</v>
      </c>
      <c r="O400" s="155">
        <v>438</v>
      </c>
      <c r="P400" s="155">
        <v>453</v>
      </c>
      <c r="Q400" s="155">
        <v>468</v>
      </c>
      <c r="R400" s="155">
        <v>481</v>
      </c>
      <c r="S400" s="155">
        <v>495</v>
      </c>
      <c r="T400" s="155">
        <v>508</v>
      </c>
      <c r="U400" s="155">
        <v>514</v>
      </c>
      <c r="V400" s="155">
        <v>520</v>
      </c>
      <c r="W400" s="155">
        <v>524</v>
      </c>
      <c r="X400" s="155">
        <v>527</v>
      </c>
      <c r="Y400" s="155">
        <v>531</v>
      </c>
      <c r="Z400" s="155">
        <v>534</v>
      </c>
      <c r="AA400" s="155">
        <v>538</v>
      </c>
      <c r="AB400" s="155">
        <v>539</v>
      </c>
      <c r="AC400" s="155">
        <v>540</v>
      </c>
      <c r="AD400" s="155">
        <v>542</v>
      </c>
      <c r="AE400" s="155">
        <v>543</v>
      </c>
      <c r="AF400" s="155">
        <v>545</v>
      </c>
      <c r="AG400" s="155">
        <v>545</v>
      </c>
      <c r="AH400" s="155">
        <v>546</v>
      </c>
      <c r="AI400" s="155">
        <v>547</v>
      </c>
      <c r="AJ400" s="155">
        <v>547</v>
      </c>
      <c r="AK400" s="155">
        <v>548</v>
      </c>
      <c r="AL400" s="155">
        <v>548</v>
      </c>
      <c r="AM400" s="155">
        <v>549</v>
      </c>
      <c r="AN400" s="155">
        <v>549</v>
      </c>
      <c r="AO400" s="155">
        <v>550</v>
      </c>
      <c r="AP400" s="155">
        <v>550</v>
      </c>
      <c r="AQ400" s="8"/>
      <c r="AS400" s="134"/>
      <c r="AT400" s="134"/>
    </row>
    <row r="401" spans="2:46">
      <c r="B401" s="5"/>
      <c r="D401" s="165"/>
      <c r="E401" s="50"/>
      <c r="F401" s="50"/>
      <c r="G401" s="55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8"/>
      <c r="AS401" s="134"/>
      <c r="AT401" s="134"/>
    </row>
    <row r="402" spans="2:46" s="22" customFormat="1">
      <c r="B402" s="5"/>
      <c r="D402" s="166"/>
      <c r="E402" s="52"/>
      <c r="F402" s="60" t="s">
        <v>56</v>
      </c>
      <c r="G402" s="154">
        <f t="shared" ref="G402:AP402" si="110">SUM(G403:G407)</f>
        <v>52392</v>
      </c>
      <c r="H402" s="154">
        <f t="shared" si="110"/>
        <v>24</v>
      </c>
      <c r="I402" s="154">
        <f t="shared" si="110"/>
        <v>32</v>
      </c>
      <c r="J402" s="154">
        <f t="shared" si="110"/>
        <v>175</v>
      </c>
      <c r="K402" s="154">
        <f t="shared" si="110"/>
        <v>322</v>
      </c>
      <c r="L402" s="154">
        <f t="shared" si="110"/>
        <v>472</v>
      </c>
      <c r="M402" s="154">
        <f t="shared" si="110"/>
        <v>625</v>
      </c>
      <c r="N402" s="154">
        <f t="shared" si="110"/>
        <v>783</v>
      </c>
      <c r="O402" s="154">
        <f t="shared" si="110"/>
        <v>944</v>
      </c>
      <c r="P402" s="154">
        <f t="shared" si="110"/>
        <v>1097</v>
      </c>
      <c r="Q402" s="154">
        <f t="shared" si="110"/>
        <v>1278</v>
      </c>
      <c r="R402" s="154">
        <f t="shared" si="110"/>
        <v>1442</v>
      </c>
      <c r="S402" s="154">
        <f t="shared" si="110"/>
        <v>1612</v>
      </c>
      <c r="T402" s="154">
        <f t="shared" si="110"/>
        <v>1795</v>
      </c>
      <c r="U402" s="154">
        <f t="shared" si="110"/>
        <v>1817</v>
      </c>
      <c r="V402" s="154">
        <f t="shared" si="110"/>
        <v>1837</v>
      </c>
      <c r="W402" s="154">
        <f t="shared" si="110"/>
        <v>1850</v>
      </c>
      <c r="X402" s="154">
        <f t="shared" si="110"/>
        <v>1862</v>
      </c>
      <c r="Y402" s="154">
        <f t="shared" si="110"/>
        <v>1874</v>
      </c>
      <c r="Z402" s="154">
        <f t="shared" si="110"/>
        <v>1887</v>
      </c>
      <c r="AA402" s="154">
        <f t="shared" si="110"/>
        <v>1899</v>
      </c>
      <c r="AB402" s="154">
        <f t="shared" si="110"/>
        <v>1902</v>
      </c>
      <c r="AC402" s="154">
        <f t="shared" si="110"/>
        <v>1907</v>
      </c>
      <c r="AD402" s="154">
        <f t="shared" si="110"/>
        <v>1911</v>
      </c>
      <c r="AE402" s="154">
        <f t="shared" si="110"/>
        <v>1916</v>
      </c>
      <c r="AF402" s="154">
        <f t="shared" si="110"/>
        <v>1920</v>
      </c>
      <c r="AG402" s="154">
        <f t="shared" si="110"/>
        <v>1921</v>
      </c>
      <c r="AH402" s="154">
        <f t="shared" si="110"/>
        <v>1921</v>
      </c>
      <c r="AI402" s="154">
        <f t="shared" si="110"/>
        <v>1923</v>
      </c>
      <c r="AJ402" s="154">
        <f t="shared" si="110"/>
        <v>1923</v>
      </c>
      <c r="AK402" s="154">
        <f t="shared" si="110"/>
        <v>1923</v>
      </c>
      <c r="AL402" s="154">
        <f t="shared" si="110"/>
        <v>1921</v>
      </c>
      <c r="AM402" s="154">
        <f t="shared" si="110"/>
        <v>1921</v>
      </c>
      <c r="AN402" s="154">
        <f t="shared" si="110"/>
        <v>1920</v>
      </c>
      <c r="AO402" s="154">
        <f t="shared" si="110"/>
        <v>1919</v>
      </c>
      <c r="AP402" s="154">
        <f t="shared" si="110"/>
        <v>1917</v>
      </c>
      <c r="AQ402" s="8"/>
      <c r="AS402" s="134"/>
      <c r="AT402" s="136"/>
    </row>
    <row r="403" spans="2:46">
      <c r="B403" s="5"/>
      <c r="D403" s="165" t="s">
        <v>128</v>
      </c>
      <c r="E403" s="47"/>
      <c r="F403" s="61" t="s">
        <v>52</v>
      </c>
      <c r="G403" s="154">
        <f t="shared" ref="G403:G407" si="111">SUM(H403:AP403)</f>
        <v>0</v>
      </c>
      <c r="H403" s="155">
        <v>0</v>
      </c>
      <c r="I403" s="155">
        <v>0</v>
      </c>
      <c r="J403" s="155">
        <v>0</v>
      </c>
      <c r="K403" s="155">
        <v>0</v>
      </c>
      <c r="L403" s="155">
        <v>0</v>
      </c>
      <c r="M403" s="155">
        <v>0</v>
      </c>
      <c r="N403" s="155">
        <v>0</v>
      </c>
      <c r="O403" s="155">
        <v>0</v>
      </c>
      <c r="P403" s="155">
        <v>0</v>
      </c>
      <c r="Q403" s="155">
        <v>0</v>
      </c>
      <c r="R403" s="155">
        <v>0</v>
      </c>
      <c r="S403" s="155">
        <v>0</v>
      </c>
      <c r="T403" s="155">
        <v>0</v>
      </c>
      <c r="U403" s="155">
        <v>0</v>
      </c>
      <c r="V403" s="155">
        <v>0</v>
      </c>
      <c r="W403" s="155">
        <v>0</v>
      </c>
      <c r="X403" s="155">
        <v>0</v>
      </c>
      <c r="Y403" s="155">
        <v>0</v>
      </c>
      <c r="Z403" s="155">
        <v>0</v>
      </c>
      <c r="AA403" s="155">
        <v>0</v>
      </c>
      <c r="AB403" s="155">
        <v>0</v>
      </c>
      <c r="AC403" s="155">
        <v>0</v>
      </c>
      <c r="AD403" s="155">
        <v>0</v>
      </c>
      <c r="AE403" s="155">
        <v>0</v>
      </c>
      <c r="AF403" s="155">
        <v>0</v>
      </c>
      <c r="AG403" s="155">
        <v>0</v>
      </c>
      <c r="AH403" s="155">
        <v>0</v>
      </c>
      <c r="AI403" s="155">
        <v>0</v>
      </c>
      <c r="AJ403" s="155">
        <v>0</v>
      </c>
      <c r="AK403" s="155">
        <v>0</v>
      </c>
      <c r="AL403" s="155">
        <v>0</v>
      </c>
      <c r="AM403" s="155">
        <v>0</v>
      </c>
      <c r="AN403" s="155">
        <v>0</v>
      </c>
      <c r="AO403" s="155">
        <v>0</v>
      </c>
      <c r="AP403" s="155">
        <v>0</v>
      </c>
      <c r="AQ403" s="8"/>
      <c r="AS403" s="134"/>
      <c r="AT403" s="134"/>
    </row>
    <row r="404" spans="2:46">
      <c r="B404" s="5"/>
      <c r="D404" s="165" t="s">
        <v>129</v>
      </c>
      <c r="E404" s="47"/>
      <c r="F404" s="61" t="s">
        <v>53</v>
      </c>
      <c r="G404" s="154">
        <f t="shared" si="111"/>
        <v>11430</v>
      </c>
      <c r="H404" s="155">
        <v>0</v>
      </c>
      <c r="I404" s="155">
        <v>8</v>
      </c>
      <c r="J404" s="155">
        <v>44</v>
      </c>
      <c r="K404" s="155">
        <v>80</v>
      </c>
      <c r="L404" s="155">
        <v>115</v>
      </c>
      <c r="M404" s="155">
        <v>150</v>
      </c>
      <c r="N404" s="155">
        <v>185</v>
      </c>
      <c r="O404" s="155">
        <v>219</v>
      </c>
      <c r="P404" s="155">
        <v>241</v>
      </c>
      <c r="Q404" s="155">
        <v>286</v>
      </c>
      <c r="R404" s="155">
        <v>317</v>
      </c>
      <c r="S404" s="155">
        <v>350</v>
      </c>
      <c r="T404" s="155">
        <v>394</v>
      </c>
      <c r="U404" s="155">
        <v>399</v>
      </c>
      <c r="V404" s="155">
        <v>403</v>
      </c>
      <c r="W404" s="155">
        <v>406</v>
      </c>
      <c r="X404" s="155">
        <v>408</v>
      </c>
      <c r="Y404" s="155">
        <v>411</v>
      </c>
      <c r="Z404" s="155">
        <v>413</v>
      </c>
      <c r="AA404" s="155">
        <v>416</v>
      </c>
      <c r="AB404" s="155">
        <v>416</v>
      </c>
      <c r="AC404" s="155">
        <v>417</v>
      </c>
      <c r="AD404" s="155">
        <v>417</v>
      </c>
      <c r="AE404" s="155">
        <v>418</v>
      </c>
      <c r="AF404" s="155">
        <v>418</v>
      </c>
      <c r="AG404" s="155">
        <v>417</v>
      </c>
      <c r="AH404" s="155">
        <v>416</v>
      </c>
      <c r="AI404" s="155">
        <v>415</v>
      </c>
      <c r="AJ404" s="155">
        <v>414</v>
      </c>
      <c r="AK404" s="155">
        <v>412</v>
      </c>
      <c r="AL404" s="155">
        <v>410</v>
      </c>
      <c r="AM404" s="155">
        <v>407</v>
      </c>
      <c r="AN404" s="155">
        <v>405</v>
      </c>
      <c r="AO404" s="155">
        <v>403</v>
      </c>
      <c r="AP404" s="155">
        <v>400</v>
      </c>
      <c r="AQ404" s="8"/>
      <c r="AS404" s="134"/>
      <c r="AT404" s="134"/>
    </row>
    <row r="405" spans="2:46">
      <c r="B405" s="5"/>
      <c r="D405" s="165" t="s">
        <v>130</v>
      </c>
      <c r="E405" s="47"/>
      <c r="F405" s="61" t="s">
        <v>54</v>
      </c>
      <c r="G405" s="154">
        <f t="shared" si="111"/>
        <v>20620</v>
      </c>
      <c r="H405" s="155">
        <v>12</v>
      </c>
      <c r="I405" s="155">
        <v>12</v>
      </c>
      <c r="J405" s="155">
        <v>66</v>
      </c>
      <c r="K405" s="155">
        <v>122</v>
      </c>
      <c r="L405" s="155">
        <v>179</v>
      </c>
      <c r="M405" s="155">
        <v>239</v>
      </c>
      <c r="N405" s="155">
        <v>301</v>
      </c>
      <c r="O405" s="155">
        <v>365</v>
      </c>
      <c r="P405" s="155">
        <v>431</v>
      </c>
      <c r="Q405" s="155">
        <v>499</v>
      </c>
      <c r="R405" s="155">
        <v>566</v>
      </c>
      <c r="S405" s="155">
        <v>635</v>
      </c>
      <c r="T405" s="155">
        <v>705</v>
      </c>
      <c r="U405" s="155">
        <v>714</v>
      </c>
      <c r="V405" s="155">
        <v>722</v>
      </c>
      <c r="W405" s="155">
        <v>727</v>
      </c>
      <c r="X405" s="155">
        <v>732</v>
      </c>
      <c r="Y405" s="155">
        <v>737</v>
      </c>
      <c r="Z405" s="155">
        <v>742</v>
      </c>
      <c r="AA405" s="155">
        <v>746</v>
      </c>
      <c r="AB405" s="155">
        <v>748</v>
      </c>
      <c r="AC405" s="155">
        <v>750</v>
      </c>
      <c r="AD405" s="155">
        <v>752</v>
      </c>
      <c r="AE405" s="155">
        <v>754</v>
      </c>
      <c r="AF405" s="155">
        <v>756</v>
      </c>
      <c r="AG405" s="155">
        <v>757</v>
      </c>
      <c r="AH405" s="155">
        <v>758</v>
      </c>
      <c r="AI405" s="155">
        <v>759</v>
      </c>
      <c r="AJ405" s="155">
        <v>760</v>
      </c>
      <c r="AK405" s="155">
        <v>761</v>
      </c>
      <c r="AL405" s="155">
        <v>761</v>
      </c>
      <c r="AM405" s="155">
        <v>762</v>
      </c>
      <c r="AN405" s="155">
        <v>763</v>
      </c>
      <c r="AO405" s="155">
        <v>763</v>
      </c>
      <c r="AP405" s="155">
        <v>764</v>
      </c>
      <c r="AQ405" s="8"/>
      <c r="AS405" s="134"/>
      <c r="AT405" s="134"/>
    </row>
    <row r="406" spans="2:46">
      <c r="B406" s="5"/>
      <c r="D406" s="165" t="s">
        <v>131</v>
      </c>
      <c r="E406" s="47"/>
      <c r="F406" s="61" t="s">
        <v>11</v>
      </c>
      <c r="G406" s="154">
        <f t="shared" si="111"/>
        <v>6839</v>
      </c>
      <c r="H406" s="155">
        <v>4</v>
      </c>
      <c r="I406" s="155">
        <v>4</v>
      </c>
      <c r="J406" s="155">
        <v>22</v>
      </c>
      <c r="K406" s="155">
        <v>40</v>
      </c>
      <c r="L406" s="155">
        <v>60</v>
      </c>
      <c r="M406" s="155">
        <v>79</v>
      </c>
      <c r="N406" s="155">
        <v>100</v>
      </c>
      <c r="O406" s="155">
        <v>121</v>
      </c>
      <c r="P406" s="155">
        <v>143</v>
      </c>
      <c r="Q406" s="155">
        <v>166</v>
      </c>
      <c r="R406" s="155">
        <v>188</v>
      </c>
      <c r="S406" s="155">
        <v>211</v>
      </c>
      <c r="T406" s="155">
        <v>234</v>
      </c>
      <c r="U406" s="155">
        <v>237</v>
      </c>
      <c r="V406" s="155">
        <v>239</v>
      </c>
      <c r="W406" s="155">
        <v>241</v>
      </c>
      <c r="X406" s="155">
        <v>243</v>
      </c>
      <c r="Y406" s="155">
        <v>244</v>
      </c>
      <c r="Z406" s="155">
        <v>246</v>
      </c>
      <c r="AA406" s="155">
        <v>248</v>
      </c>
      <c r="AB406" s="155">
        <v>248</v>
      </c>
      <c r="AC406" s="155">
        <v>249</v>
      </c>
      <c r="AD406" s="155">
        <v>249</v>
      </c>
      <c r="AE406" s="155">
        <v>250</v>
      </c>
      <c r="AF406" s="155">
        <v>251</v>
      </c>
      <c r="AG406" s="155">
        <v>251</v>
      </c>
      <c r="AH406" s="155">
        <v>251</v>
      </c>
      <c r="AI406" s="155">
        <v>252</v>
      </c>
      <c r="AJ406" s="155">
        <v>252</v>
      </c>
      <c r="AK406" s="155">
        <v>252</v>
      </c>
      <c r="AL406" s="155">
        <v>252</v>
      </c>
      <c r="AM406" s="155">
        <v>253</v>
      </c>
      <c r="AN406" s="155">
        <v>253</v>
      </c>
      <c r="AO406" s="155">
        <v>253</v>
      </c>
      <c r="AP406" s="155">
        <v>253</v>
      </c>
      <c r="AQ406" s="8"/>
      <c r="AS406" s="134"/>
      <c r="AT406" s="134"/>
    </row>
    <row r="407" spans="2:46">
      <c r="B407" s="5"/>
      <c r="D407" s="165" t="s">
        <v>132</v>
      </c>
      <c r="E407" s="50"/>
      <c r="F407" s="61" t="s">
        <v>15</v>
      </c>
      <c r="G407" s="154">
        <f t="shared" si="111"/>
        <v>13503</v>
      </c>
      <c r="H407" s="155">
        <v>8</v>
      </c>
      <c r="I407" s="155">
        <v>8</v>
      </c>
      <c r="J407" s="155">
        <v>43</v>
      </c>
      <c r="K407" s="155">
        <v>80</v>
      </c>
      <c r="L407" s="155">
        <v>118</v>
      </c>
      <c r="M407" s="155">
        <v>157</v>
      </c>
      <c r="N407" s="155">
        <v>197</v>
      </c>
      <c r="O407" s="155">
        <v>239</v>
      </c>
      <c r="P407" s="155">
        <v>282</v>
      </c>
      <c r="Q407" s="155">
        <v>327</v>
      </c>
      <c r="R407" s="155">
        <v>371</v>
      </c>
      <c r="S407" s="155">
        <v>416</v>
      </c>
      <c r="T407" s="155">
        <v>462</v>
      </c>
      <c r="U407" s="155">
        <v>467</v>
      </c>
      <c r="V407" s="155">
        <v>473</v>
      </c>
      <c r="W407" s="155">
        <v>476</v>
      </c>
      <c r="X407" s="155">
        <v>479</v>
      </c>
      <c r="Y407" s="155">
        <v>482</v>
      </c>
      <c r="Z407" s="155">
        <v>486</v>
      </c>
      <c r="AA407" s="155">
        <v>489</v>
      </c>
      <c r="AB407" s="155">
        <v>490</v>
      </c>
      <c r="AC407" s="155">
        <v>491</v>
      </c>
      <c r="AD407" s="155">
        <v>493</v>
      </c>
      <c r="AE407" s="155">
        <v>494</v>
      </c>
      <c r="AF407" s="155">
        <v>495</v>
      </c>
      <c r="AG407" s="155">
        <v>496</v>
      </c>
      <c r="AH407" s="155">
        <v>496</v>
      </c>
      <c r="AI407" s="155">
        <v>497</v>
      </c>
      <c r="AJ407" s="155">
        <v>497</v>
      </c>
      <c r="AK407" s="155">
        <v>498</v>
      </c>
      <c r="AL407" s="155">
        <v>498</v>
      </c>
      <c r="AM407" s="155">
        <v>499</v>
      </c>
      <c r="AN407" s="155">
        <v>499</v>
      </c>
      <c r="AO407" s="155">
        <v>500</v>
      </c>
      <c r="AP407" s="155">
        <v>500</v>
      </c>
      <c r="AQ407" s="8"/>
      <c r="AS407" s="134"/>
      <c r="AT407" s="134"/>
    </row>
    <row r="408" spans="2:46">
      <c r="B408" s="5"/>
      <c r="D408" s="165"/>
      <c r="E408" s="50"/>
      <c r="F408" s="50"/>
      <c r="G408" s="55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8"/>
      <c r="AS408" s="134"/>
      <c r="AT408" s="134"/>
    </row>
    <row r="409" spans="2:46" s="22" customFormat="1">
      <c r="B409" s="5"/>
      <c r="D409" s="166"/>
      <c r="E409" s="52"/>
      <c r="F409" s="60" t="s">
        <v>57</v>
      </c>
      <c r="G409" s="154">
        <f t="shared" ref="G409:AP409" si="112">SUM(G410:G414)</f>
        <v>15985</v>
      </c>
      <c r="H409" s="154">
        <f t="shared" si="112"/>
        <v>1</v>
      </c>
      <c r="I409" s="154">
        <f t="shared" si="112"/>
        <v>1</v>
      </c>
      <c r="J409" s="154">
        <f t="shared" si="112"/>
        <v>6</v>
      </c>
      <c r="K409" s="154">
        <f t="shared" si="112"/>
        <v>12</v>
      </c>
      <c r="L409" s="154">
        <f t="shared" si="112"/>
        <v>18</v>
      </c>
      <c r="M409" s="154">
        <f t="shared" si="112"/>
        <v>51</v>
      </c>
      <c r="N409" s="154">
        <f t="shared" si="112"/>
        <v>312</v>
      </c>
      <c r="O409" s="154">
        <f t="shared" si="112"/>
        <v>350</v>
      </c>
      <c r="P409" s="154">
        <f t="shared" si="112"/>
        <v>381</v>
      </c>
      <c r="Q409" s="154">
        <f t="shared" si="112"/>
        <v>427</v>
      </c>
      <c r="R409" s="154">
        <f t="shared" si="112"/>
        <v>518</v>
      </c>
      <c r="S409" s="154">
        <f t="shared" si="112"/>
        <v>501</v>
      </c>
      <c r="T409" s="154">
        <f t="shared" si="112"/>
        <v>548</v>
      </c>
      <c r="U409" s="154">
        <f t="shared" si="112"/>
        <v>554</v>
      </c>
      <c r="V409" s="154">
        <f t="shared" si="112"/>
        <v>560</v>
      </c>
      <c r="W409" s="154">
        <f t="shared" si="112"/>
        <v>647</v>
      </c>
      <c r="X409" s="154">
        <f t="shared" si="112"/>
        <v>565</v>
      </c>
      <c r="Y409" s="154">
        <f t="shared" si="112"/>
        <v>567</v>
      </c>
      <c r="Z409" s="154">
        <f t="shared" si="112"/>
        <v>571</v>
      </c>
      <c r="AA409" s="154">
        <f t="shared" si="112"/>
        <v>573</v>
      </c>
      <c r="AB409" s="154">
        <f t="shared" si="112"/>
        <v>662</v>
      </c>
      <c r="AC409" s="154">
        <f t="shared" si="112"/>
        <v>574</v>
      </c>
      <c r="AD409" s="154">
        <f t="shared" si="112"/>
        <v>575</v>
      </c>
      <c r="AE409" s="154">
        <f t="shared" si="112"/>
        <v>575</v>
      </c>
      <c r="AF409" s="154">
        <f t="shared" si="112"/>
        <v>576</v>
      </c>
      <c r="AG409" s="154">
        <f t="shared" si="112"/>
        <v>665</v>
      </c>
      <c r="AH409" s="154">
        <f t="shared" si="112"/>
        <v>574</v>
      </c>
      <c r="AI409" s="154">
        <f t="shared" si="112"/>
        <v>573</v>
      </c>
      <c r="AJ409" s="154">
        <f t="shared" si="112"/>
        <v>572</v>
      </c>
      <c r="AK409" s="154">
        <f t="shared" si="112"/>
        <v>570</v>
      </c>
      <c r="AL409" s="154">
        <f t="shared" si="112"/>
        <v>659</v>
      </c>
      <c r="AM409" s="154">
        <f t="shared" si="112"/>
        <v>566</v>
      </c>
      <c r="AN409" s="154">
        <f t="shared" si="112"/>
        <v>563</v>
      </c>
      <c r="AO409" s="154">
        <f t="shared" si="112"/>
        <v>561</v>
      </c>
      <c r="AP409" s="154">
        <f t="shared" si="112"/>
        <v>557</v>
      </c>
      <c r="AQ409" s="8"/>
      <c r="AS409" s="134"/>
      <c r="AT409" s="136"/>
    </row>
    <row r="410" spans="2:46">
      <c r="B410" s="5"/>
      <c r="D410" s="165" t="s">
        <v>133</v>
      </c>
      <c r="E410" s="47"/>
      <c r="F410" s="61" t="s">
        <v>52</v>
      </c>
      <c r="G410" s="154">
        <f t="shared" ref="G410:G414" si="113">SUM(H410:AP410)</f>
        <v>5461</v>
      </c>
      <c r="H410" s="155">
        <v>0</v>
      </c>
      <c r="I410" s="155">
        <v>0</v>
      </c>
      <c r="J410" s="155">
        <v>0</v>
      </c>
      <c r="K410" s="155">
        <v>0</v>
      </c>
      <c r="L410" s="155">
        <v>0</v>
      </c>
      <c r="M410" s="155">
        <v>26</v>
      </c>
      <c r="N410" s="155">
        <v>141</v>
      </c>
      <c r="O410" s="155">
        <v>146</v>
      </c>
      <c r="P410" s="155">
        <v>152</v>
      </c>
      <c r="Q410" s="155">
        <v>158</v>
      </c>
      <c r="R410" s="155">
        <v>218</v>
      </c>
      <c r="S410" s="155">
        <v>170</v>
      </c>
      <c r="T410" s="155">
        <v>176</v>
      </c>
      <c r="U410" s="155">
        <v>176</v>
      </c>
      <c r="V410" s="155">
        <v>177</v>
      </c>
      <c r="W410" s="155">
        <v>262</v>
      </c>
      <c r="X410" s="155">
        <v>178</v>
      </c>
      <c r="Y410" s="155">
        <v>178</v>
      </c>
      <c r="Z410" s="155">
        <v>179</v>
      </c>
      <c r="AA410" s="155">
        <v>179</v>
      </c>
      <c r="AB410" s="155">
        <v>268</v>
      </c>
      <c r="AC410" s="155">
        <v>179</v>
      </c>
      <c r="AD410" s="155">
        <v>179</v>
      </c>
      <c r="AE410" s="155">
        <v>179</v>
      </c>
      <c r="AF410" s="155">
        <v>179</v>
      </c>
      <c r="AG410" s="155">
        <v>269</v>
      </c>
      <c r="AH410" s="155">
        <v>179</v>
      </c>
      <c r="AI410" s="155">
        <v>179</v>
      </c>
      <c r="AJ410" s="155">
        <v>179</v>
      </c>
      <c r="AK410" s="155">
        <v>178</v>
      </c>
      <c r="AL410" s="155">
        <v>269</v>
      </c>
      <c r="AM410" s="155">
        <v>178</v>
      </c>
      <c r="AN410" s="155">
        <v>177</v>
      </c>
      <c r="AO410" s="155">
        <v>177</v>
      </c>
      <c r="AP410" s="155">
        <v>176</v>
      </c>
      <c r="AQ410" s="8"/>
      <c r="AS410" s="134"/>
      <c r="AT410" s="134"/>
    </row>
    <row r="411" spans="2:46">
      <c r="B411" s="5"/>
      <c r="D411" s="165" t="s">
        <v>134</v>
      </c>
      <c r="E411" s="47"/>
      <c r="F411" s="61" t="s">
        <v>53</v>
      </c>
      <c r="G411" s="154">
        <f t="shared" si="113"/>
        <v>8375</v>
      </c>
      <c r="H411" s="155">
        <v>0</v>
      </c>
      <c r="I411" s="155">
        <v>0</v>
      </c>
      <c r="J411" s="155">
        <v>0</v>
      </c>
      <c r="K411" s="155">
        <v>0</v>
      </c>
      <c r="L411" s="155">
        <v>0</v>
      </c>
      <c r="M411" s="155">
        <v>0</v>
      </c>
      <c r="N411" s="155">
        <v>140</v>
      </c>
      <c r="O411" s="155">
        <v>166</v>
      </c>
      <c r="P411" s="155">
        <v>183</v>
      </c>
      <c r="Q411" s="155">
        <v>217</v>
      </c>
      <c r="R411" s="155">
        <v>240</v>
      </c>
      <c r="S411" s="155">
        <v>265</v>
      </c>
      <c r="T411" s="155">
        <v>299</v>
      </c>
      <c r="U411" s="155">
        <v>303</v>
      </c>
      <c r="V411" s="155">
        <v>307</v>
      </c>
      <c r="W411" s="155">
        <v>309</v>
      </c>
      <c r="X411" s="155">
        <v>310</v>
      </c>
      <c r="Y411" s="155">
        <v>312</v>
      </c>
      <c r="Z411" s="155">
        <v>314</v>
      </c>
      <c r="AA411" s="155">
        <v>316</v>
      </c>
      <c r="AB411" s="155">
        <v>316</v>
      </c>
      <c r="AC411" s="155">
        <v>317</v>
      </c>
      <c r="AD411" s="155">
        <v>317</v>
      </c>
      <c r="AE411" s="155">
        <v>317</v>
      </c>
      <c r="AF411" s="155">
        <v>318</v>
      </c>
      <c r="AG411" s="155">
        <v>317</v>
      </c>
      <c r="AH411" s="155">
        <v>316</v>
      </c>
      <c r="AI411" s="155">
        <v>315</v>
      </c>
      <c r="AJ411" s="155">
        <v>314</v>
      </c>
      <c r="AK411" s="155">
        <v>313</v>
      </c>
      <c r="AL411" s="155">
        <v>311</v>
      </c>
      <c r="AM411" s="155">
        <v>309</v>
      </c>
      <c r="AN411" s="155">
        <v>307</v>
      </c>
      <c r="AO411" s="155">
        <v>305</v>
      </c>
      <c r="AP411" s="155">
        <v>302</v>
      </c>
      <c r="AQ411" s="8"/>
      <c r="AS411" s="134"/>
      <c r="AT411" s="134"/>
    </row>
    <row r="412" spans="2:46">
      <c r="B412" s="5"/>
      <c r="D412" s="165" t="s">
        <v>135</v>
      </c>
      <c r="E412" s="47"/>
      <c r="F412" s="61" t="s">
        <v>54</v>
      </c>
      <c r="G412" s="154">
        <f t="shared" si="113"/>
        <v>1085</v>
      </c>
      <c r="H412" s="155">
        <v>1</v>
      </c>
      <c r="I412" s="155">
        <v>1</v>
      </c>
      <c r="J412" s="155">
        <v>3</v>
      </c>
      <c r="K412" s="155">
        <v>6</v>
      </c>
      <c r="L412" s="155">
        <v>9</v>
      </c>
      <c r="M412" s="155">
        <v>13</v>
      </c>
      <c r="N412" s="155">
        <v>16</v>
      </c>
      <c r="O412" s="155">
        <v>19</v>
      </c>
      <c r="P412" s="155">
        <v>23</v>
      </c>
      <c r="Q412" s="155">
        <v>26</v>
      </c>
      <c r="R412" s="155">
        <v>30</v>
      </c>
      <c r="S412" s="155">
        <v>33</v>
      </c>
      <c r="T412" s="155">
        <v>37</v>
      </c>
      <c r="U412" s="155">
        <v>38</v>
      </c>
      <c r="V412" s="155">
        <v>38</v>
      </c>
      <c r="W412" s="155">
        <v>38</v>
      </c>
      <c r="X412" s="155">
        <v>39</v>
      </c>
      <c r="Y412" s="155">
        <v>39</v>
      </c>
      <c r="Z412" s="155">
        <v>39</v>
      </c>
      <c r="AA412" s="155">
        <v>39</v>
      </c>
      <c r="AB412" s="155">
        <v>39</v>
      </c>
      <c r="AC412" s="155">
        <v>39</v>
      </c>
      <c r="AD412" s="155">
        <v>40</v>
      </c>
      <c r="AE412" s="155">
        <v>40</v>
      </c>
      <c r="AF412" s="155">
        <v>40</v>
      </c>
      <c r="AG412" s="155">
        <v>40</v>
      </c>
      <c r="AH412" s="155">
        <v>40</v>
      </c>
      <c r="AI412" s="155">
        <v>40</v>
      </c>
      <c r="AJ412" s="155">
        <v>40</v>
      </c>
      <c r="AK412" s="155">
        <v>40</v>
      </c>
      <c r="AL412" s="155">
        <v>40</v>
      </c>
      <c r="AM412" s="155">
        <v>40</v>
      </c>
      <c r="AN412" s="155">
        <v>40</v>
      </c>
      <c r="AO412" s="155">
        <v>40</v>
      </c>
      <c r="AP412" s="155">
        <v>40</v>
      </c>
      <c r="AQ412" s="8"/>
      <c r="AS412" s="134"/>
      <c r="AT412" s="134"/>
    </row>
    <row r="413" spans="2:46">
      <c r="B413" s="5"/>
      <c r="D413" s="165" t="s">
        <v>136</v>
      </c>
      <c r="E413" s="47"/>
      <c r="F413" s="61" t="s">
        <v>11</v>
      </c>
      <c r="G413" s="154">
        <f t="shared" si="113"/>
        <v>356</v>
      </c>
      <c r="H413" s="155">
        <v>0</v>
      </c>
      <c r="I413" s="155">
        <v>0</v>
      </c>
      <c r="J413" s="155">
        <v>1</v>
      </c>
      <c r="K413" s="155">
        <v>2</v>
      </c>
      <c r="L413" s="155">
        <v>3</v>
      </c>
      <c r="M413" s="155">
        <v>4</v>
      </c>
      <c r="N413" s="155">
        <v>5</v>
      </c>
      <c r="O413" s="155">
        <v>6</v>
      </c>
      <c r="P413" s="155">
        <v>8</v>
      </c>
      <c r="Q413" s="155">
        <v>9</v>
      </c>
      <c r="R413" s="155">
        <v>10</v>
      </c>
      <c r="S413" s="155">
        <v>11</v>
      </c>
      <c r="T413" s="155">
        <v>12</v>
      </c>
      <c r="U413" s="155">
        <v>12</v>
      </c>
      <c r="V413" s="155">
        <v>13</v>
      </c>
      <c r="W413" s="155">
        <v>13</v>
      </c>
      <c r="X413" s="155">
        <v>13</v>
      </c>
      <c r="Y413" s="155">
        <v>13</v>
      </c>
      <c r="Z413" s="155">
        <v>13</v>
      </c>
      <c r="AA413" s="155">
        <v>13</v>
      </c>
      <c r="AB413" s="155">
        <v>13</v>
      </c>
      <c r="AC413" s="155">
        <v>13</v>
      </c>
      <c r="AD413" s="155">
        <v>13</v>
      </c>
      <c r="AE413" s="155">
        <v>13</v>
      </c>
      <c r="AF413" s="155">
        <v>13</v>
      </c>
      <c r="AG413" s="155">
        <v>13</v>
      </c>
      <c r="AH413" s="155">
        <v>13</v>
      </c>
      <c r="AI413" s="155">
        <v>13</v>
      </c>
      <c r="AJ413" s="155">
        <v>13</v>
      </c>
      <c r="AK413" s="155">
        <v>13</v>
      </c>
      <c r="AL413" s="155">
        <v>13</v>
      </c>
      <c r="AM413" s="155">
        <v>13</v>
      </c>
      <c r="AN413" s="155">
        <v>13</v>
      </c>
      <c r="AO413" s="155">
        <v>13</v>
      </c>
      <c r="AP413" s="155">
        <v>13</v>
      </c>
      <c r="AQ413" s="8"/>
      <c r="AS413" s="134"/>
      <c r="AT413" s="134"/>
    </row>
    <row r="414" spans="2:46">
      <c r="B414" s="5"/>
      <c r="D414" s="165" t="s">
        <v>137</v>
      </c>
      <c r="E414" s="50"/>
      <c r="F414" s="61" t="s">
        <v>15</v>
      </c>
      <c r="G414" s="154">
        <f t="shared" si="113"/>
        <v>708</v>
      </c>
      <c r="H414" s="155">
        <v>0</v>
      </c>
      <c r="I414" s="155">
        <v>0</v>
      </c>
      <c r="J414" s="155">
        <v>2</v>
      </c>
      <c r="K414" s="155">
        <v>4</v>
      </c>
      <c r="L414" s="155">
        <v>6</v>
      </c>
      <c r="M414" s="155">
        <v>8</v>
      </c>
      <c r="N414" s="155">
        <v>10</v>
      </c>
      <c r="O414" s="155">
        <v>13</v>
      </c>
      <c r="P414" s="155">
        <v>15</v>
      </c>
      <c r="Q414" s="155">
        <v>17</v>
      </c>
      <c r="R414" s="155">
        <v>20</v>
      </c>
      <c r="S414" s="155">
        <v>22</v>
      </c>
      <c r="T414" s="155">
        <v>24</v>
      </c>
      <c r="U414" s="155">
        <v>25</v>
      </c>
      <c r="V414" s="155">
        <v>25</v>
      </c>
      <c r="W414" s="155">
        <v>25</v>
      </c>
      <c r="X414" s="155">
        <v>25</v>
      </c>
      <c r="Y414" s="155">
        <v>25</v>
      </c>
      <c r="Z414" s="155">
        <v>26</v>
      </c>
      <c r="AA414" s="155">
        <v>26</v>
      </c>
      <c r="AB414" s="155">
        <v>26</v>
      </c>
      <c r="AC414" s="155">
        <v>26</v>
      </c>
      <c r="AD414" s="155">
        <v>26</v>
      </c>
      <c r="AE414" s="155">
        <v>26</v>
      </c>
      <c r="AF414" s="155">
        <v>26</v>
      </c>
      <c r="AG414" s="155">
        <v>26</v>
      </c>
      <c r="AH414" s="155">
        <v>26</v>
      </c>
      <c r="AI414" s="155">
        <v>26</v>
      </c>
      <c r="AJ414" s="155">
        <v>26</v>
      </c>
      <c r="AK414" s="155">
        <v>26</v>
      </c>
      <c r="AL414" s="155">
        <v>26</v>
      </c>
      <c r="AM414" s="155">
        <v>26</v>
      </c>
      <c r="AN414" s="155">
        <v>26</v>
      </c>
      <c r="AO414" s="155">
        <v>26</v>
      </c>
      <c r="AP414" s="155">
        <v>26</v>
      </c>
      <c r="AQ414" s="8"/>
      <c r="AS414" s="134"/>
      <c r="AT414" s="134"/>
    </row>
    <row r="415" spans="2:46">
      <c r="B415" s="5"/>
      <c r="D415" s="165"/>
      <c r="E415" s="56"/>
      <c r="F415" s="57"/>
      <c r="G415" s="55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8"/>
      <c r="AS415" s="137"/>
      <c r="AT415" s="134"/>
    </row>
    <row r="416" spans="2:46">
      <c r="B416" s="5"/>
      <c r="D416" s="165"/>
      <c r="E416" s="58">
        <f>E387+1</f>
        <v>15</v>
      </c>
      <c r="F416" s="59" t="str">
        <f>LOOKUP(E416,CAPEX!$E$11:$E$29,CAPEX!$F$11:$F$29)</f>
        <v>Cantagalo</v>
      </c>
      <c r="G416" s="153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  <c r="AJ416" s="152"/>
      <c r="AK416" s="152"/>
      <c r="AL416" s="152"/>
      <c r="AM416" s="152"/>
      <c r="AN416" s="152"/>
      <c r="AO416" s="152"/>
      <c r="AP416" s="152"/>
      <c r="AQ416" s="8"/>
      <c r="AS416" s="135"/>
      <c r="AT416" s="134"/>
    </row>
    <row r="417" spans="2:46" s="22" customFormat="1">
      <c r="B417" s="5"/>
      <c r="D417" s="166"/>
      <c r="E417" s="52"/>
      <c r="F417" s="60" t="s">
        <v>51</v>
      </c>
      <c r="G417" s="154">
        <f t="shared" ref="G417:AP417" si="114">SUM(G418:G422)</f>
        <v>26016</v>
      </c>
      <c r="H417" s="154">
        <f t="shared" si="114"/>
        <v>814</v>
      </c>
      <c r="I417" s="154">
        <f t="shared" si="114"/>
        <v>820</v>
      </c>
      <c r="J417" s="154">
        <f t="shared" si="114"/>
        <v>854</v>
      </c>
      <c r="K417" s="154">
        <f t="shared" si="114"/>
        <v>851</v>
      </c>
      <c r="L417" s="154">
        <f t="shared" si="114"/>
        <v>825</v>
      </c>
      <c r="M417" s="154">
        <f t="shared" si="114"/>
        <v>807</v>
      </c>
      <c r="N417" s="154">
        <f t="shared" si="114"/>
        <v>789</v>
      </c>
      <c r="O417" s="154">
        <f t="shared" si="114"/>
        <v>767</v>
      </c>
      <c r="P417" s="154">
        <f t="shared" si="114"/>
        <v>679</v>
      </c>
      <c r="Q417" s="154">
        <f t="shared" si="114"/>
        <v>725</v>
      </c>
      <c r="R417" s="154">
        <f t="shared" si="114"/>
        <v>699</v>
      </c>
      <c r="S417" s="154">
        <f t="shared" si="114"/>
        <v>704</v>
      </c>
      <c r="T417" s="154">
        <f t="shared" si="114"/>
        <v>710</v>
      </c>
      <c r="U417" s="154">
        <f t="shared" si="114"/>
        <v>715</v>
      </c>
      <c r="V417" s="154">
        <f t="shared" si="114"/>
        <v>720</v>
      </c>
      <c r="W417" s="154">
        <f t="shared" si="114"/>
        <v>723</v>
      </c>
      <c r="X417" s="154">
        <f t="shared" si="114"/>
        <v>725</v>
      </c>
      <c r="Y417" s="154">
        <f t="shared" si="114"/>
        <v>729</v>
      </c>
      <c r="Z417" s="154">
        <f t="shared" si="114"/>
        <v>732</v>
      </c>
      <c r="AA417" s="154">
        <f t="shared" si="114"/>
        <v>735</v>
      </c>
      <c r="AB417" s="154">
        <f t="shared" si="114"/>
        <v>735</v>
      </c>
      <c r="AC417" s="154">
        <f t="shared" si="114"/>
        <v>735</v>
      </c>
      <c r="AD417" s="154">
        <f t="shared" si="114"/>
        <v>735</v>
      </c>
      <c r="AE417" s="154">
        <f t="shared" si="114"/>
        <v>735</v>
      </c>
      <c r="AF417" s="154">
        <f t="shared" si="114"/>
        <v>735</v>
      </c>
      <c r="AG417" s="154">
        <f t="shared" si="114"/>
        <v>732</v>
      </c>
      <c r="AH417" s="154">
        <f t="shared" si="114"/>
        <v>731</v>
      </c>
      <c r="AI417" s="154">
        <f t="shared" si="114"/>
        <v>728</v>
      </c>
      <c r="AJ417" s="154">
        <f t="shared" si="114"/>
        <v>727</v>
      </c>
      <c r="AK417" s="154">
        <f t="shared" si="114"/>
        <v>725</v>
      </c>
      <c r="AL417" s="154">
        <f t="shared" si="114"/>
        <v>722</v>
      </c>
      <c r="AM417" s="154">
        <f t="shared" si="114"/>
        <v>718</v>
      </c>
      <c r="AN417" s="154">
        <f t="shared" si="114"/>
        <v>715</v>
      </c>
      <c r="AO417" s="154">
        <f t="shared" si="114"/>
        <v>712</v>
      </c>
      <c r="AP417" s="154">
        <f t="shared" si="114"/>
        <v>708</v>
      </c>
      <c r="AQ417" s="8"/>
      <c r="AS417" s="134"/>
      <c r="AT417" s="136"/>
    </row>
    <row r="418" spans="2:46">
      <c r="B418" s="5"/>
      <c r="D418" s="165" t="s">
        <v>118</v>
      </c>
      <c r="E418" s="47"/>
      <c r="F418" s="61" t="s">
        <v>52</v>
      </c>
      <c r="G418" s="154">
        <f t="shared" ref="G418:G422" si="115">SUM(H418:AP418)</f>
        <v>4327</v>
      </c>
      <c r="H418" s="155">
        <v>115</v>
      </c>
      <c r="I418" s="155">
        <v>117</v>
      </c>
      <c r="J418" s="155">
        <v>151</v>
      </c>
      <c r="K418" s="155">
        <v>147</v>
      </c>
      <c r="L418" s="155">
        <v>141</v>
      </c>
      <c r="M418" s="155">
        <v>138</v>
      </c>
      <c r="N418" s="155">
        <v>134</v>
      </c>
      <c r="O418" s="155">
        <v>130</v>
      </c>
      <c r="P418" s="155">
        <v>113</v>
      </c>
      <c r="Q418" s="155">
        <v>122</v>
      </c>
      <c r="R418" s="155">
        <v>117</v>
      </c>
      <c r="S418" s="155">
        <v>118</v>
      </c>
      <c r="T418" s="155">
        <v>119</v>
      </c>
      <c r="U418" s="155">
        <v>120</v>
      </c>
      <c r="V418" s="155">
        <v>121</v>
      </c>
      <c r="W418" s="155">
        <v>121</v>
      </c>
      <c r="X418" s="155">
        <v>121</v>
      </c>
      <c r="Y418" s="155">
        <v>122</v>
      </c>
      <c r="Z418" s="155">
        <v>122</v>
      </c>
      <c r="AA418" s="155">
        <v>123</v>
      </c>
      <c r="AB418" s="155">
        <v>123</v>
      </c>
      <c r="AC418" s="155">
        <v>123</v>
      </c>
      <c r="AD418" s="155">
        <v>123</v>
      </c>
      <c r="AE418" s="155">
        <v>123</v>
      </c>
      <c r="AF418" s="155">
        <v>123</v>
      </c>
      <c r="AG418" s="155">
        <v>122</v>
      </c>
      <c r="AH418" s="155">
        <v>122</v>
      </c>
      <c r="AI418" s="155">
        <v>121</v>
      </c>
      <c r="AJ418" s="155">
        <v>121</v>
      </c>
      <c r="AK418" s="155">
        <v>121</v>
      </c>
      <c r="AL418" s="155">
        <v>120</v>
      </c>
      <c r="AM418" s="155">
        <v>119</v>
      </c>
      <c r="AN418" s="155">
        <v>119</v>
      </c>
      <c r="AO418" s="155">
        <v>118</v>
      </c>
      <c r="AP418" s="155">
        <v>117</v>
      </c>
      <c r="AQ418" s="8"/>
      <c r="AS418" s="134"/>
      <c r="AT418" s="134"/>
    </row>
    <row r="419" spans="2:46">
      <c r="B419" s="5"/>
      <c r="D419" s="165" t="s">
        <v>119</v>
      </c>
      <c r="E419" s="47"/>
      <c r="F419" s="61" t="s">
        <v>53</v>
      </c>
      <c r="G419" s="154">
        <f t="shared" si="115"/>
        <v>19970</v>
      </c>
      <c r="H419" s="155">
        <v>659</v>
      </c>
      <c r="I419" s="155">
        <v>661</v>
      </c>
      <c r="J419" s="155">
        <v>661</v>
      </c>
      <c r="K419" s="155">
        <v>661</v>
      </c>
      <c r="L419" s="155">
        <v>641</v>
      </c>
      <c r="M419" s="155">
        <v>625</v>
      </c>
      <c r="N419" s="155">
        <v>609</v>
      </c>
      <c r="O419" s="155">
        <v>591</v>
      </c>
      <c r="P419" s="155">
        <v>519</v>
      </c>
      <c r="Q419" s="155">
        <v>555</v>
      </c>
      <c r="R419" s="155">
        <v>534</v>
      </c>
      <c r="S419" s="155">
        <v>538</v>
      </c>
      <c r="T419" s="155">
        <v>542</v>
      </c>
      <c r="U419" s="155">
        <v>546</v>
      </c>
      <c r="V419" s="155">
        <v>550</v>
      </c>
      <c r="W419" s="155">
        <v>552</v>
      </c>
      <c r="X419" s="155">
        <v>554</v>
      </c>
      <c r="Y419" s="155">
        <v>556</v>
      </c>
      <c r="Z419" s="155">
        <v>558</v>
      </c>
      <c r="AA419" s="155">
        <v>560</v>
      </c>
      <c r="AB419" s="155">
        <v>560</v>
      </c>
      <c r="AC419" s="155">
        <v>560</v>
      </c>
      <c r="AD419" s="155">
        <v>560</v>
      </c>
      <c r="AE419" s="155">
        <v>560</v>
      </c>
      <c r="AF419" s="155">
        <v>560</v>
      </c>
      <c r="AG419" s="155">
        <v>558</v>
      </c>
      <c r="AH419" s="155">
        <v>557</v>
      </c>
      <c r="AI419" s="155">
        <v>555</v>
      </c>
      <c r="AJ419" s="155">
        <v>554</v>
      </c>
      <c r="AK419" s="155">
        <v>552</v>
      </c>
      <c r="AL419" s="155">
        <v>550</v>
      </c>
      <c r="AM419" s="155">
        <v>547</v>
      </c>
      <c r="AN419" s="155">
        <v>544</v>
      </c>
      <c r="AO419" s="155">
        <v>542</v>
      </c>
      <c r="AP419" s="155">
        <v>539</v>
      </c>
      <c r="AQ419" s="8"/>
      <c r="AS419" s="134"/>
      <c r="AT419" s="134"/>
    </row>
    <row r="420" spans="2:46">
      <c r="B420" s="5"/>
      <c r="D420" s="165" t="s">
        <v>120</v>
      </c>
      <c r="E420" s="47"/>
      <c r="F420" s="61" t="s">
        <v>54</v>
      </c>
      <c r="G420" s="154">
        <f t="shared" si="115"/>
        <v>863</v>
      </c>
      <c r="H420" s="155">
        <v>20</v>
      </c>
      <c r="I420" s="155">
        <v>21</v>
      </c>
      <c r="J420" s="155">
        <v>21</v>
      </c>
      <c r="K420" s="155">
        <v>22</v>
      </c>
      <c r="L420" s="155">
        <v>22</v>
      </c>
      <c r="M420" s="155">
        <v>22</v>
      </c>
      <c r="N420" s="155">
        <v>23</v>
      </c>
      <c r="O420" s="155">
        <v>23</v>
      </c>
      <c r="P420" s="155">
        <v>24</v>
      </c>
      <c r="Q420" s="155">
        <v>24</v>
      </c>
      <c r="R420" s="155">
        <v>24</v>
      </c>
      <c r="S420" s="155">
        <v>24</v>
      </c>
      <c r="T420" s="155">
        <v>25</v>
      </c>
      <c r="U420" s="155">
        <v>25</v>
      </c>
      <c r="V420" s="155">
        <v>25</v>
      </c>
      <c r="W420" s="155">
        <v>25</v>
      </c>
      <c r="X420" s="155">
        <v>25</v>
      </c>
      <c r="Y420" s="155">
        <v>26</v>
      </c>
      <c r="Z420" s="155">
        <v>26</v>
      </c>
      <c r="AA420" s="155">
        <v>26</v>
      </c>
      <c r="AB420" s="155">
        <v>26</v>
      </c>
      <c r="AC420" s="155">
        <v>26</v>
      </c>
      <c r="AD420" s="155">
        <v>26</v>
      </c>
      <c r="AE420" s="155">
        <v>26</v>
      </c>
      <c r="AF420" s="155">
        <v>26</v>
      </c>
      <c r="AG420" s="155">
        <v>26</v>
      </c>
      <c r="AH420" s="155">
        <v>26</v>
      </c>
      <c r="AI420" s="155">
        <v>26</v>
      </c>
      <c r="AJ420" s="155">
        <v>26</v>
      </c>
      <c r="AK420" s="155">
        <v>26</v>
      </c>
      <c r="AL420" s="155">
        <v>26</v>
      </c>
      <c r="AM420" s="155">
        <v>26</v>
      </c>
      <c r="AN420" s="155">
        <v>26</v>
      </c>
      <c r="AO420" s="155">
        <v>26</v>
      </c>
      <c r="AP420" s="155">
        <v>26</v>
      </c>
      <c r="AQ420" s="8"/>
      <c r="AS420" s="134"/>
      <c r="AT420" s="134"/>
    </row>
    <row r="421" spans="2:46">
      <c r="B421" s="5"/>
      <c r="D421" s="165" t="s">
        <v>121</v>
      </c>
      <c r="E421" s="47"/>
      <c r="F421" s="61" t="s">
        <v>11</v>
      </c>
      <c r="G421" s="154">
        <f t="shared" si="115"/>
        <v>291</v>
      </c>
      <c r="H421" s="155">
        <v>7</v>
      </c>
      <c r="I421" s="155">
        <v>7</v>
      </c>
      <c r="J421" s="155">
        <v>7</v>
      </c>
      <c r="K421" s="155">
        <v>7</v>
      </c>
      <c r="L421" s="155">
        <v>7</v>
      </c>
      <c r="M421" s="155">
        <v>7</v>
      </c>
      <c r="N421" s="155">
        <v>8</v>
      </c>
      <c r="O421" s="155">
        <v>8</v>
      </c>
      <c r="P421" s="155">
        <v>8</v>
      </c>
      <c r="Q421" s="155">
        <v>8</v>
      </c>
      <c r="R421" s="155">
        <v>8</v>
      </c>
      <c r="S421" s="155">
        <v>8</v>
      </c>
      <c r="T421" s="155">
        <v>8</v>
      </c>
      <c r="U421" s="155">
        <v>8</v>
      </c>
      <c r="V421" s="155">
        <v>8</v>
      </c>
      <c r="W421" s="155">
        <v>8</v>
      </c>
      <c r="X421" s="155">
        <v>8</v>
      </c>
      <c r="Y421" s="155">
        <v>8</v>
      </c>
      <c r="Z421" s="155">
        <v>9</v>
      </c>
      <c r="AA421" s="155">
        <v>9</v>
      </c>
      <c r="AB421" s="155">
        <v>9</v>
      </c>
      <c r="AC421" s="155">
        <v>9</v>
      </c>
      <c r="AD421" s="155">
        <v>9</v>
      </c>
      <c r="AE421" s="155">
        <v>9</v>
      </c>
      <c r="AF421" s="155">
        <v>9</v>
      </c>
      <c r="AG421" s="155">
        <v>9</v>
      </c>
      <c r="AH421" s="155">
        <v>9</v>
      </c>
      <c r="AI421" s="155">
        <v>9</v>
      </c>
      <c r="AJ421" s="155">
        <v>9</v>
      </c>
      <c r="AK421" s="155">
        <v>9</v>
      </c>
      <c r="AL421" s="155">
        <v>9</v>
      </c>
      <c r="AM421" s="155">
        <v>9</v>
      </c>
      <c r="AN421" s="155">
        <v>9</v>
      </c>
      <c r="AO421" s="155">
        <v>9</v>
      </c>
      <c r="AP421" s="155">
        <v>9</v>
      </c>
      <c r="AQ421" s="8"/>
      <c r="AS421" s="134"/>
      <c r="AT421" s="134"/>
    </row>
    <row r="422" spans="2:46">
      <c r="B422" s="5"/>
      <c r="D422" s="165" t="s">
        <v>122</v>
      </c>
      <c r="E422" s="50"/>
      <c r="F422" s="61" t="s">
        <v>15</v>
      </c>
      <c r="G422" s="154">
        <f t="shared" si="115"/>
        <v>565</v>
      </c>
      <c r="H422" s="155">
        <v>13</v>
      </c>
      <c r="I422" s="155">
        <v>14</v>
      </c>
      <c r="J422" s="155">
        <v>14</v>
      </c>
      <c r="K422" s="155">
        <v>14</v>
      </c>
      <c r="L422" s="155">
        <v>14</v>
      </c>
      <c r="M422" s="155">
        <v>15</v>
      </c>
      <c r="N422" s="155">
        <v>15</v>
      </c>
      <c r="O422" s="155">
        <v>15</v>
      </c>
      <c r="P422" s="155">
        <v>15</v>
      </c>
      <c r="Q422" s="155">
        <v>16</v>
      </c>
      <c r="R422" s="155">
        <v>16</v>
      </c>
      <c r="S422" s="155">
        <v>16</v>
      </c>
      <c r="T422" s="155">
        <v>16</v>
      </c>
      <c r="U422" s="155">
        <v>16</v>
      </c>
      <c r="V422" s="155">
        <v>16</v>
      </c>
      <c r="W422" s="155">
        <v>17</v>
      </c>
      <c r="X422" s="155">
        <v>17</v>
      </c>
      <c r="Y422" s="155">
        <v>17</v>
      </c>
      <c r="Z422" s="155">
        <v>17</v>
      </c>
      <c r="AA422" s="155">
        <v>17</v>
      </c>
      <c r="AB422" s="155">
        <v>17</v>
      </c>
      <c r="AC422" s="155">
        <v>17</v>
      </c>
      <c r="AD422" s="155">
        <v>17</v>
      </c>
      <c r="AE422" s="155">
        <v>17</v>
      </c>
      <c r="AF422" s="155">
        <v>17</v>
      </c>
      <c r="AG422" s="155">
        <v>17</v>
      </c>
      <c r="AH422" s="155">
        <v>17</v>
      </c>
      <c r="AI422" s="155">
        <v>17</v>
      </c>
      <c r="AJ422" s="155">
        <v>17</v>
      </c>
      <c r="AK422" s="155">
        <v>17</v>
      </c>
      <c r="AL422" s="155">
        <v>17</v>
      </c>
      <c r="AM422" s="155">
        <v>17</v>
      </c>
      <c r="AN422" s="155">
        <v>17</v>
      </c>
      <c r="AO422" s="155">
        <v>17</v>
      </c>
      <c r="AP422" s="155">
        <v>17</v>
      </c>
      <c r="AQ422" s="8"/>
      <c r="AS422" s="134"/>
      <c r="AT422" s="134"/>
    </row>
    <row r="423" spans="2:46">
      <c r="B423" s="5"/>
      <c r="D423" s="165"/>
      <c r="E423" s="50"/>
      <c r="F423" s="50"/>
      <c r="G423" s="55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8"/>
      <c r="AS423" s="134"/>
      <c r="AT423" s="134"/>
    </row>
    <row r="424" spans="2:46" s="22" customFormat="1">
      <c r="B424" s="5"/>
      <c r="D424" s="166"/>
      <c r="E424" s="52"/>
      <c r="F424" s="60" t="s">
        <v>55</v>
      </c>
      <c r="G424" s="154">
        <f t="shared" ref="G424:AP424" si="116">SUM(G425:G429)</f>
        <v>32691</v>
      </c>
      <c r="H424" s="154">
        <f t="shared" si="116"/>
        <v>768</v>
      </c>
      <c r="I424" s="154">
        <f t="shared" si="116"/>
        <v>785</v>
      </c>
      <c r="J424" s="154">
        <f t="shared" si="116"/>
        <v>801</v>
      </c>
      <c r="K424" s="154">
        <f t="shared" si="116"/>
        <v>816</v>
      </c>
      <c r="L424" s="154">
        <f t="shared" si="116"/>
        <v>832</v>
      </c>
      <c r="M424" s="154">
        <f t="shared" si="116"/>
        <v>846</v>
      </c>
      <c r="N424" s="154">
        <f t="shared" si="116"/>
        <v>860</v>
      </c>
      <c r="O424" s="154">
        <f t="shared" si="116"/>
        <v>874</v>
      </c>
      <c r="P424" s="154">
        <f t="shared" si="116"/>
        <v>888</v>
      </c>
      <c r="Q424" s="154">
        <f t="shared" si="116"/>
        <v>902</v>
      </c>
      <c r="R424" s="154">
        <f t="shared" si="116"/>
        <v>911</v>
      </c>
      <c r="S424" s="154">
        <f t="shared" si="116"/>
        <v>922</v>
      </c>
      <c r="T424" s="154">
        <f t="shared" si="116"/>
        <v>931</v>
      </c>
      <c r="U424" s="154">
        <f t="shared" si="116"/>
        <v>941</v>
      </c>
      <c r="V424" s="154">
        <f t="shared" si="116"/>
        <v>951</v>
      </c>
      <c r="W424" s="154">
        <f t="shared" si="116"/>
        <v>956</v>
      </c>
      <c r="X424" s="154">
        <f t="shared" si="116"/>
        <v>961</v>
      </c>
      <c r="Y424" s="154">
        <f t="shared" si="116"/>
        <v>966</v>
      </c>
      <c r="Z424" s="154">
        <f t="shared" si="116"/>
        <v>971</v>
      </c>
      <c r="AA424" s="154">
        <f t="shared" si="116"/>
        <v>977</v>
      </c>
      <c r="AB424" s="154">
        <f t="shared" si="116"/>
        <v>979</v>
      </c>
      <c r="AC424" s="154">
        <f t="shared" si="116"/>
        <v>981</v>
      </c>
      <c r="AD424" s="154">
        <f t="shared" si="116"/>
        <v>983</v>
      </c>
      <c r="AE424" s="154">
        <f t="shared" si="116"/>
        <v>985</v>
      </c>
      <c r="AF424" s="154">
        <f t="shared" si="116"/>
        <v>988</v>
      </c>
      <c r="AG424" s="154">
        <f t="shared" si="116"/>
        <v>988</v>
      </c>
      <c r="AH424" s="154">
        <f t="shared" si="116"/>
        <v>989</v>
      </c>
      <c r="AI424" s="154">
        <f t="shared" si="116"/>
        <v>989</v>
      </c>
      <c r="AJ424" s="154">
        <f t="shared" si="116"/>
        <v>991</v>
      </c>
      <c r="AK424" s="154">
        <f t="shared" si="116"/>
        <v>992</v>
      </c>
      <c r="AL424" s="154">
        <f t="shared" si="116"/>
        <v>992</v>
      </c>
      <c r="AM424" s="154">
        <f t="shared" si="116"/>
        <v>993</v>
      </c>
      <c r="AN424" s="154">
        <f t="shared" si="116"/>
        <v>993</v>
      </c>
      <c r="AO424" s="154">
        <f t="shared" si="116"/>
        <v>994</v>
      </c>
      <c r="AP424" s="154">
        <f t="shared" si="116"/>
        <v>995</v>
      </c>
      <c r="AQ424" s="8"/>
      <c r="AS424" s="134"/>
      <c r="AT424" s="136"/>
    </row>
    <row r="425" spans="2:46">
      <c r="B425" s="5"/>
      <c r="D425" s="165" t="s">
        <v>123</v>
      </c>
      <c r="E425" s="47"/>
      <c r="F425" s="61" t="s">
        <v>52</v>
      </c>
      <c r="G425" s="154">
        <f t="shared" ref="G425:G429" si="117">SUM(H425:AP425)</f>
        <v>0</v>
      </c>
      <c r="H425" s="155">
        <v>0</v>
      </c>
      <c r="I425" s="155">
        <v>0</v>
      </c>
      <c r="J425" s="155">
        <v>0</v>
      </c>
      <c r="K425" s="155">
        <v>0</v>
      </c>
      <c r="L425" s="155">
        <v>0</v>
      </c>
      <c r="M425" s="155">
        <v>0</v>
      </c>
      <c r="N425" s="155">
        <v>0</v>
      </c>
      <c r="O425" s="155">
        <v>0</v>
      </c>
      <c r="P425" s="155">
        <v>0</v>
      </c>
      <c r="Q425" s="155">
        <v>0</v>
      </c>
      <c r="R425" s="155">
        <v>0</v>
      </c>
      <c r="S425" s="155">
        <v>0</v>
      </c>
      <c r="T425" s="155">
        <v>0</v>
      </c>
      <c r="U425" s="155">
        <v>0</v>
      </c>
      <c r="V425" s="155">
        <v>0</v>
      </c>
      <c r="W425" s="155">
        <v>0</v>
      </c>
      <c r="X425" s="155">
        <v>0</v>
      </c>
      <c r="Y425" s="155">
        <v>0</v>
      </c>
      <c r="Z425" s="155">
        <v>0</v>
      </c>
      <c r="AA425" s="155">
        <v>0</v>
      </c>
      <c r="AB425" s="155">
        <v>0</v>
      </c>
      <c r="AC425" s="155">
        <v>0</v>
      </c>
      <c r="AD425" s="155">
        <v>0</v>
      </c>
      <c r="AE425" s="155">
        <v>0</v>
      </c>
      <c r="AF425" s="155">
        <v>0</v>
      </c>
      <c r="AG425" s="155">
        <v>0</v>
      </c>
      <c r="AH425" s="155">
        <v>0</v>
      </c>
      <c r="AI425" s="155">
        <v>0</v>
      </c>
      <c r="AJ425" s="155">
        <v>0</v>
      </c>
      <c r="AK425" s="155">
        <v>0</v>
      </c>
      <c r="AL425" s="155">
        <v>0</v>
      </c>
      <c r="AM425" s="155">
        <v>0</v>
      </c>
      <c r="AN425" s="155">
        <v>0</v>
      </c>
      <c r="AO425" s="155">
        <v>0</v>
      </c>
      <c r="AP425" s="155">
        <v>0</v>
      </c>
      <c r="AQ425" s="8"/>
      <c r="AS425" s="134"/>
      <c r="AT425" s="134"/>
    </row>
    <row r="426" spans="2:46">
      <c r="B426" s="5"/>
      <c r="D426" s="165" t="s">
        <v>124</v>
      </c>
      <c r="E426" s="47"/>
      <c r="F426" s="61" t="s">
        <v>53</v>
      </c>
      <c r="G426" s="154">
        <f t="shared" si="117"/>
        <v>0</v>
      </c>
      <c r="H426" s="155">
        <v>0</v>
      </c>
      <c r="I426" s="155">
        <v>0</v>
      </c>
      <c r="J426" s="155">
        <v>0</v>
      </c>
      <c r="K426" s="155">
        <v>0</v>
      </c>
      <c r="L426" s="155">
        <v>0</v>
      </c>
      <c r="M426" s="155">
        <v>0</v>
      </c>
      <c r="N426" s="155">
        <v>0</v>
      </c>
      <c r="O426" s="155">
        <v>0</v>
      </c>
      <c r="P426" s="155">
        <v>0</v>
      </c>
      <c r="Q426" s="155">
        <v>0</v>
      </c>
      <c r="R426" s="155">
        <v>0</v>
      </c>
      <c r="S426" s="155">
        <v>0</v>
      </c>
      <c r="T426" s="155">
        <v>0</v>
      </c>
      <c r="U426" s="155">
        <v>0</v>
      </c>
      <c r="V426" s="155">
        <v>0</v>
      </c>
      <c r="W426" s="155">
        <v>0</v>
      </c>
      <c r="X426" s="155">
        <v>0</v>
      </c>
      <c r="Y426" s="155">
        <v>0</v>
      </c>
      <c r="Z426" s="155">
        <v>0</v>
      </c>
      <c r="AA426" s="155">
        <v>0</v>
      </c>
      <c r="AB426" s="155">
        <v>0</v>
      </c>
      <c r="AC426" s="155">
        <v>0</v>
      </c>
      <c r="AD426" s="155">
        <v>0</v>
      </c>
      <c r="AE426" s="155">
        <v>0</v>
      </c>
      <c r="AF426" s="155">
        <v>0</v>
      </c>
      <c r="AG426" s="155">
        <v>0</v>
      </c>
      <c r="AH426" s="155">
        <v>0</v>
      </c>
      <c r="AI426" s="155">
        <v>0</v>
      </c>
      <c r="AJ426" s="155">
        <v>0</v>
      </c>
      <c r="AK426" s="155">
        <v>0</v>
      </c>
      <c r="AL426" s="155">
        <v>0</v>
      </c>
      <c r="AM426" s="155">
        <v>0</v>
      </c>
      <c r="AN426" s="155">
        <v>0</v>
      </c>
      <c r="AO426" s="155">
        <v>0</v>
      </c>
      <c r="AP426" s="155">
        <v>0</v>
      </c>
      <c r="AQ426" s="8"/>
      <c r="AS426" s="134"/>
      <c r="AT426" s="134"/>
    </row>
    <row r="427" spans="2:46">
      <c r="B427" s="5"/>
      <c r="D427" s="165" t="s">
        <v>125</v>
      </c>
      <c r="E427" s="47"/>
      <c r="F427" s="61" t="s">
        <v>54</v>
      </c>
      <c r="G427" s="154">
        <f t="shared" si="117"/>
        <v>16458</v>
      </c>
      <c r="H427" s="155">
        <v>387</v>
      </c>
      <c r="I427" s="155">
        <v>395</v>
      </c>
      <c r="J427" s="155">
        <v>403</v>
      </c>
      <c r="K427" s="155">
        <v>411</v>
      </c>
      <c r="L427" s="155">
        <v>419</v>
      </c>
      <c r="M427" s="155">
        <v>426</v>
      </c>
      <c r="N427" s="155">
        <v>433</v>
      </c>
      <c r="O427" s="155">
        <v>440</v>
      </c>
      <c r="P427" s="155">
        <v>447</v>
      </c>
      <c r="Q427" s="155">
        <v>454</v>
      </c>
      <c r="R427" s="155">
        <v>459</v>
      </c>
      <c r="S427" s="155">
        <v>464</v>
      </c>
      <c r="T427" s="155">
        <v>469</v>
      </c>
      <c r="U427" s="155">
        <v>474</v>
      </c>
      <c r="V427" s="155">
        <v>479</v>
      </c>
      <c r="W427" s="155">
        <v>481</v>
      </c>
      <c r="X427" s="155">
        <v>484</v>
      </c>
      <c r="Y427" s="155">
        <v>486</v>
      </c>
      <c r="Z427" s="155">
        <v>489</v>
      </c>
      <c r="AA427" s="155">
        <v>492</v>
      </c>
      <c r="AB427" s="155">
        <v>493</v>
      </c>
      <c r="AC427" s="155">
        <v>494</v>
      </c>
      <c r="AD427" s="155">
        <v>495</v>
      </c>
      <c r="AE427" s="155">
        <v>496</v>
      </c>
      <c r="AF427" s="155">
        <v>497</v>
      </c>
      <c r="AG427" s="155">
        <v>497</v>
      </c>
      <c r="AH427" s="155">
        <v>498</v>
      </c>
      <c r="AI427" s="155">
        <v>498</v>
      </c>
      <c r="AJ427" s="155">
        <v>499</v>
      </c>
      <c r="AK427" s="155">
        <v>499</v>
      </c>
      <c r="AL427" s="155">
        <v>499</v>
      </c>
      <c r="AM427" s="155">
        <v>500</v>
      </c>
      <c r="AN427" s="155">
        <v>500</v>
      </c>
      <c r="AO427" s="155">
        <v>500</v>
      </c>
      <c r="AP427" s="155">
        <v>501</v>
      </c>
      <c r="AQ427" s="8"/>
      <c r="AS427" s="134"/>
      <c r="AT427" s="134"/>
    </row>
    <row r="428" spans="2:46">
      <c r="B428" s="5"/>
      <c r="D428" s="165" t="s">
        <v>126</v>
      </c>
      <c r="E428" s="47"/>
      <c r="F428" s="61" t="s">
        <v>11</v>
      </c>
      <c r="G428" s="154">
        <f t="shared" si="117"/>
        <v>5457</v>
      </c>
      <c r="H428" s="155">
        <v>128</v>
      </c>
      <c r="I428" s="155">
        <v>131</v>
      </c>
      <c r="J428" s="155">
        <v>134</v>
      </c>
      <c r="K428" s="155">
        <v>136</v>
      </c>
      <c r="L428" s="155">
        <v>139</v>
      </c>
      <c r="M428" s="155">
        <v>141</v>
      </c>
      <c r="N428" s="155">
        <v>144</v>
      </c>
      <c r="O428" s="155">
        <v>146</v>
      </c>
      <c r="P428" s="155">
        <v>148</v>
      </c>
      <c r="Q428" s="155">
        <v>151</v>
      </c>
      <c r="R428" s="155">
        <v>152</v>
      </c>
      <c r="S428" s="155">
        <v>154</v>
      </c>
      <c r="T428" s="155">
        <v>155</v>
      </c>
      <c r="U428" s="155">
        <v>157</v>
      </c>
      <c r="V428" s="155">
        <v>159</v>
      </c>
      <c r="W428" s="155">
        <v>160</v>
      </c>
      <c r="X428" s="155">
        <v>160</v>
      </c>
      <c r="Y428" s="155">
        <v>161</v>
      </c>
      <c r="Z428" s="155">
        <v>162</v>
      </c>
      <c r="AA428" s="155">
        <v>163</v>
      </c>
      <c r="AB428" s="155">
        <v>163</v>
      </c>
      <c r="AC428" s="155">
        <v>164</v>
      </c>
      <c r="AD428" s="155">
        <v>164</v>
      </c>
      <c r="AE428" s="155">
        <v>164</v>
      </c>
      <c r="AF428" s="155">
        <v>165</v>
      </c>
      <c r="AG428" s="155">
        <v>165</v>
      </c>
      <c r="AH428" s="155">
        <v>165</v>
      </c>
      <c r="AI428" s="155">
        <v>165</v>
      </c>
      <c r="AJ428" s="155">
        <v>165</v>
      </c>
      <c r="AK428" s="155">
        <v>166</v>
      </c>
      <c r="AL428" s="155">
        <v>166</v>
      </c>
      <c r="AM428" s="155">
        <v>166</v>
      </c>
      <c r="AN428" s="155">
        <v>166</v>
      </c>
      <c r="AO428" s="155">
        <v>166</v>
      </c>
      <c r="AP428" s="155">
        <v>166</v>
      </c>
      <c r="AQ428" s="8"/>
      <c r="AS428" s="134"/>
      <c r="AT428" s="134"/>
    </row>
    <row r="429" spans="2:46">
      <c r="B429" s="5"/>
      <c r="D429" s="165" t="s">
        <v>127</v>
      </c>
      <c r="E429" s="50"/>
      <c r="F429" s="61" t="s">
        <v>15</v>
      </c>
      <c r="G429" s="154">
        <f t="shared" si="117"/>
        <v>10776</v>
      </c>
      <c r="H429" s="155">
        <v>253</v>
      </c>
      <c r="I429" s="155">
        <v>259</v>
      </c>
      <c r="J429" s="155">
        <v>264</v>
      </c>
      <c r="K429" s="155">
        <v>269</v>
      </c>
      <c r="L429" s="155">
        <v>274</v>
      </c>
      <c r="M429" s="155">
        <v>279</v>
      </c>
      <c r="N429" s="155">
        <v>283</v>
      </c>
      <c r="O429" s="155">
        <v>288</v>
      </c>
      <c r="P429" s="155">
        <v>293</v>
      </c>
      <c r="Q429" s="155">
        <v>297</v>
      </c>
      <c r="R429" s="155">
        <v>300</v>
      </c>
      <c r="S429" s="155">
        <v>304</v>
      </c>
      <c r="T429" s="155">
        <v>307</v>
      </c>
      <c r="U429" s="155">
        <v>310</v>
      </c>
      <c r="V429" s="155">
        <v>313</v>
      </c>
      <c r="W429" s="155">
        <v>315</v>
      </c>
      <c r="X429" s="155">
        <v>317</v>
      </c>
      <c r="Y429" s="155">
        <v>319</v>
      </c>
      <c r="Z429" s="155">
        <v>320</v>
      </c>
      <c r="AA429" s="155">
        <v>322</v>
      </c>
      <c r="AB429" s="155">
        <v>323</v>
      </c>
      <c r="AC429" s="155">
        <v>323</v>
      </c>
      <c r="AD429" s="155">
        <v>324</v>
      </c>
      <c r="AE429" s="155">
        <v>325</v>
      </c>
      <c r="AF429" s="155">
        <v>326</v>
      </c>
      <c r="AG429" s="155">
        <v>326</v>
      </c>
      <c r="AH429" s="155">
        <v>326</v>
      </c>
      <c r="AI429" s="155">
        <v>326</v>
      </c>
      <c r="AJ429" s="155">
        <v>327</v>
      </c>
      <c r="AK429" s="155">
        <v>327</v>
      </c>
      <c r="AL429" s="155">
        <v>327</v>
      </c>
      <c r="AM429" s="155">
        <v>327</v>
      </c>
      <c r="AN429" s="155">
        <v>327</v>
      </c>
      <c r="AO429" s="155">
        <v>328</v>
      </c>
      <c r="AP429" s="155">
        <v>328</v>
      </c>
      <c r="AQ429" s="8"/>
      <c r="AS429" s="134"/>
      <c r="AT429" s="134"/>
    </row>
    <row r="430" spans="2:46">
      <c r="B430" s="5"/>
      <c r="D430" s="165"/>
      <c r="E430" s="50"/>
      <c r="F430" s="50"/>
      <c r="G430" s="55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8"/>
      <c r="AS430" s="134"/>
      <c r="AT430" s="134"/>
    </row>
    <row r="431" spans="2:46" s="22" customFormat="1">
      <c r="B431" s="5"/>
      <c r="D431" s="166"/>
      <c r="E431" s="52"/>
      <c r="F431" s="60" t="s">
        <v>56</v>
      </c>
      <c r="G431" s="154">
        <f t="shared" ref="G431:AP431" si="118">SUM(G432:G436)</f>
        <v>35524</v>
      </c>
      <c r="H431" s="154">
        <f t="shared" si="118"/>
        <v>677</v>
      </c>
      <c r="I431" s="154">
        <f t="shared" si="118"/>
        <v>874</v>
      </c>
      <c r="J431" s="154">
        <f t="shared" si="118"/>
        <v>889</v>
      </c>
      <c r="K431" s="154">
        <f t="shared" si="118"/>
        <v>903</v>
      </c>
      <c r="L431" s="154">
        <f t="shared" si="118"/>
        <v>917</v>
      </c>
      <c r="M431" s="154">
        <f t="shared" si="118"/>
        <v>929</v>
      </c>
      <c r="N431" s="154">
        <f t="shared" si="118"/>
        <v>942</v>
      </c>
      <c r="O431" s="154">
        <f t="shared" si="118"/>
        <v>954</v>
      </c>
      <c r="P431" s="154">
        <f t="shared" si="118"/>
        <v>952</v>
      </c>
      <c r="Q431" s="154">
        <f t="shared" si="118"/>
        <v>978</v>
      </c>
      <c r="R431" s="154">
        <f t="shared" si="118"/>
        <v>986</v>
      </c>
      <c r="S431" s="154">
        <f t="shared" si="118"/>
        <v>998</v>
      </c>
      <c r="T431" s="154">
        <f t="shared" si="118"/>
        <v>1013</v>
      </c>
      <c r="U431" s="154">
        <f t="shared" si="118"/>
        <v>1025</v>
      </c>
      <c r="V431" s="154">
        <f t="shared" si="118"/>
        <v>1035</v>
      </c>
      <c r="W431" s="154">
        <f t="shared" si="118"/>
        <v>1041</v>
      </c>
      <c r="X431" s="154">
        <f t="shared" si="118"/>
        <v>1048</v>
      </c>
      <c r="Y431" s="154">
        <f t="shared" si="118"/>
        <v>1054</v>
      </c>
      <c r="Z431" s="154">
        <f t="shared" si="118"/>
        <v>1059</v>
      </c>
      <c r="AA431" s="154">
        <f t="shared" si="118"/>
        <v>1066</v>
      </c>
      <c r="AB431" s="154">
        <f t="shared" si="118"/>
        <v>1069</v>
      </c>
      <c r="AC431" s="154">
        <f t="shared" si="118"/>
        <v>1071</v>
      </c>
      <c r="AD431" s="154">
        <f t="shared" si="118"/>
        <v>1074</v>
      </c>
      <c r="AE431" s="154">
        <f t="shared" si="118"/>
        <v>1076</v>
      </c>
      <c r="AF431" s="154">
        <f t="shared" si="118"/>
        <v>1079</v>
      </c>
      <c r="AG431" s="154">
        <f t="shared" si="118"/>
        <v>1079</v>
      </c>
      <c r="AH431" s="154">
        <f t="shared" si="118"/>
        <v>1080</v>
      </c>
      <c r="AI431" s="154">
        <f t="shared" si="118"/>
        <v>1081</v>
      </c>
      <c r="AJ431" s="154">
        <f t="shared" si="118"/>
        <v>1081</v>
      </c>
      <c r="AK431" s="154">
        <f t="shared" si="118"/>
        <v>1083</v>
      </c>
      <c r="AL431" s="154">
        <f t="shared" si="118"/>
        <v>1082</v>
      </c>
      <c r="AM431" s="154">
        <f t="shared" si="118"/>
        <v>1082</v>
      </c>
      <c r="AN431" s="154">
        <f t="shared" si="118"/>
        <v>1083</v>
      </c>
      <c r="AO431" s="154">
        <f t="shared" si="118"/>
        <v>1082</v>
      </c>
      <c r="AP431" s="154">
        <f t="shared" si="118"/>
        <v>1082</v>
      </c>
      <c r="AQ431" s="8"/>
      <c r="AS431" s="134"/>
      <c r="AT431" s="136"/>
    </row>
    <row r="432" spans="2:46">
      <c r="B432" s="5"/>
      <c r="D432" s="165" t="s">
        <v>128</v>
      </c>
      <c r="E432" s="47"/>
      <c r="F432" s="61" t="s">
        <v>52</v>
      </c>
      <c r="G432" s="154">
        <f t="shared" ref="G432:G436" si="119">SUM(H432:AP432)</f>
        <v>0</v>
      </c>
      <c r="H432" s="155">
        <v>0</v>
      </c>
      <c r="I432" s="155">
        <v>0</v>
      </c>
      <c r="J432" s="155">
        <v>0</v>
      </c>
      <c r="K432" s="155">
        <v>0</v>
      </c>
      <c r="L432" s="155">
        <v>0</v>
      </c>
      <c r="M432" s="155">
        <v>0</v>
      </c>
      <c r="N432" s="155">
        <v>0</v>
      </c>
      <c r="O432" s="155">
        <v>0</v>
      </c>
      <c r="P432" s="155">
        <v>0</v>
      </c>
      <c r="Q432" s="155">
        <v>0</v>
      </c>
      <c r="R432" s="155">
        <v>0</v>
      </c>
      <c r="S432" s="155">
        <v>0</v>
      </c>
      <c r="T432" s="155">
        <v>0</v>
      </c>
      <c r="U432" s="155">
        <v>0</v>
      </c>
      <c r="V432" s="155">
        <v>0</v>
      </c>
      <c r="W432" s="155">
        <v>0</v>
      </c>
      <c r="X432" s="155">
        <v>0</v>
      </c>
      <c r="Y432" s="155">
        <v>0</v>
      </c>
      <c r="Z432" s="155">
        <v>0</v>
      </c>
      <c r="AA432" s="155">
        <v>0</v>
      </c>
      <c r="AB432" s="155">
        <v>0</v>
      </c>
      <c r="AC432" s="155">
        <v>0</v>
      </c>
      <c r="AD432" s="155">
        <v>0</v>
      </c>
      <c r="AE432" s="155">
        <v>0</v>
      </c>
      <c r="AF432" s="155">
        <v>0</v>
      </c>
      <c r="AG432" s="155">
        <v>0</v>
      </c>
      <c r="AH432" s="155">
        <v>0</v>
      </c>
      <c r="AI432" s="155">
        <v>0</v>
      </c>
      <c r="AJ432" s="155">
        <v>0</v>
      </c>
      <c r="AK432" s="155">
        <v>0</v>
      </c>
      <c r="AL432" s="155">
        <v>0</v>
      </c>
      <c r="AM432" s="155">
        <v>0</v>
      </c>
      <c r="AN432" s="155">
        <v>0</v>
      </c>
      <c r="AO432" s="155">
        <v>0</v>
      </c>
      <c r="AP432" s="155">
        <v>0</v>
      </c>
      <c r="AQ432" s="8"/>
      <c r="AS432" s="134"/>
      <c r="AT432" s="134"/>
    </row>
    <row r="433" spans="2:46">
      <c r="B433" s="5"/>
      <c r="D433" s="165" t="s">
        <v>129</v>
      </c>
      <c r="E433" s="47"/>
      <c r="F433" s="61" t="s">
        <v>53</v>
      </c>
      <c r="G433" s="154">
        <f t="shared" si="119"/>
        <v>5972</v>
      </c>
      <c r="H433" s="155">
        <v>0</v>
      </c>
      <c r="I433" s="155">
        <v>183</v>
      </c>
      <c r="J433" s="155">
        <v>182</v>
      </c>
      <c r="K433" s="155">
        <v>180</v>
      </c>
      <c r="L433" s="155">
        <v>178</v>
      </c>
      <c r="M433" s="155">
        <v>176</v>
      </c>
      <c r="N433" s="155">
        <v>174</v>
      </c>
      <c r="O433" s="155">
        <v>171</v>
      </c>
      <c r="P433" s="155">
        <v>155</v>
      </c>
      <c r="Q433" s="155">
        <v>165</v>
      </c>
      <c r="R433" s="155">
        <v>161</v>
      </c>
      <c r="S433" s="155">
        <v>164</v>
      </c>
      <c r="T433" s="155">
        <v>167</v>
      </c>
      <c r="U433" s="155">
        <v>169</v>
      </c>
      <c r="V433" s="155">
        <v>171</v>
      </c>
      <c r="W433" s="155">
        <v>173</v>
      </c>
      <c r="X433" s="155">
        <v>174</v>
      </c>
      <c r="Y433" s="155">
        <v>175</v>
      </c>
      <c r="Z433" s="155">
        <v>177</v>
      </c>
      <c r="AA433" s="155">
        <v>178</v>
      </c>
      <c r="AB433" s="155">
        <v>179</v>
      </c>
      <c r="AC433" s="155">
        <v>179</v>
      </c>
      <c r="AD433" s="155">
        <v>180</v>
      </c>
      <c r="AE433" s="155">
        <v>181</v>
      </c>
      <c r="AF433" s="155">
        <v>181</v>
      </c>
      <c r="AG433" s="155">
        <v>181</v>
      </c>
      <c r="AH433" s="155">
        <v>181</v>
      </c>
      <c r="AI433" s="155">
        <v>181</v>
      </c>
      <c r="AJ433" s="155">
        <v>181</v>
      </c>
      <c r="AK433" s="155">
        <v>181</v>
      </c>
      <c r="AL433" s="155">
        <v>180</v>
      </c>
      <c r="AM433" s="155">
        <v>179</v>
      </c>
      <c r="AN433" s="155">
        <v>179</v>
      </c>
      <c r="AO433" s="155">
        <v>178</v>
      </c>
      <c r="AP433" s="155">
        <v>178</v>
      </c>
      <c r="AQ433" s="8"/>
      <c r="AS433" s="134"/>
      <c r="AT433" s="134"/>
    </row>
    <row r="434" spans="2:46">
      <c r="B434" s="5"/>
      <c r="D434" s="165" t="s">
        <v>130</v>
      </c>
      <c r="E434" s="47"/>
      <c r="F434" s="61" t="s">
        <v>54</v>
      </c>
      <c r="G434" s="154">
        <f t="shared" si="119"/>
        <v>14876</v>
      </c>
      <c r="H434" s="155">
        <v>341</v>
      </c>
      <c r="I434" s="155">
        <v>348</v>
      </c>
      <c r="J434" s="155">
        <v>356</v>
      </c>
      <c r="K434" s="155">
        <v>364</v>
      </c>
      <c r="L434" s="155">
        <v>372</v>
      </c>
      <c r="M434" s="155">
        <v>379</v>
      </c>
      <c r="N434" s="155">
        <v>387</v>
      </c>
      <c r="O434" s="155">
        <v>394</v>
      </c>
      <c r="P434" s="155">
        <v>401</v>
      </c>
      <c r="Q434" s="155">
        <v>409</v>
      </c>
      <c r="R434" s="155">
        <v>415</v>
      </c>
      <c r="S434" s="155">
        <v>420</v>
      </c>
      <c r="T434" s="155">
        <v>426</v>
      </c>
      <c r="U434" s="155">
        <v>431</v>
      </c>
      <c r="V434" s="155">
        <v>435</v>
      </c>
      <c r="W434" s="155">
        <v>437</v>
      </c>
      <c r="X434" s="155">
        <v>440</v>
      </c>
      <c r="Y434" s="155">
        <v>442</v>
      </c>
      <c r="Z434" s="155">
        <v>444</v>
      </c>
      <c r="AA434" s="155">
        <v>447</v>
      </c>
      <c r="AB434" s="155">
        <v>448</v>
      </c>
      <c r="AC434" s="155">
        <v>449</v>
      </c>
      <c r="AD434" s="155">
        <v>450</v>
      </c>
      <c r="AE434" s="155">
        <v>451</v>
      </c>
      <c r="AF434" s="155">
        <v>452</v>
      </c>
      <c r="AG434" s="155">
        <v>452</v>
      </c>
      <c r="AH434" s="155">
        <v>453</v>
      </c>
      <c r="AI434" s="155">
        <v>453</v>
      </c>
      <c r="AJ434" s="155">
        <v>453</v>
      </c>
      <c r="AK434" s="155">
        <v>454</v>
      </c>
      <c r="AL434" s="155">
        <v>454</v>
      </c>
      <c r="AM434" s="155">
        <v>454</v>
      </c>
      <c r="AN434" s="155">
        <v>455</v>
      </c>
      <c r="AO434" s="155">
        <v>455</v>
      </c>
      <c r="AP434" s="155">
        <v>455</v>
      </c>
      <c r="AQ434" s="8"/>
      <c r="AS434" s="134"/>
      <c r="AT434" s="134"/>
    </row>
    <row r="435" spans="2:46">
      <c r="B435" s="5"/>
      <c r="D435" s="165" t="s">
        <v>131</v>
      </c>
      <c r="E435" s="47"/>
      <c r="F435" s="61" t="s">
        <v>11</v>
      </c>
      <c r="G435" s="154">
        <f t="shared" si="119"/>
        <v>4934</v>
      </c>
      <c r="H435" s="155">
        <v>113</v>
      </c>
      <c r="I435" s="155">
        <v>115</v>
      </c>
      <c r="J435" s="155">
        <v>118</v>
      </c>
      <c r="K435" s="155">
        <v>121</v>
      </c>
      <c r="L435" s="155">
        <v>123</v>
      </c>
      <c r="M435" s="155">
        <v>126</v>
      </c>
      <c r="N435" s="155">
        <v>128</v>
      </c>
      <c r="O435" s="155">
        <v>131</v>
      </c>
      <c r="P435" s="155">
        <v>133</v>
      </c>
      <c r="Q435" s="155">
        <v>136</v>
      </c>
      <c r="R435" s="155">
        <v>138</v>
      </c>
      <c r="S435" s="155">
        <v>139</v>
      </c>
      <c r="T435" s="155">
        <v>141</v>
      </c>
      <c r="U435" s="155">
        <v>143</v>
      </c>
      <c r="V435" s="155">
        <v>144</v>
      </c>
      <c r="W435" s="155">
        <v>145</v>
      </c>
      <c r="X435" s="155">
        <v>146</v>
      </c>
      <c r="Y435" s="155">
        <v>147</v>
      </c>
      <c r="Z435" s="155">
        <v>147</v>
      </c>
      <c r="AA435" s="155">
        <v>148</v>
      </c>
      <c r="AB435" s="155">
        <v>149</v>
      </c>
      <c r="AC435" s="155">
        <v>149</v>
      </c>
      <c r="AD435" s="155">
        <v>149</v>
      </c>
      <c r="AE435" s="155">
        <v>149</v>
      </c>
      <c r="AF435" s="155">
        <v>150</v>
      </c>
      <c r="AG435" s="155">
        <v>150</v>
      </c>
      <c r="AH435" s="155">
        <v>150</v>
      </c>
      <c r="AI435" s="155">
        <v>150</v>
      </c>
      <c r="AJ435" s="155">
        <v>150</v>
      </c>
      <c r="AK435" s="155">
        <v>151</v>
      </c>
      <c r="AL435" s="155">
        <v>151</v>
      </c>
      <c r="AM435" s="155">
        <v>151</v>
      </c>
      <c r="AN435" s="155">
        <v>151</v>
      </c>
      <c r="AO435" s="155">
        <v>151</v>
      </c>
      <c r="AP435" s="155">
        <v>151</v>
      </c>
      <c r="AQ435" s="8"/>
      <c r="AS435" s="134"/>
      <c r="AT435" s="134"/>
    </row>
    <row r="436" spans="2:46">
      <c r="B436" s="5"/>
      <c r="D436" s="165" t="s">
        <v>132</v>
      </c>
      <c r="E436" s="50"/>
      <c r="F436" s="61" t="s">
        <v>15</v>
      </c>
      <c r="G436" s="154">
        <f t="shared" si="119"/>
        <v>9742</v>
      </c>
      <c r="H436" s="155">
        <v>223</v>
      </c>
      <c r="I436" s="155">
        <v>228</v>
      </c>
      <c r="J436" s="155">
        <v>233</v>
      </c>
      <c r="K436" s="155">
        <v>238</v>
      </c>
      <c r="L436" s="155">
        <v>244</v>
      </c>
      <c r="M436" s="155">
        <v>248</v>
      </c>
      <c r="N436" s="155">
        <v>253</v>
      </c>
      <c r="O436" s="155">
        <v>258</v>
      </c>
      <c r="P436" s="155">
        <v>263</v>
      </c>
      <c r="Q436" s="155">
        <v>268</v>
      </c>
      <c r="R436" s="155">
        <v>272</v>
      </c>
      <c r="S436" s="155">
        <v>275</v>
      </c>
      <c r="T436" s="155">
        <v>279</v>
      </c>
      <c r="U436" s="155">
        <v>282</v>
      </c>
      <c r="V436" s="155">
        <v>285</v>
      </c>
      <c r="W436" s="155">
        <v>286</v>
      </c>
      <c r="X436" s="155">
        <v>288</v>
      </c>
      <c r="Y436" s="155">
        <v>290</v>
      </c>
      <c r="Z436" s="155">
        <v>291</v>
      </c>
      <c r="AA436" s="155">
        <v>293</v>
      </c>
      <c r="AB436" s="155">
        <v>293</v>
      </c>
      <c r="AC436" s="155">
        <v>294</v>
      </c>
      <c r="AD436" s="155">
        <v>295</v>
      </c>
      <c r="AE436" s="155">
        <v>295</v>
      </c>
      <c r="AF436" s="155">
        <v>296</v>
      </c>
      <c r="AG436" s="155">
        <v>296</v>
      </c>
      <c r="AH436" s="155">
        <v>296</v>
      </c>
      <c r="AI436" s="155">
        <v>297</v>
      </c>
      <c r="AJ436" s="155">
        <v>297</v>
      </c>
      <c r="AK436" s="155">
        <v>297</v>
      </c>
      <c r="AL436" s="155">
        <v>297</v>
      </c>
      <c r="AM436" s="155">
        <v>298</v>
      </c>
      <c r="AN436" s="155">
        <v>298</v>
      </c>
      <c r="AO436" s="155">
        <v>298</v>
      </c>
      <c r="AP436" s="155">
        <v>298</v>
      </c>
      <c r="AQ436" s="8"/>
      <c r="AS436" s="134"/>
      <c r="AT436" s="134"/>
    </row>
    <row r="437" spans="2:46">
      <c r="B437" s="5"/>
      <c r="D437" s="165"/>
      <c r="E437" s="50"/>
      <c r="F437" s="50"/>
      <c r="G437" s="55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/>
      <c r="AJ437" s="152"/>
      <c r="AK437" s="152"/>
      <c r="AL437" s="152"/>
      <c r="AM437" s="152"/>
      <c r="AN437" s="152"/>
      <c r="AO437" s="152"/>
      <c r="AP437" s="152"/>
      <c r="AQ437" s="8"/>
      <c r="AS437" s="134"/>
      <c r="AT437" s="134"/>
    </row>
    <row r="438" spans="2:46" s="22" customFormat="1">
      <c r="B438" s="5"/>
      <c r="D438" s="166"/>
      <c r="E438" s="52"/>
      <c r="F438" s="60" t="s">
        <v>57</v>
      </c>
      <c r="G438" s="154">
        <f t="shared" ref="G438:AP438" si="120">SUM(G439:G443)</f>
        <v>12606</v>
      </c>
      <c r="H438" s="154">
        <f t="shared" si="120"/>
        <v>36</v>
      </c>
      <c r="I438" s="154">
        <f t="shared" si="120"/>
        <v>36</v>
      </c>
      <c r="J438" s="154">
        <f t="shared" si="120"/>
        <v>37</v>
      </c>
      <c r="K438" s="154">
        <f t="shared" si="120"/>
        <v>38</v>
      </c>
      <c r="L438" s="154">
        <f t="shared" si="120"/>
        <v>409</v>
      </c>
      <c r="M438" s="154">
        <f t="shared" si="120"/>
        <v>410</v>
      </c>
      <c r="N438" s="154">
        <f t="shared" si="120"/>
        <v>402</v>
      </c>
      <c r="O438" s="154">
        <f t="shared" si="120"/>
        <v>400</v>
      </c>
      <c r="P438" s="154">
        <f t="shared" si="120"/>
        <v>377</v>
      </c>
      <c r="Q438" s="154">
        <f t="shared" si="120"/>
        <v>391</v>
      </c>
      <c r="R438" s="154">
        <f t="shared" si="120"/>
        <v>394</v>
      </c>
      <c r="S438" s="154">
        <f t="shared" si="120"/>
        <v>389</v>
      </c>
      <c r="T438" s="154">
        <f t="shared" si="120"/>
        <v>393</v>
      </c>
      <c r="U438" s="154">
        <f t="shared" si="120"/>
        <v>398</v>
      </c>
      <c r="V438" s="154">
        <f t="shared" si="120"/>
        <v>400</v>
      </c>
      <c r="W438" s="154">
        <f t="shared" si="120"/>
        <v>411</v>
      </c>
      <c r="X438" s="154">
        <f t="shared" si="120"/>
        <v>402</v>
      </c>
      <c r="Y438" s="154">
        <f t="shared" si="120"/>
        <v>404</v>
      </c>
      <c r="Z438" s="154">
        <f t="shared" si="120"/>
        <v>404</v>
      </c>
      <c r="AA438" s="154">
        <f t="shared" si="120"/>
        <v>406</v>
      </c>
      <c r="AB438" s="154">
        <f t="shared" si="120"/>
        <v>416</v>
      </c>
      <c r="AC438" s="154">
        <f t="shared" si="120"/>
        <v>406</v>
      </c>
      <c r="AD438" s="154">
        <f t="shared" si="120"/>
        <v>407</v>
      </c>
      <c r="AE438" s="154">
        <f t="shared" si="120"/>
        <v>407</v>
      </c>
      <c r="AF438" s="154">
        <f t="shared" si="120"/>
        <v>407</v>
      </c>
      <c r="AG438" s="154">
        <f t="shared" si="120"/>
        <v>416</v>
      </c>
      <c r="AH438" s="154">
        <f t="shared" si="120"/>
        <v>406</v>
      </c>
      <c r="AI438" s="154">
        <f t="shared" si="120"/>
        <v>404</v>
      </c>
      <c r="AJ438" s="154">
        <f t="shared" si="120"/>
        <v>403</v>
      </c>
      <c r="AK438" s="154">
        <f t="shared" si="120"/>
        <v>402</v>
      </c>
      <c r="AL438" s="154">
        <f t="shared" si="120"/>
        <v>411</v>
      </c>
      <c r="AM438" s="154">
        <f t="shared" si="120"/>
        <v>398</v>
      </c>
      <c r="AN438" s="154">
        <f t="shared" si="120"/>
        <v>397</v>
      </c>
      <c r="AO438" s="154">
        <f t="shared" si="120"/>
        <v>396</v>
      </c>
      <c r="AP438" s="154">
        <f t="shared" si="120"/>
        <v>393</v>
      </c>
      <c r="AQ438" s="8"/>
      <c r="AS438" s="134"/>
      <c r="AT438" s="136"/>
    </row>
    <row r="439" spans="2:46">
      <c r="B439" s="5"/>
      <c r="D439" s="165" t="s">
        <v>133</v>
      </c>
      <c r="E439" s="47"/>
      <c r="F439" s="61" t="s">
        <v>52</v>
      </c>
      <c r="G439" s="154">
        <f t="shared" ref="G439:G443" si="121">SUM(H439:AP439)</f>
        <v>3561</v>
      </c>
      <c r="H439" s="155">
        <v>0</v>
      </c>
      <c r="I439" s="155">
        <v>0</v>
      </c>
      <c r="J439" s="155">
        <v>0</v>
      </c>
      <c r="K439" s="155">
        <v>0</v>
      </c>
      <c r="L439" s="155">
        <v>108</v>
      </c>
      <c r="M439" s="155">
        <v>112</v>
      </c>
      <c r="N439" s="155">
        <v>109</v>
      </c>
      <c r="O439" s="155">
        <v>110</v>
      </c>
      <c r="P439" s="155">
        <v>111</v>
      </c>
      <c r="Q439" s="155">
        <v>111</v>
      </c>
      <c r="R439" s="155">
        <v>121</v>
      </c>
      <c r="S439" s="155">
        <v>113</v>
      </c>
      <c r="T439" s="155">
        <v>113</v>
      </c>
      <c r="U439" s="155">
        <v>114</v>
      </c>
      <c r="V439" s="155">
        <v>114</v>
      </c>
      <c r="W439" s="155">
        <v>124</v>
      </c>
      <c r="X439" s="155">
        <v>114</v>
      </c>
      <c r="Y439" s="155">
        <v>115</v>
      </c>
      <c r="Z439" s="155">
        <v>115</v>
      </c>
      <c r="AA439" s="155">
        <v>115</v>
      </c>
      <c r="AB439" s="155">
        <v>125</v>
      </c>
      <c r="AC439" s="155">
        <v>115</v>
      </c>
      <c r="AD439" s="155">
        <v>115</v>
      </c>
      <c r="AE439" s="155">
        <v>115</v>
      </c>
      <c r="AF439" s="155">
        <v>115</v>
      </c>
      <c r="AG439" s="155">
        <v>125</v>
      </c>
      <c r="AH439" s="155">
        <v>115</v>
      </c>
      <c r="AI439" s="155">
        <v>114</v>
      </c>
      <c r="AJ439" s="155">
        <v>114</v>
      </c>
      <c r="AK439" s="155">
        <v>114</v>
      </c>
      <c r="AL439" s="155">
        <v>124</v>
      </c>
      <c r="AM439" s="155">
        <v>113</v>
      </c>
      <c r="AN439" s="155">
        <v>113</v>
      </c>
      <c r="AO439" s="155">
        <v>113</v>
      </c>
      <c r="AP439" s="155">
        <v>112</v>
      </c>
      <c r="AQ439" s="8"/>
      <c r="AS439" s="134"/>
      <c r="AT439" s="134"/>
    </row>
    <row r="440" spans="2:46">
      <c r="B440" s="5"/>
      <c r="D440" s="165" t="s">
        <v>134</v>
      </c>
      <c r="E440" s="47"/>
      <c r="F440" s="61" t="s">
        <v>53</v>
      </c>
      <c r="G440" s="154">
        <f t="shared" si="121"/>
        <v>7481</v>
      </c>
      <c r="H440" s="155">
        <v>0</v>
      </c>
      <c r="I440" s="155">
        <v>0</v>
      </c>
      <c r="J440" s="155">
        <v>0</v>
      </c>
      <c r="K440" s="155">
        <v>0</v>
      </c>
      <c r="L440" s="155">
        <v>262</v>
      </c>
      <c r="M440" s="155">
        <v>258</v>
      </c>
      <c r="N440" s="155">
        <v>253</v>
      </c>
      <c r="O440" s="155">
        <v>248</v>
      </c>
      <c r="P440" s="155">
        <v>224</v>
      </c>
      <c r="Q440" s="155">
        <v>237</v>
      </c>
      <c r="R440" s="155">
        <v>230</v>
      </c>
      <c r="S440" s="155">
        <v>233</v>
      </c>
      <c r="T440" s="155">
        <v>236</v>
      </c>
      <c r="U440" s="155">
        <v>238</v>
      </c>
      <c r="V440" s="155">
        <v>240</v>
      </c>
      <c r="W440" s="155">
        <v>241</v>
      </c>
      <c r="X440" s="155">
        <v>242</v>
      </c>
      <c r="Y440" s="155">
        <v>243</v>
      </c>
      <c r="Z440" s="155">
        <v>243</v>
      </c>
      <c r="AA440" s="155">
        <v>244</v>
      </c>
      <c r="AB440" s="155">
        <v>244</v>
      </c>
      <c r="AC440" s="155">
        <v>244</v>
      </c>
      <c r="AD440" s="155">
        <v>244</v>
      </c>
      <c r="AE440" s="155">
        <v>244</v>
      </c>
      <c r="AF440" s="155">
        <v>244</v>
      </c>
      <c r="AG440" s="155">
        <v>243</v>
      </c>
      <c r="AH440" s="155">
        <v>243</v>
      </c>
      <c r="AI440" s="155">
        <v>242</v>
      </c>
      <c r="AJ440" s="155">
        <v>241</v>
      </c>
      <c r="AK440" s="155">
        <v>240</v>
      </c>
      <c r="AL440" s="155">
        <v>239</v>
      </c>
      <c r="AM440" s="155">
        <v>237</v>
      </c>
      <c r="AN440" s="155">
        <v>236</v>
      </c>
      <c r="AO440" s="155">
        <v>235</v>
      </c>
      <c r="AP440" s="155">
        <v>233</v>
      </c>
      <c r="AQ440" s="8"/>
      <c r="AS440" s="134"/>
      <c r="AT440" s="134"/>
    </row>
    <row r="441" spans="2:46">
      <c r="B441" s="5"/>
      <c r="D441" s="165" t="s">
        <v>135</v>
      </c>
      <c r="E441" s="47"/>
      <c r="F441" s="61" t="s">
        <v>54</v>
      </c>
      <c r="G441" s="154">
        <f t="shared" si="121"/>
        <v>786</v>
      </c>
      <c r="H441" s="155">
        <v>18</v>
      </c>
      <c r="I441" s="155">
        <v>18</v>
      </c>
      <c r="J441" s="155">
        <v>19</v>
      </c>
      <c r="K441" s="155">
        <v>19</v>
      </c>
      <c r="L441" s="155">
        <v>20</v>
      </c>
      <c r="M441" s="155">
        <v>20</v>
      </c>
      <c r="N441" s="155">
        <v>20</v>
      </c>
      <c r="O441" s="155">
        <v>21</v>
      </c>
      <c r="P441" s="155">
        <v>21</v>
      </c>
      <c r="Q441" s="155">
        <v>22</v>
      </c>
      <c r="R441" s="155">
        <v>22</v>
      </c>
      <c r="S441" s="155">
        <v>22</v>
      </c>
      <c r="T441" s="155">
        <v>22</v>
      </c>
      <c r="U441" s="155">
        <v>23</v>
      </c>
      <c r="V441" s="155">
        <v>23</v>
      </c>
      <c r="W441" s="155">
        <v>23</v>
      </c>
      <c r="X441" s="155">
        <v>23</v>
      </c>
      <c r="Y441" s="155">
        <v>23</v>
      </c>
      <c r="Z441" s="155">
        <v>23</v>
      </c>
      <c r="AA441" s="155">
        <v>24</v>
      </c>
      <c r="AB441" s="155">
        <v>24</v>
      </c>
      <c r="AC441" s="155">
        <v>24</v>
      </c>
      <c r="AD441" s="155">
        <v>24</v>
      </c>
      <c r="AE441" s="155">
        <v>24</v>
      </c>
      <c r="AF441" s="155">
        <v>24</v>
      </c>
      <c r="AG441" s="155">
        <v>24</v>
      </c>
      <c r="AH441" s="155">
        <v>24</v>
      </c>
      <c r="AI441" s="155">
        <v>24</v>
      </c>
      <c r="AJ441" s="155">
        <v>24</v>
      </c>
      <c r="AK441" s="155">
        <v>24</v>
      </c>
      <c r="AL441" s="155">
        <v>24</v>
      </c>
      <c r="AM441" s="155">
        <v>24</v>
      </c>
      <c r="AN441" s="155">
        <v>24</v>
      </c>
      <c r="AO441" s="155">
        <v>24</v>
      </c>
      <c r="AP441" s="155">
        <v>24</v>
      </c>
      <c r="AQ441" s="8"/>
      <c r="AS441" s="134"/>
      <c r="AT441" s="134"/>
    </row>
    <row r="442" spans="2:46">
      <c r="B442" s="5"/>
      <c r="D442" s="165" t="s">
        <v>136</v>
      </c>
      <c r="E442" s="47"/>
      <c r="F442" s="61" t="s">
        <v>11</v>
      </c>
      <c r="G442" s="154">
        <f t="shared" si="121"/>
        <v>262</v>
      </c>
      <c r="H442" s="155">
        <v>6</v>
      </c>
      <c r="I442" s="155">
        <v>6</v>
      </c>
      <c r="J442" s="155">
        <v>6</v>
      </c>
      <c r="K442" s="155">
        <v>6</v>
      </c>
      <c r="L442" s="155">
        <v>6</v>
      </c>
      <c r="M442" s="155">
        <v>7</v>
      </c>
      <c r="N442" s="155">
        <v>7</v>
      </c>
      <c r="O442" s="155">
        <v>7</v>
      </c>
      <c r="P442" s="155">
        <v>7</v>
      </c>
      <c r="Q442" s="155">
        <v>7</v>
      </c>
      <c r="R442" s="155">
        <v>7</v>
      </c>
      <c r="S442" s="155">
        <v>7</v>
      </c>
      <c r="T442" s="155">
        <v>7</v>
      </c>
      <c r="U442" s="155">
        <v>8</v>
      </c>
      <c r="V442" s="155">
        <v>8</v>
      </c>
      <c r="W442" s="155">
        <v>8</v>
      </c>
      <c r="X442" s="155">
        <v>8</v>
      </c>
      <c r="Y442" s="155">
        <v>8</v>
      </c>
      <c r="Z442" s="155">
        <v>8</v>
      </c>
      <c r="AA442" s="155">
        <v>8</v>
      </c>
      <c r="AB442" s="155">
        <v>8</v>
      </c>
      <c r="AC442" s="155">
        <v>8</v>
      </c>
      <c r="AD442" s="155">
        <v>8</v>
      </c>
      <c r="AE442" s="155">
        <v>8</v>
      </c>
      <c r="AF442" s="155">
        <v>8</v>
      </c>
      <c r="AG442" s="155">
        <v>8</v>
      </c>
      <c r="AH442" s="155">
        <v>8</v>
      </c>
      <c r="AI442" s="155">
        <v>8</v>
      </c>
      <c r="AJ442" s="155">
        <v>8</v>
      </c>
      <c r="AK442" s="155">
        <v>8</v>
      </c>
      <c r="AL442" s="155">
        <v>8</v>
      </c>
      <c r="AM442" s="155">
        <v>8</v>
      </c>
      <c r="AN442" s="155">
        <v>8</v>
      </c>
      <c r="AO442" s="155">
        <v>8</v>
      </c>
      <c r="AP442" s="155">
        <v>8</v>
      </c>
      <c r="AQ442" s="8"/>
      <c r="AS442" s="134"/>
      <c r="AT442" s="134"/>
    </row>
    <row r="443" spans="2:46">
      <c r="B443" s="5"/>
      <c r="D443" s="165" t="s">
        <v>137</v>
      </c>
      <c r="E443" s="50"/>
      <c r="F443" s="61" t="s">
        <v>15</v>
      </c>
      <c r="G443" s="154">
        <f t="shared" si="121"/>
        <v>516</v>
      </c>
      <c r="H443" s="155">
        <v>12</v>
      </c>
      <c r="I443" s="155">
        <v>12</v>
      </c>
      <c r="J443" s="155">
        <v>12</v>
      </c>
      <c r="K443" s="155">
        <v>13</v>
      </c>
      <c r="L443" s="155">
        <v>13</v>
      </c>
      <c r="M443" s="155">
        <v>13</v>
      </c>
      <c r="N443" s="155">
        <v>13</v>
      </c>
      <c r="O443" s="155">
        <v>14</v>
      </c>
      <c r="P443" s="155">
        <v>14</v>
      </c>
      <c r="Q443" s="155">
        <v>14</v>
      </c>
      <c r="R443" s="155">
        <v>14</v>
      </c>
      <c r="S443" s="155">
        <v>14</v>
      </c>
      <c r="T443" s="155">
        <v>15</v>
      </c>
      <c r="U443" s="155">
        <v>15</v>
      </c>
      <c r="V443" s="155">
        <v>15</v>
      </c>
      <c r="W443" s="155">
        <v>15</v>
      </c>
      <c r="X443" s="155">
        <v>15</v>
      </c>
      <c r="Y443" s="155">
        <v>15</v>
      </c>
      <c r="Z443" s="155">
        <v>15</v>
      </c>
      <c r="AA443" s="155">
        <v>15</v>
      </c>
      <c r="AB443" s="155">
        <v>15</v>
      </c>
      <c r="AC443" s="155">
        <v>15</v>
      </c>
      <c r="AD443" s="155">
        <v>16</v>
      </c>
      <c r="AE443" s="155">
        <v>16</v>
      </c>
      <c r="AF443" s="155">
        <v>16</v>
      </c>
      <c r="AG443" s="155">
        <v>16</v>
      </c>
      <c r="AH443" s="155">
        <v>16</v>
      </c>
      <c r="AI443" s="155">
        <v>16</v>
      </c>
      <c r="AJ443" s="155">
        <v>16</v>
      </c>
      <c r="AK443" s="155">
        <v>16</v>
      </c>
      <c r="AL443" s="155">
        <v>16</v>
      </c>
      <c r="AM443" s="155">
        <v>16</v>
      </c>
      <c r="AN443" s="155">
        <v>16</v>
      </c>
      <c r="AO443" s="155">
        <v>16</v>
      </c>
      <c r="AP443" s="155">
        <v>16</v>
      </c>
      <c r="AQ443" s="8"/>
      <c r="AS443" s="134"/>
      <c r="AT443" s="134"/>
    </row>
    <row r="444" spans="2:46">
      <c r="B444" s="5"/>
      <c r="D444" s="165"/>
      <c r="E444" s="56"/>
      <c r="F444" s="57"/>
      <c r="G444" s="55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  <c r="AG444" s="152"/>
      <c r="AH444" s="152"/>
      <c r="AI444" s="152"/>
      <c r="AJ444" s="152"/>
      <c r="AK444" s="152"/>
      <c r="AL444" s="152"/>
      <c r="AM444" s="152"/>
      <c r="AN444" s="152"/>
      <c r="AO444" s="152"/>
      <c r="AP444" s="152"/>
      <c r="AQ444" s="8"/>
      <c r="AS444" s="137"/>
      <c r="AT444" s="134"/>
    </row>
    <row r="445" spans="2:46">
      <c r="B445" s="5"/>
      <c r="D445" s="165"/>
      <c r="E445" s="58">
        <f>E416+1</f>
        <v>16</v>
      </c>
      <c r="F445" s="59" t="str">
        <f>LOOKUP(E445,CAPEX!$E$11:$E$29,CAPEX!$F$11:$F$29)</f>
        <v>Cordeiro</v>
      </c>
      <c r="G445" s="153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  <c r="AG445" s="152"/>
      <c r="AH445" s="152"/>
      <c r="AI445" s="152"/>
      <c r="AJ445" s="152"/>
      <c r="AK445" s="152"/>
      <c r="AL445" s="152"/>
      <c r="AM445" s="152"/>
      <c r="AN445" s="152"/>
      <c r="AO445" s="152"/>
      <c r="AP445" s="152"/>
      <c r="AQ445" s="8"/>
      <c r="AS445" s="135"/>
      <c r="AT445" s="134"/>
    </row>
    <row r="446" spans="2:46" s="22" customFormat="1">
      <c r="B446" s="5"/>
      <c r="D446" s="166"/>
      <c r="E446" s="52"/>
      <c r="F446" s="60" t="s">
        <v>51</v>
      </c>
      <c r="G446" s="154">
        <f t="shared" ref="G446:AP446" si="122">SUM(G447:G451)</f>
        <v>26071</v>
      </c>
      <c r="H446" s="154">
        <f t="shared" si="122"/>
        <v>495</v>
      </c>
      <c r="I446" s="154">
        <f t="shared" si="122"/>
        <v>729</v>
      </c>
      <c r="J446" s="154">
        <f t="shared" si="122"/>
        <v>783</v>
      </c>
      <c r="K446" s="154">
        <f t="shared" si="122"/>
        <v>779</v>
      </c>
      <c r="L446" s="154">
        <f t="shared" si="122"/>
        <v>766</v>
      </c>
      <c r="M446" s="154">
        <f t="shared" si="122"/>
        <v>759</v>
      </c>
      <c r="N446" s="154">
        <f t="shared" si="122"/>
        <v>749</v>
      </c>
      <c r="O446" s="154">
        <f t="shared" si="122"/>
        <v>741</v>
      </c>
      <c r="P446" s="154">
        <f t="shared" si="122"/>
        <v>686</v>
      </c>
      <c r="Q446" s="154">
        <f t="shared" si="122"/>
        <v>721</v>
      </c>
      <c r="R446" s="154">
        <f t="shared" si="122"/>
        <v>710</v>
      </c>
      <c r="S446" s="154">
        <f t="shared" si="122"/>
        <v>716</v>
      </c>
      <c r="T446" s="154">
        <f t="shared" si="122"/>
        <v>721</v>
      </c>
      <c r="U446" s="154">
        <f t="shared" si="122"/>
        <v>727</v>
      </c>
      <c r="V446" s="154">
        <f t="shared" si="122"/>
        <v>736</v>
      </c>
      <c r="W446" s="154">
        <f t="shared" si="122"/>
        <v>740</v>
      </c>
      <c r="X446" s="154">
        <f t="shared" si="122"/>
        <v>744</v>
      </c>
      <c r="Y446" s="154">
        <f t="shared" si="122"/>
        <v>747</v>
      </c>
      <c r="Z446" s="154">
        <f t="shared" si="122"/>
        <v>752</v>
      </c>
      <c r="AA446" s="154">
        <f t="shared" si="122"/>
        <v>757</v>
      </c>
      <c r="AB446" s="154">
        <f t="shared" si="122"/>
        <v>759</v>
      </c>
      <c r="AC446" s="154">
        <f t="shared" si="122"/>
        <v>762</v>
      </c>
      <c r="AD446" s="154">
        <f t="shared" si="122"/>
        <v>763</v>
      </c>
      <c r="AE446" s="154">
        <f t="shared" si="122"/>
        <v>766</v>
      </c>
      <c r="AF446" s="154">
        <f t="shared" si="122"/>
        <v>768</v>
      </c>
      <c r="AG446" s="154">
        <f t="shared" si="122"/>
        <v>769</v>
      </c>
      <c r="AH446" s="154">
        <f t="shared" si="122"/>
        <v>770</v>
      </c>
      <c r="AI446" s="154">
        <f t="shared" si="122"/>
        <v>770</v>
      </c>
      <c r="AJ446" s="154">
        <f t="shared" si="122"/>
        <v>771</v>
      </c>
      <c r="AK446" s="154">
        <f t="shared" si="122"/>
        <v>771</v>
      </c>
      <c r="AL446" s="154">
        <f t="shared" si="122"/>
        <v>771</v>
      </c>
      <c r="AM446" s="154">
        <f t="shared" si="122"/>
        <v>770</v>
      </c>
      <c r="AN446" s="154">
        <f t="shared" si="122"/>
        <v>768</v>
      </c>
      <c r="AO446" s="154">
        <f t="shared" si="122"/>
        <v>768</v>
      </c>
      <c r="AP446" s="154">
        <f t="shared" si="122"/>
        <v>767</v>
      </c>
      <c r="AQ446" s="8"/>
      <c r="AS446" s="134"/>
      <c r="AT446" s="136"/>
    </row>
    <row r="447" spans="2:46">
      <c r="B447" s="5"/>
      <c r="D447" s="165" t="s">
        <v>118</v>
      </c>
      <c r="E447" s="47"/>
      <c r="F447" s="61" t="s">
        <v>52</v>
      </c>
      <c r="G447" s="154">
        <f t="shared" ref="G447:G451" si="123">SUM(H447:AP447)</f>
        <v>6933</v>
      </c>
      <c r="H447" s="155">
        <v>163</v>
      </c>
      <c r="I447" s="155">
        <v>165</v>
      </c>
      <c r="J447" s="155">
        <v>216</v>
      </c>
      <c r="K447" s="155">
        <v>212</v>
      </c>
      <c r="L447" s="155">
        <v>206</v>
      </c>
      <c r="M447" s="155">
        <v>204</v>
      </c>
      <c r="N447" s="155">
        <v>201</v>
      </c>
      <c r="O447" s="155">
        <v>198</v>
      </c>
      <c r="P447" s="155">
        <v>182</v>
      </c>
      <c r="Q447" s="155">
        <v>192</v>
      </c>
      <c r="R447" s="155">
        <v>188</v>
      </c>
      <c r="S447" s="155">
        <v>190</v>
      </c>
      <c r="T447" s="155">
        <v>191</v>
      </c>
      <c r="U447" s="155">
        <v>193</v>
      </c>
      <c r="V447" s="155">
        <v>195</v>
      </c>
      <c r="W447" s="155">
        <v>196</v>
      </c>
      <c r="X447" s="155">
        <v>197</v>
      </c>
      <c r="Y447" s="155">
        <v>198</v>
      </c>
      <c r="Z447" s="155">
        <v>199</v>
      </c>
      <c r="AA447" s="155">
        <v>200</v>
      </c>
      <c r="AB447" s="155">
        <v>201</v>
      </c>
      <c r="AC447" s="155">
        <v>202</v>
      </c>
      <c r="AD447" s="155">
        <v>202</v>
      </c>
      <c r="AE447" s="155">
        <v>203</v>
      </c>
      <c r="AF447" s="155">
        <v>203</v>
      </c>
      <c r="AG447" s="155">
        <v>203</v>
      </c>
      <c r="AH447" s="155">
        <v>204</v>
      </c>
      <c r="AI447" s="155">
        <v>204</v>
      </c>
      <c r="AJ447" s="155">
        <v>204</v>
      </c>
      <c r="AK447" s="155">
        <v>204</v>
      </c>
      <c r="AL447" s="155">
        <v>204</v>
      </c>
      <c r="AM447" s="155">
        <v>204</v>
      </c>
      <c r="AN447" s="155">
        <v>203</v>
      </c>
      <c r="AO447" s="155">
        <v>203</v>
      </c>
      <c r="AP447" s="155">
        <v>203</v>
      </c>
      <c r="AQ447" s="8"/>
      <c r="AS447" s="134"/>
      <c r="AT447" s="134"/>
    </row>
    <row r="448" spans="2:46">
      <c r="B448" s="5"/>
      <c r="D448" s="165" t="s">
        <v>119</v>
      </c>
      <c r="E448" s="47"/>
      <c r="F448" s="61" t="s">
        <v>53</v>
      </c>
      <c r="G448" s="154">
        <f t="shared" si="123"/>
        <v>16758</v>
      </c>
      <c r="H448" s="155">
        <v>278</v>
      </c>
      <c r="I448" s="155">
        <v>509</v>
      </c>
      <c r="J448" s="155">
        <v>509</v>
      </c>
      <c r="K448" s="155">
        <v>509</v>
      </c>
      <c r="L448" s="155">
        <v>500</v>
      </c>
      <c r="M448" s="155">
        <v>494</v>
      </c>
      <c r="N448" s="155">
        <v>487</v>
      </c>
      <c r="O448" s="155">
        <v>480</v>
      </c>
      <c r="P448" s="155">
        <v>440</v>
      </c>
      <c r="Q448" s="155">
        <v>464</v>
      </c>
      <c r="R448" s="155">
        <v>456</v>
      </c>
      <c r="S448" s="155">
        <v>459</v>
      </c>
      <c r="T448" s="155">
        <v>463</v>
      </c>
      <c r="U448" s="155">
        <v>467</v>
      </c>
      <c r="V448" s="155">
        <v>471</v>
      </c>
      <c r="W448" s="155">
        <v>474</v>
      </c>
      <c r="X448" s="155">
        <v>477</v>
      </c>
      <c r="Y448" s="155">
        <v>479</v>
      </c>
      <c r="Z448" s="155">
        <v>482</v>
      </c>
      <c r="AA448" s="155">
        <v>485</v>
      </c>
      <c r="AB448" s="155">
        <v>486</v>
      </c>
      <c r="AC448" s="155">
        <v>488</v>
      </c>
      <c r="AD448" s="155">
        <v>489</v>
      </c>
      <c r="AE448" s="155">
        <v>491</v>
      </c>
      <c r="AF448" s="155">
        <v>492</v>
      </c>
      <c r="AG448" s="155">
        <v>493</v>
      </c>
      <c r="AH448" s="155">
        <v>493</v>
      </c>
      <c r="AI448" s="155">
        <v>493</v>
      </c>
      <c r="AJ448" s="155">
        <v>494</v>
      </c>
      <c r="AK448" s="155">
        <v>494</v>
      </c>
      <c r="AL448" s="155">
        <v>494</v>
      </c>
      <c r="AM448" s="155">
        <v>493</v>
      </c>
      <c r="AN448" s="155">
        <v>492</v>
      </c>
      <c r="AO448" s="155">
        <v>492</v>
      </c>
      <c r="AP448" s="155">
        <v>491</v>
      </c>
      <c r="AQ448" s="8"/>
      <c r="AS448" s="134"/>
      <c r="AT448" s="134"/>
    </row>
    <row r="449" spans="2:46">
      <c r="B449" s="5"/>
      <c r="D449" s="165" t="s">
        <v>120</v>
      </c>
      <c r="E449" s="47"/>
      <c r="F449" s="61" t="s">
        <v>54</v>
      </c>
      <c r="G449" s="154">
        <f t="shared" si="123"/>
        <v>1200</v>
      </c>
      <c r="H449" s="155">
        <v>27</v>
      </c>
      <c r="I449" s="155">
        <v>28</v>
      </c>
      <c r="J449" s="155">
        <v>29</v>
      </c>
      <c r="K449" s="155">
        <v>29</v>
      </c>
      <c r="L449" s="155">
        <v>30</v>
      </c>
      <c r="M449" s="155">
        <v>31</v>
      </c>
      <c r="N449" s="155">
        <v>31</v>
      </c>
      <c r="O449" s="155">
        <v>32</v>
      </c>
      <c r="P449" s="155">
        <v>32</v>
      </c>
      <c r="Q449" s="155">
        <v>33</v>
      </c>
      <c r="R449" s="155">
        <v>33</v>
      </c>
      <c r="S449" s="155">
        <v>34</v>
      </c>
      <c r="T449" s="155">
        <v>34</v>
      </c>
      <c r="U449" s="155">
        <v>34</v>
      </c>
      <c r="V449" s="155">
        <v>35</v>
      </c>
      <c r="W449" s="155">
        <v>35</v>
      </c>
      <c r="X449" s="155">
        <v>35</v>
      </c>
      <c r="Y449" s="155">
        <v>35</v>
      </c>
      <c r="Z449" s="155">
        <v>36</v>
      </c>
      <c r="AA449" s="155">
        <v>36</v>
      </c>
      <c r="AB449" s="155">
        <v>36</v>
      </c>
      <c r="AC449" s="155">
        <v>36</v>
      </c>
      <c r="AD449" s="155">
        <v>36</v>
      </c>
      <c r="AE449" s="155">
        <v>36</v>
      </c>
      <c r="AF449" s="155">
        <v>37</v>
      </c>
      <c r="AG449" s="155">
        <v>37</v>
      </c>
      <c r="AH449" s="155">
        <v>37</v>
      </c>
      <c r="AI449" s="155">
        <v>37</v>
      </c>
      <c r="AJ449" s="155">
        <v>37</v>
      </c>
      <c r="AK449" s="155">
        <v>37</v>
      </c>
      <c r="AL449" s="155">
        <v>37</v>
      </c>
      <c r="AM449" s="155">
        <v>37</v>
      </c>
      <c r="AN449" s="155">
        <v>37</v>
      </c>
      <c r="AO449" s="155">
        <v>37</v>
      </c>
      <c r="AP449" s="155">
        <v>37</v>
      </c>
      <c r="AQ449" s="8"/>
      <c r="AS449" s="134"/>
      <c r="AT449" s="134"/>
    </row>
    <row r="450" spans="2:46">
      <c r="B450" s="5"/>
      <c r="D450" s="165" t="s">
        <v>121</v>
      </c>
      <c r="E450" s="47"/>
      <c r="F450" s="61" t="s">
        <v>11</v>
      </c>
      <c r="G450" s="154">
        <f t="shared" si="123"/>
        <v>396</v>
      </c>
      <c r="H450" s="155">
        <v>9</v>
      </c>
      <c r="I450" s="155">
        <v>9</v>
      </c>
      <c r="J450" s="155">
        <v>10</v>
      </c>
      <c r="K450" s="155">
        <v>10</v>
      </c>
      <c r="L450" s="155">
        <v>10</v>
      </c>
      <c r="M450" s="155">
        <v>10</v>
      </c>
      <c r="N450" s="155">
        <v>10</v>
      </c>
      <c r="O450" s="155">
        <v>10</v>
      </c>
      <c r="P450" s="155">
        <v>11</v>
      </c>
      <c r="Q450" s="155">
        <v>11</v>
      </c>
      <c r="R450" s="155">
        <v>11</v>
      </c>
      <c r="S450" s="155">
        <v>11</v>
      </c>
      <c r="T450" s="155">
        <v>11</v>
      </c>
      <c r="U450" s="155">
        <v>11</v>
      </c>
      <c r="V450" s="155">
        <v>12</v>
      </c>
      <c r="W450" s="155">
        <v>12</v>
      </c>
      <c r="X450" s="155">
        <v>12</v>
      </c>
      <c r="Y450" s="155">
        <v>12</v>
      </c>
      <c r="Z450" s="155">
        <v>12</v>
      </c>
      <c r="AA450" s="155">
        <v>12</v>
      </c>
      <c r="AB450" s="155">
        <v>12</v>
      </c>
      <c r="AC450" s="155">
        <v>12</v>
      </c>
      <c r="AD450" s="155">
        <v>12</v>
      </c>
      <c r="AE450" s="155">
        <v>12</v>
      </c>
      <c r="AF450" s="155">
        <v>12</v>
      </c>
      <c r="AG450" s="155">
        <v>12</v>
      </c>
      <c r="AH450" s="155">
        <v>12</v>
      </c>
      <c r="AI450" s="155">
        <v>12</v>
      </c>
      <c r="AJ450" s="155">
        <v>12</v>
      </c>
      <c r="AK450" s="155">
        <v>12</v>
      </c>
      <c r="AL450" s="155">
        <v>12</v>
      </c>
      <c r="AM450" s="155">
        <v>12</v>
      </c>
      <c r="AN450" s="155">
        <v>12</v>
      </c>
      <c r="AO450" s="155">
        <v>12</v>
      </c>
      <c r="AP450" s="155">
        <v>12</v>
      </c>
      <c r="AQ450" s="8"/>
      <c r="AS450" s="134"/>
      <c r="AT450" s="134"/>
    </row>
    <row r="451" spans="2:46">
      <c r="B451" s="5"/>
      <c r="D451" s="165" t="s">
        <v>122</v>
      </c>
      <c r="E451" s="50"/>
      <c r="F451" s="61" t="s">
        <v>15</v>
      </c>
      <c r="G451" s="154">
        <f t="shared" si="123"/>
        <v>784</v>
      </c>
      <c r="H451" s="155">
        <v>18</v>
      </c>
      <c r="I451" s="155">
        <v>18</v>
      </c>
      <c r="J451" s="155">
        <v>19</v>
      </c>
      <c r="K451" s="155">
        <v>19</v>
      </c>
      <c r="L451" s="155">
        <v>20</v>
      </c>
      <c r="M451" s="155">
        <v>20</v>
      </c>
      <c r="N451" s="155">
        <v>20</v>
      </c>
      <c r="O451" s="155">
        <v>21</v>
      </c>
      <c r="P451" s="155">
        <v>21</v>
      </c>
      <c r="Q451" s="155">
        <v>21</v>
      </c>
      <c r="R451" s="155">
        <v>22</v>
      </c>
      <c r="S451" s="155">
        <v>22</v>
      </c>
      <c r="T451" s="155">
        <v>22</v>
      </c>
      <c r="U451" s="155">
        <v>22</v>
      </c>
      <c r="V451" s="155">
        <v>23</v>
      </c>
      <c r="W451" s="155">
        <v>23</v>
      </c>
      <c r="X451" s="155">
        <v>23</v>
      </c>
      <c r="Y451" s="155">
        <v>23</v>
      </c>
      <c r="Z451" s="155">
        <v>23</v>
      </c>
      <c r="AA451" s="155">
        <v>24</v>
      </c>
      <c r="AB451" s="155">
        <v>24</v>
      </c>
      <c r="AC451" s="155">
        <v>24</v>
      </c>
      <c r="AD451" s="155">
        <v>24</v>
      </c>
      <c r="AE451" s="155">
        <v>24</v>
      </c>
      <c r="AF451" s="155">
        <v>24</v>
      </c>
      <c r="AG451" s="155">
        <v>24</v>
      </c>
      <c r="AH451" s="155">
        <v>24</v>
      </c>
      <c r="AI451" s="155">
        <v>24</v>
      </c>
      <c r="AJ451" s="155">
        <v>24</v>
      </c>
      <c r="AK451" s="155">
        <v>24</v>
      </c>
      <c r="AL451" s="155">
        <v>24</v>
      </c>
      <c r="AM451" s="155">
        <v>24</v>
      </c>
      <c r="AN451" s="155">
        <v>24</v>
      </c>
      <c r="AO451" s="155">
        <v>24</v>
      </c>
      <c r="AP451" s="155">
        <v>24</v>
      </c>
      <c r="AQ451" s="8"/>
      <c r="AS451" s="134"/>
      <c r="AT451" s="134"/>
    </row>
    <row r="452" spans="2:46">
      <c r="B452" s="5"/>
      <c r="D452" s="165"/>
      <c r="E452" s="50"/>
      <c r="F452" s="50"/>
      <c r="G452" s="55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  <c r="AG452" s="152"/>
      <c r="AH452" s="152"/>
      <c r="AI452" s="152"/>
      <c r="AJ452" s="152"/>
      <c r="AK452" s="152"/>
      <c r="AL452" s="152"/>
      <c r="AM452" s="152"/>
      <c r="AN452" s="152"/>
      <c r="AO452" s="152"/>
      <c r="AP452" s="152"/>
      <c r="AQ452" s="8"/>
      <c r="AS452" s="134"/>
      <c r="AT452" s="134"/>
    </row>
    <row r="453" spans="2:46" s="22" customFormat="1">
      <c r="B453" s="5"/>
      <c r="D453" s="166"/>
      <c r="E453" s="52"/>
      <c r="F453" s="60" t="s">
        <v>55</v>
      </c>
      <c r="G453" s="154">
        <f t="shared" ref="G453:AP453" si="124">SUM(G454:G458)</f>
        <v>45215</v>
      </c>
      <c r="H453" s="154">
        <f t="shared" si="124"/>
        <v>1037</v>
      </c>
      <c r="I453" s="154">
        <f t="shared" si="124"/>
        <v>1061</v>
      </c>
      <c r="J453" s="154">
        <f t="shared" si="124"/>
        <v>1084</v>
      </c>
      <c r="K453" s="154">
        <f t="shared" si="124"/>
        <v>1108</v>
      </c>
      <c r="L453" s="154">
        <f t="shared" si="124"/>
        <v>1132</v>
      </c>
      <c r="M453" s="154">
        <f t="shared" si="124"/>
        <v>1152</v>
      </c>
      <c r="N453" s="154">
        <f t="shared" si="124"/>
        <v>1173</v>
      </c>
      <c r="O453" s="154">
        <f t="shared" si="124"/>
        <v>1193</v>
      </c>
      <c r="P453" s="154">
        <f t="shared" si="124"/>
        <v>1214</v>
      </c>
      <c r="Q453" s="154">
        <f t="shared" si="124"/>
        <v>1234</v>
      </c>
      <c r="R453" s="154">
        <f t="shared" si="124"/>
        <v>1250</v>
      </c>
      <c r="S453" s="154">
        <f t="shared" si="124"/>
        <v>1265</v>
      </c>
      <c r="T453" s="154">
        <f t="shared" si="124"/>
        <v>1281</v>
      </c>
      <c r="U453" s="154">
        <f t="shared" si="124"/>
        <v>1295</v>
      </c>
      <c r="V453" s="154">
        <f t="shared" si="124"/>
        <v>1310</v>
      </c>
      <c r="W453" s="154">
        <f t="shared" si="124"/>
        <v>1319</v>
      </c>
      <c r="X453" s="154">
        <f t="shared" si="124"/>
        <v>1328</v>
      </c>
      <c r="Y453" s="154">
        <f t="shared" si="124"/>
        <v>1337</v>
      </c>
      <c r="Z453" s="154">
        <f t="shared" si="124"/>
        <v>1347</v>
      </c>
      <c r="AA453" s="154">
        <f t="shared" si="124"/>
        <v>1356</v>
      </c>
      <c r="AB453" s="154">
        <f t="shared" si="124"/>
        <v>1361</v>
      </c>
      <c r="AC453" s="154">
        <f t="shared" si="124"/>
        <v>1366</v>
      </c>
      <c r="AD453" s="154">
        <f t="shared" si="124"/>
        <v>1371</v>
      </c>
      <c r="AE453" s="154">
        <f t="shared" si="124"/>
        <v>1377</v>
      </c>
      <c r="AF453" s="154">
        <f t="shared" si="124"/>
        <v>1381</v>
      </c>
      <c r="AG453" s="154">
        <f t="shared" si="124"/>
        <v>1383</v>
      </c>
      <c r="AH453" s="154">
        <f t="shared" si="124"/>
        <v>1385</v>
      </c>
      <c r="AI453" s="154">
        <f t="shared" si="124"/>
        <v>1386</v>
      </c>
      <c r="AJ453" s="154">
        <f t="shared" si="124"/>
        <v>1389</v>
      </c>
      <c r="AK453" s="154">
        <f t="shared" si="124"/>
        <v>1390</v>
      </c>
      <c r="AL453" s="154">
        <f t="shared" si="124"/>
        <v>1390</v>
      </c>
      <c r="AM453" s="154">
        <f t="shared" si="124"/>
        <v>1390</v>
      </c>
      <c r="AN453" s="154">
        <f t="shared" si="124"/>
        <v>1390</v>
      </c>
      <c r="AO453" s="154">
        <f t="shared" si="124"/>
        <v>1390</v>
      </c>
      <c r="AP453" s="154">
        <f t="shared" si="124"/>
        <v>1390</v>
      </c>
      <c r="AQ453" s="8"/>
      <c r="AS453" s="134"/>
      <c r="AT453" s="136"/>
    </row>
    <row r="454" spans="2:46">
      <c r="B454" s="5"/>
      <c r="D454" s="165" t="s">
        <v>123</v>
      </c>
      <c r="E454" s="47"/>
      <c r="F454" s="61" t="s">
        <v>52</v>
      </c>
      <c r="G454" s="154">
        <f t="shared" ref="G454:G458" si="125">SUM(H454:AP454)</f>
        <v>0</v>
      </c>
      <c r="H454" s="155">
        <v>0</v>
      </c>
      <c r="I454" s="155">
        <v>0</v>
      </c>
      <c r="J454" s="155">
        <v>0</v>
      </c>
      <c r="K454" s="155">
        <v>0</v>
      </c>
      <c r="L454" s="155">
        <v>0</v>
      </c>
      <c r="M454" s="155">
        <v>0</v>
      </c>
      <c r="N454" s="155">
        <v>0</v>
      </c>
      <c r="O454" s="155">
        <v>0</v>
      </c>
      <c r="P454" s="155">
        <v>0</v>
      </c>
      <c r="Q454" s="155">
        <v>0</v>
      </c>
      <c r="R454" s="155">
        <v>0</v>
      </c>
      <c r="S454" s="155">
        <v>0</v>
      </c>
      <c r="T454" s="155">
        <v>0</v>
      </c>
      <c r="U454" s="155">
        <v>0</v>
      </c>
      <c r="V454" s="155">
        <v>0</v>
      </c>
      <c r="W454" s="155">
        <v>0</v>
      </c>
      <c r="X454" s="155">
        <v>0</v>
      </c>
      <c r="Y454" s="155">
        <v>0</v>
      </c>
      <c r="Z454" s="155">
        <v>0</v>
      </c>
      <c r="AA454" s="155">
        <v>0</v>
      </c>
      <c r="AB454" s="155">
        <v>0</v>
      </c>
      <c r="AC454" s="155">
        <v>0</v>
      </c>
      <c r="AD454" s="155">
        <v>0</v>
      </c>
      <c r="AE454" s="155">
        <v>0</v>
      </c>
      <c r="AF454" s="155">
        <v>0</v>
      </c>
      <c r="AG454" s="155">
        <v>0</v>
      </c>
      <c r="AH454" s="155">
        <v>0</v>
      </c>
      <c r="AI454" s="155">
        <v>0</v>
      </c>
      <c r="AJ454" s="155">
        <v>0</v>
      </c>
      <c r="AK454" s="155">
        <v>0</v>
      </c>
      <c r="AL454" s="155">
        <v>0</v>
      </c>
      <c r="AM454" s="155">
        <v>0</v>
      </c>
      <c r="AN454" s="155">
        <v>0</v>
      </c>
      <c r="AO454" s="155">
        <v>0</v>
      </c>
      <c r="AP454" s="155">
        <v>0</v>
      </c>
      <c r="AQ454" s="8"/>
      <c r="AS454" s="134"/>
      <c r="AT454" s="134"/>
    </row>
    <row r="455" spans="2:46">
      <c r="B455" s="5"/>
      <c r="D455" s="165" t="s">
        <v>124</v>
      </c>
      <c r="E455" s="47"/>
      <c r="F455" s="61" t="s">
        <v>53</v>
      </c>
      <c r="G455" s="154">
        <f t="shared" si="125"/>
        <v>0</v>
      </c>
      <c r="H455" s="155">
        <v>0</v>
      </c>
      <c r="I455" s="155">
        <v>0</v>
      </c>
      <c r="J455" s="155">
        <v>0</v>
      </c>
      <c r="K455" s="155">
        <v>0</v>
      </c>
      <c r="L455" s="155">
        <v>0</v>
      </c>
      <c r="M455" s="155">
        <v>0</v>
      </c>
      <c r="N455" s="155">
        <v>0</v>
      </c>
      <c r="O455" s="155">
        <v>0</v>
      </c>
      <c r="P455" s="155">
        <v>0</v>
      </c>
      <c r="Q455" s="155">
        <v>0</v>
      </c>
      <c r="R455" s="155">
        <v>0</v>
      </c>
      <c r="S455" s="155">
        <v>0</v>
      </c>
      <c r="T455" s="155">
        <v>0</v>
      </c>
      <c r="U455" s="155">
        <v>0</v>
      </c>
      <c r="V455" s="155">
        <v>0</v>
      </c>
      <c r="W455" s="155">
        <v>0</v>
      </c>
      <c r="X455" s="155">
        <v>0</v>
      </c>
      <c r="Y455" s="155">
        <v>0</v>
      </c>
      <c r="Z455" s="155">
        <v>0</v>
      </c>
      <c r="AA455" s="155">
        <v>0</v>
      </c>
      <c r="AB455" s="155">
        <v>0</v>
      </c>
      <c r="AC455" s="155">
        <v>0</v>
      </c>
      <c r="AD455" s="155">
        <v>0</v>
      </c>
      <c r="AE455" s="155">
        <v>0</v>
      </c>
      <c r="AF455" s="155">
        <v>0</v>
      </c>
      <c r="AG455" s="155">
        <v>0</v>
      </c>
      <c r="AH455" s="155">
        <v>0</v>
      </c>
      <c r="AI455" s="155">
        <v>0</v>
      </c>
      <c r="AJ455" s="155">
        <v>0</v>
      </c>
      <c r="AK455" s="155">
        <v>0</v>
      </c>
      <c r="AL455" s="155">
        <v>0</v>
      </c>
      <c r="AM455" s="155">
        <v>0</v>
      </c>
      <c r="AN455" s="155">
        <v>0</v>
      </c>
      <c r="AO455" s="155">
        <v>0</v>
      </c>
      <c r="AP455" s="155">
        <v>0</v>
      </c>
      <c r="AQ455" s="8"/>
      <c r="AS455" s="134"/>
      <c r="AT455" s="134"/>
    </row>
    <row r="456" spans="2:46">
      <c r="B456" s="5"/>
      <c r="D456" s="165" t="s">
        <v>125</v>
      </c>
      <c r="E456" s="47"/>
      <c r="F456" s="61" t="s">
        <v>54</v>
      </c>
      <c r="G456" s="154">
        <f t="shared" si="125"/>
        <v>22762</v>
      </c>
      <c r="H456" s="155">
        <v>522</v>
      </c>
      <c r="I456" s="155">
        <v>534</v>
      </c>
      <c r="J456" s="155">
        <v>546</v>
      </c>
      <c r="K456" s="155">
        <v>558</v>
      </c>
      <c r="L456" s="155">
        <v>570</v>
      </c>
      <c r="M456" s="155">
        <v>580</v>
      </c>
      <c r="N456" s="155">
        <v>590</v>
      </c>
      <c r="O456" s="155">
        <v>601</v>
      </c>
      <c r="P456" s="155">
        <v>611</v>
      </c>
      <c r="Q456" s="155">
        <v>621</v>
      </c>
      <c r="R456" s="155">
        <v>629</v>
      </c>
      <c r="S456" s="155">
        <v>637</v>
      </c>
      <c r="T456" s="155">
        <v>645</v>
      </c>
      <c r="U456" s="155">
        <v>652</v>
      </c>
      <c r="V456" s="155">
        <v>659</v>
      </c>
      <c r="W456" s="155">
        <v>664</v>
      </c>
      <c r="X456" s="155">
        <v>668</v>
      </c>
      <c r="Y456" s="155">
        <v>673</v>
      </c>
      <c r="Z456" s="155">
        <v>678</v>
      </c>
      <c r="AA456" s="155">
        <v>683</v>
      </c>
      <c r="AB456" s="155">
        <v>685</v>
      </c>
      <c r="AC456" s="155">
        <v>688</v>
      </c>
      <c r="AD456" s="155">
        <v>690</v>
      </c>
      <c r="AE456" s="155">
        <v>693</v>
      </c>
      <c r="AF456" s="155">
        <v>695</v>
      </c>
      <c r="AG456" s="155">
        <v>696</v>
      </c>
      <c r="AH456" s="155">
        <v>697</v>
      </c>
      <c r="AI456" s="155">
        <v>698</v>
      </c>
      <c r="AJ456" s="155">
        <v>699</v>
      </c>
      <c r="AK456" s="155">
        <v>700</v>
      </c>
      <c r="AL456" s="155">
        <v>700</v>
      </c>
      <c r="AM456" s="155">
        <v>700</v>
      </c>
      <c r="AN456" s="155">
        <v>700</v>
      </c>
      <c r="AO456" s="155">
        <v>700</v>
      </c>
      <c r="AP456" s="155">
        <v>700</v>
      </c>
      <c r="AQ456" s="8"/>
      <c r="AS456" s="134"/>
      <c r="AT456" s="134"/>
    </row>
    <row r="457" spans="2:46">
      <c r="B457" s="5"/>
      <c r="D457" s="165" t="s">
        <v>126</v>
      </c>
      <c r="E457" s="47"/>
      <c r="F457" s="61" t="s">
        <v>11</v>
      </c>
      <c r="G457" s="154">
        <f t="shared" si="125"/>
        <v>7548</v>
      </c>
      <c r="H457" s="155">
        <v>173</v>
      </c>
      <c r="I457" s="155">
        <v>177</v>
      </c>
      <c r="J457" s="155">
        <v>181</v>
      </c>
      <c r="K457" s="155">
        <v>185</v>
      </c>
      <c r="L457" s="155">
        <v>189</v>
      </c>
      <c r="M457" s="155">
        <v>192</v>
      </c>
      <c r="N457" s="155">
        <v>196</v>
      </c>
      <c r="O457" s="155">
        <v>199</v>
      </c>
      <c r="P457" s="155">
        <v>203</v>
      </c>
      <c r="Q457" s="155">
        <v>206</v>
      </c>
      <c r="R457" s="155">
        <v>209</v>
      </c>
      <c r="S457" s="155">
        <v>211</v>
      </c>
      <c r="T457" s="155">
        <v>214</v>
      </c>
      <c r="U457" s="155">
        <v>216</v>
      </c>
      <c r="V457" s="155">
        <v>219</v>
      </c>
      <c r="W457" s="155">
        <v>220</v>
      </c>
      <c r="X457" s="155">
        <v>222</v>
      </c>
      <c r="Y457" s="155">
        <v>223</v>
      </c>
      <c r="Z457" s="155">
        <v>225</v>
      </c>
      <c r="AA457" s="155">
        <v>226</v>
      </c>
      <c r="AB457" s="155">
        <v>227</v>
      </c>
      <c r="AC457" s="155">
        <v>228</v>
      </c>
      <c r="AD457" s="155">
        <v>229</v>
      </c>
      <c r="AE457" s="155">
        <v>230</v>
      </c>
      <c r="AF457" s="155">
        <v>231</v>
      </c>
      <c r="AG457" s="155">
        <v>231</v>
      </c>
      <c r="AH457" s="155">
        <v>231</v>
      </c>
      <c r="AI457" s="155">
        <v>231</v>
      </c>
      <c r="AJ457" s="155">
        <v>232</v>
      </c>
      <c r="AK457" s="155">
        <v>232</v>
      </c>
      <c r="AL457" s="155">
        <v>232</v>
      </c>
      <c r="AM457" s="155">
        <v>232</v>
      </c>
      <c r="AN457" s="155">
        <v>232</v>
      </c>
      <c r="AO457" s="155">
        <v>232</v>
      </c>
      <c r="AP457" s="155">
        <v>232</v>
      </c>
      <c r="AQ457" s="8"/>
      <c r="AS457" s="134"/>
      <c r="AT457" s="134"/>
    </row>
    <row r="458" spans="2:46">
      <c r="B458" s="5"/>
      <c r="D458" s="165" t="s">
        <v>127</v>
      </c>
      <c r="E458" s="50"/>
      <c r="F458" s="61" t="s">
        <v>15</v>
      </c>
      <c r="G458" s="154">
        <f t="shared" si="125"/>
        <v>14905</v>
      </c>
      <c r="H458" s="155">
        <v>342</v>
      </c>
      <c r="I458" s="155">
        <v>350</v>
      </c>
      <c r="J458" s="155">
        <v>357</v>
      </c>
      <c r="K458" s="155">
        <v>365</v>
      </c>
      <c r="L458" s="155">
        <v>373</v>
      </c>
      <c r="M458" s="155">
        <v>380</v>
      </c>
      <c r="N458" s="155">
        <v>387</v>
      </c>
      <c r="O458" s="155">
        <v>393</v>
      </c>
      <c r="P458" s="155">
        <v>400</v>
      </c>
      <c r="Q458" s="155">
        <v>407</v>
      </c>
      <c r="R458" s="155">
        <v>412</v>
      </c>
      <c r="S458" s="155">
        <v>417</v>
      </c>
      <c r="T458" s="155">
        <v>422</v>
      </c>
      <c r="U458" s="155">
        <v>427</v>
      </c>
      <c r="V458" s="155">
        <v>432</v>
      </c>
      <c r="W458" s="155">
        <v>435</v>
      </c>
      <c r="X458" s="155">
        <v>438</v>
      </c>
      <c r="Y458" s="155">
        <v>441</v>
      </c>
      <c r="Z458" s="155">
        <v>444</v>
      </c>
      <c r="AA458" s="155">
        <v>447</v>
      </c>
      <c r="AB458" s="155">
        <v>449</v>
      </c>
      <c r="AC458" s="155">
        <v>450</v>
      </c>
      <c r="AD458" s="155">
        <v>452</v>
      </c>
      <c r="AE458" s="155">
        <v>454</v>
      </c>
      <c r="AF458" s="155">
        <v>455</v>
      </c>
      <c r="AG458" s="155">
        <v>456</v>
      </c>
      <c r="AH458" s="155">
        <v>457</v>
      </c>
      <c r="AI458" s="155">
        <v>457</v>
      </c>
      <c r="AJ458" s="155">
        <v>458</v>
      </c>
      <c r="AK458" s="155">
        <v>458</v>
      </c>
      <c r="AL458" s="155">
        <v>458</v>
      </c>
      <c r="AM458" s="155">
        <v>458</v>
      </c>
      <c r="AN458" s="155">
        <v>458</v>
      </c>
      <c r="AO458" s="155">
        <v>458</v>
      </c>
      <c r="AP458" s="155">
        <v>458</v>
      </c>
      <c r="AQ458" s="8"/>
      <c r="AS458" s="134"/>
      <c r="AT458" s="134"/>
    </row>
    <row r="459" spans="2:46">
      <c r="B459" s="5"/>
      <c r="D459" s="165"/>
      <c r="E459" s="50"/>
      <c r="F459" s="50"/>
      <c r="G459" s="55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  <c r="AG459" s="152"/>
      <c r="AH459" s="152"/>
      <c r="AI459" s="152"/>
      <c r="AJ459" s="152"/>
      <c r="AK459" s="152"/>
      <c r="AL459" s="152"/>
      <c r="AM459" s="152"/>
      <c r="AN459" s="152"/>
      <c r="AO459" s="152"/>
      <c r="AP459" s="152"/>
      <c r="AQ459" s="8"/>
      <c r="AS459" s="134"/>
      <c r="AT459" s="134"/>
    </row>
    <row r="460" spans="2:46" s="22" customFormat="1">
      <c r="B460" s="5"/>
      <c r="D460" s="166"/>
      <c r="E460" s="52"/>
      <c r="F460" s="60" t="s">
        <v>56</v>
      </c>
      <c r="G460" s="154">
        <f t="shared" ref="G460:AP460" si="126">SUM(G461:G465)</f>
        <v>43459</v>
      </c>
      <c r="H460" s="154">
        <f t="shared" si="126"/>
        <v>439</v>
      </c>
      <c r="I460" s="154">
        <f t="shared" si="126"/>
        <v>552</v>
      </c>
      <c r="J460" s="154">
        <f t="shared" si="126"/>
        <v>620</v>
      </c>
      <c r="K460" s="154">
        <f t="shared" si="126"/>
        <v>689</v>
      </c>
      <c r="L460" s="154">
        <f t="shared" si="126"/>
        <v>760</v>
      </c>
      <c r="M460" s="154">
        <f t="shared" si="126"/>
        <v>831</v>
      </c>
      <c r="N460" s="154">
        <f t="shared" si="126"/>
        <v>901</v>
      </c>
      <c r="O460" s="154">
        <f t="shared" si="126"/>
        <v>974</v>
      </c>
      <c r="P460" s="154">
        <f t="shared" si="126"/>
        <v>1038</v>
      </c>
      <c r="Q460" s="154">
        <f t="shared" si="126"/>
        <v>1123</v>
      </c>
      <c r="R460" s="154">
        <f t="shared" si="126"/>
        <v>1195</v>
      </c>
      <c r="S460" s="154">
        <f t="shared" si="126"/>
        <v>1275</v>
      </c>
      <c r="T460" s="154">
        <f t="shared" si="126"/>
        <v>1355</v>
      </c>
      <c r="U460" s="154">
        <f t="shared" si="126"/>
        <v>1370</v>
      </c>
      <c r="V460" s="154">
        <f t="shared" si="126"/>
        <v>1384</v>
      </c>
      <c r="W460" s="154">
        <f t="shared" si="126"/>
        <v>1393</v>
      </c>
      <c r="X460" s="154">
        <f t="shared" si="126"/>
        <v>1404</v>
      </c>
      <c r="Y460" s="154">
        <f t="shared" si="126"/>
        <v>1413</v>
      </c>
      <c r="Z460" s="154">
        <f t="shared" si="126"/>
        <v>1422</v>
      </c>
      <c r="AA460" s="154">
        <f t="shared" si="126"/>
        <v>1431</v>
      </c>
      <c r="AB460" s="154">
        <f t="shared" si="126"/>
        <v>1438</v>
      </c>
      <c r="AC460" s="154">
        <f t="shared" si="126"/>
        <v>1442</v>
      </c>
      <c r="AD460" s="154">
        <f t="shared" si="126"/>
        <v>1448</v>
      </c>
      <c r="AE460" s="154">
        <f t="shared" si="126"/>
        <v>1454</v>
      </c>
      <c r="AF460" s="154">
        <f t="shared" si="126"/>
        <v>1458</v>
      </c>
      <c r="AG460" s="154">
        <f t="shared" si="126"/>
        <v>1461</v>
      </c>
      <c r="AH460" s="154">
        <f t="shared" si="126"/>
        <v>1462</v>
      </c>
      <c r="AI460" s="154">
        <f t="shared" si="126"/>
        <v>1463</v>
      </c>
      <c r="AJ460" s="154">
        <f t="shared" si="126"/>
        <v>1465</v>
      </c>
      <c r="AK460" s="154">
        <f t="shared" si="126"/>
        <v>1467</v>
      </c>
      <c r="AL460" s="154">
        <f t="shared" si="126"/>
        <v>1467</v>
      </c>
      <c r="AM460" s="154">
        <f t="shared" si="126"/>
        <v>1467</v>
      </c>
      <c r="AN460" s="154">
        <f t="shared" si="126"/>
        <v>1466</v>
      </c>
      <c r="AO460" s="154">
        <f t="shared" si="126"/>
        <v>1466</v>
      </c>
      <c r="AP460" s="154">
        <f t="shared" si="126"/>
        <v>1466</v>
      </c>
      <c r="AQ460" s="8"/>
      <c r="AS460" s="134"/>
      <c r="AT460" s="136"/>
    </row>
    <row r="461" spans="2:46">
      <c r="B461" s="5"/>
      <c r="D461" s="165" t="s">
        <v>128</v>
      </c>
      <c r="E461" s="47"/>
      <c r="F461" s="61" t="s">
        <v>52</v>
      </c>
      <c r="G461" s="154">
        <f t="shared" ref="G461:G465" si="127">SUM(H461:AP461)</f>
        <v>0</v>
      </c>
      <c r="H461" s="155">
        <v>0</v>
      </c>
      <c r="I461" s="155">
        <v>0</v>
      </c>
      <c r="J461" s="155">
        <v>0</v>
      </c>
      <c r="K461" s="155">
        <v>0</v>
      </c>
      <c r="L461" s="155">
        <v>0</v>
      </c>
      <c r="M461" s="155">
        <v>0</v>
      </c>
      <c r="N461" s="155">
        <v>0</v>
      </c>
      <c r="O461" s="155">
        <v>0</v>
      </c>
      <c r="P461" s="155">
        <v>0</v>
      </c>
      <c r="Q461" s="155">
        <v>0</v>
      </c>
      <c r="R461" s="155">
        <v>0</v>
      </c>
      <c r="S461" s="155">
        <v>0</v>
      </c>
      <c r="T461" s="155">
        <v>0</v>
      </c>
      <c r="U461" s="155">
        <v>0</v>
      </c>
      <c r="V461" s="155">
        <v>0</v>
      </c>
      <c r="W461" s="155">
        <v>0</v>
      </c>
      <c r="X461" s="155">
        <v>0</v>
      </c>
      <c r="Y461" s="155">
        <v>0</v>
      </c>
      <c r="Z461" s="155">
        <v>0</v>
      </c>
      <c r="AA461" s="155">
        <v>0</v>
      </c>
      <c r="AB461" s="155">
        <v>0</v>
      </c>
      <c r="AC461" s="155">
        <v>0</v>
      </c>
      <c r="AD461" s="155">
        <v>0</v>
      </c>
      <c r="AE461" s="155">
        <v>0</v>
      </c>
      <c r="AF461" s="155">
        <v>0</v>
      </c>
      <c r="AG461" s="155">
        <v>0</v>
      </c>
      <c r="AH461" s="155">
        <v>0</v>
      </c>
      <c r="AI461" s="155">
        <v>0</v>
      </c>
      <c r="AJ461" s="155">
        <v>0</v>
      </c>
      <c r="AK461" s="155">
        <v>0</v>
      </c>
      <c r="AL461" s="155">
        <v>0</v>
      </c>
      <c r="AM461" s="155">
        <v>0</v>
      </c>
      <c r="AN461" s="155">
        <v>0</v>
      </c>
      <c r="AO461" s="155">
        <v>0</v>
      </c>
      <c r="AP461" s="155">
        <v>0</v>
      </c>
      <c r="AQ461" s="8"/>
      <c r="AS461" s="134"/>
      <c r="AT461" s="134"/>
    </row>
    <row r="462" spans="2:46">
      <c r="B462" s="5"/>
      <c r="D462" s="165" t="s">
        <v>129</v>
      </c>
      <c r="E462" s="47"/>
      <c r="F462" s="61" t="s">
        <v>53</v>
      </c>
      <c r="G462" s="154">
        <f t="shared" si="127"/>
        <v>6158</v>
      </c>
      <c r="H462" s="155">
        <v>0</v>
      </c>
      <c r="I462" s="155">
        <v>103</v>
      </c>
      <c r="J462" s="155">
        <v>113</v>
      </c>
      <c r="K462" s="155">
        <v>121</v>
      </c>
      <c r="L462" s="155">
        <v>130</v>
      </c>
      <c r="M462" s="155">
        <v>138</v>
      </c>
      <c r="N462" s="155">
        <v>145</v>
      </c>
      <c r="O462" s="155">
        <v>152</v>
      </c>
      <c r="P462" s="155">
        <v>148</v>
      </c>
      <c r="Q462" s="155">
        <v>164</v>
      </c>
      <c r="R462" s="155">
        <v>169</v>
      </c>
      <c r="S462" s="155">
        <v>180</v>
      </c>
      <c r="T462" s="155">
        <v>191</v>
      </c>
      <c r="U462" s="155">
        <v>192</v>
      </c>
      <c r="V462" s="155">
        <v>194</v>
      </c>
      <c r="W462" s="155">
        <v>195</v>
      </c>
      <c r="X462" s="155">
        <v>196</v>
      </c>
      <c r="Y462" s="155">
        <v>197</v>
      </c>
      <c r="Z462" s="155">
        <v>198</v>
      </c>
      <c r="AA462" s="155">
        <v>199</v>
      </c>
      <c r="AB462" s="155">
        <v>200</v>
      </c>
      <c r="AC462" s="155">
        <v>201</v>
      </c>
      <c r="AD462" s="155">
        <v>201</v>
      </c>
      <c r="AE462" s="155">
        <v>202</v>
      </c>
      <c r="AF462" s="155">
        <v>202</v>
      </c>
      <c r="AG462" s="155">
        <v>203</v>
      </c>
      <c r="AH462" s="155">
        <v>203</v>
      </c>
      <c r="AI462" s="155">
        <v>203</v>
      </c>
      <c r="AJ462" s="155">
        <v>203</v>
      </c>
      <c r="AK462" s="155">
        <v>203</v>
      </c>
      <c r="AL462" s="155">
        <v>203</v>
      </c>
      <c r="AM462" s="155">
        <v>203</v>
      </c>
      <c r="AN462" s="155">
        <v>202</v>
      </c>
      <c r="AO462" s="155">
        <v>202</v>
      </c>
      <c r="AP462" s="155">
        <v>202</v>
      </c>
      <c r="AQ462" s="8"/>
      <c r="AS462" s="134"/>
      <c r="AT462" s="134"/>
    </row>
    <row r="463" spans="2:46">
      <c r="B463" s="5"/>
      <c r="D463" s="165" t="s">
        <v>130</v>
      </c>
      <c r="E463" s="47"/>
      <c r="F463" s="61" t="s">
        <v>54</v>
      </c>
      <c r="G463" s="154">
        <f t="shared" si="127"/>
        <v>18775</v>
      </c>
      <c r="H463" s="155">
        <v>221</v>
      </c>
      <c r="I463" s="155">
        <v>226</v>
      </c>
      <c r="J463" s="155">
        <v>255</v>
      </c>
      <c r="K463" s="155">
        <v>286</v>
      </c>
      <c r="L463" s="155">
        <v>317</v>
      </c>
      <c r="M463" s="155">
        <v>349</v>
      </c>
      <c r="N463" s="155">
        <v>381</v>
      </c>
      <c r="O463" s="155">
        <v>414</v>
      </c>
      <c r="P463" s="155">
        <v>448</v>
      </c>
      <c r="Q463" s="155">
        <v>483</v>
      </c>
      <c r="R463" s="155">
        <v>517</v>
      </c>
      <c r="S463" s="155">
        <v>551</v>
      </c>
      <c r="T463" s="155">
        <v>586</v>
      </c>
      <c r="U463" s="155">
        <v>593</v>
      </c>
      <c r="V463" s="155">
        <v>599</v>
      </c>
      <c r="W463" s="155">
        <v>603</v>
      </c>
      <c r="X463" s="155">
        <v>608</v>
      </c>
      <c r="Y463" s="155">
        <v>612</v>
      </c>
      <c r="Z463" s="155">
        <v>616</v>
      </c>
      <c r="AA463" s="155">
        <v>620</v>
      </c>
      <c r="AB463" s="155">
        <v>623</v>
      </c>
      <c r="AC463" s="155">
        <v>625</v>
      </c>
      <c r="AD463" s="155">
        <v>628</v>
      </c>
      <c r="AE463" s="155">
        <v>630</v>
      </c>
      <c r="AF463" s="155">
        <v>632</v>
      </c>
      <c r="AG463" s="155">
        <v>633</v>
      </c>
      <c r="AH463" s="155">
        <v>634</v>
      </c>
      <c r="AI463" s="155">
        <v>634</v>
      </c>
      <c r="AJ463" s="155">
        <v>635</v>
      </c>
      <c r="AK463" s="155">
        <v>636</v>
      </c>
      <c r="AL463" s="155">
        <v>636</v>
      </c>
      <c r="AM463" s="155">
        <v>636</v>
      </c>
      <c r="AN463" s="155">
        <v>636</v>
      </c>
      <c r="AO463" s="155">
        <v>636</v>
      </c>
      <c r="AP463" s="155">
        <v>636</v>
      </c>
      <c r="AQ463" s="8"/>
      <c r="AS463" s="134"/>
      <c r="AT463" s="134"/>
    </row>
    <row r="464" spans="2:46">
      <c r="B464" s="5"/>
      <c r="D464" s="165" t="s">
        <v>131</v>
      </c>
      <c r="E464" s="47"/>
      <c r="F464" s="61" t="s">
        <v>11</v>
      </c>
      <c r="G464" s="154">
        <f t="shared" si="127"/>
        <v>6228</v>
      </c>
      <c r="H464" s="155">
        <v>73</v>
      </c>
      <c r="I464" s="155">
        <v>75</v>
      </c>
      <c r="J464" s="155">
        <v>85</v>
      </c>
      <c r="K464" s="155">
        <v>95</v>
      </c>
      <c r="L464" s="155">
        <v>105</v>
      </c>
      <c r="M464" s="155">
        <v>116</v>
      </c>
      <c r="N464" s="155">
        <v>126</v>
      </c>
      <c r="O464" s="155">
        <v>137</v>
      </c>
      <c r="P464" s="155">
        <v>149</v>
      </c>
      <c r="Q464" s="155">
        <v>160</v>
      </c>
      <c r="R464" s="155">
        <v>171</v>
      </c>
      <c r="S464" s="155">
        <v>183</v>
      </c>
      <c r="T464" s="155">
        <v>194</v>
      </c>
      <c r="U464" s="155">
        <v>197</v>
      </c>
      <c r="V464" s="155">
        <v>199</v>
      </c>
      <c r="W464" s="155">
        <v>200</v>
      </c>
      <c r="X464" s="155">
        <v>202</v>
      </c>
      <c r="Y464" s="155">
        <v>203</v>
      </c>
      <c r="Z464" s="155">
        <v>204</v>
      </c>
      <c r="AA464" s="155">
        <v>206</v>
      </c>
      <c r="AB464" s="155">
        <v>207</v>
      </c>
      <c r="AC464" s="155">
        <v>207</v>
      </c>
      <c r="AD464" s="155">
        <v>208</v>
      </c>
      <c r="AE464" s="155">
        <v>209</v>
      </c>
      <c r="AF464" s="155">
        <v>210</v>
      </c>
      <c r="AG464" s="155">
        <v>210</v>
      </c>
      <c r="AH464" s="155">
        <v>210</v>
      </c>
      <c r="AI464" s="155">
        <v>210</v>
      </c>
      <c r="AJ464" s="155">
        <v>211</v>
      </c>
      <c r="AK464" s="155">
        <v>211</v>
      </c>
      <c r="AL464" s="155">
        <v>211</v>
      </c>
      <c r="AM464" s="155">
        <v>211</v>
      </c>
      <c r="AN464" s="155">
        <v>211</v>
      </c>
      <c r="AO464" s="155">
        <v>211</v>
      </c>
      <c r="AP464" s="155">
        <v>211</v>
      </c>
      <c r="AQ464" s="8"/>
      <c r="AS464" s="134"/>
      <c r="AT464" s="134"/>
    </row>
    <row r="465" spans="2:46">
      <c r="B465" s="5"/>
      <c r="D465" s="165" t="s">
        <v>132</v>
      </c>
      <c r="E465" s="50"/>
      <c r="F465" s="61" t="s">
        <v>15</v>
      </c>
      <c r="G465" s="154">
        <f t="shared" si="127"/>
        <v>12298</v>
      </c>
      <c r="H465" s="155">
        <v>145</v>
      </c>
      <c r="I465" s="155">
        <v>148</v>
      </c>
      <c r="J465" s="155">
        <v>167</v>
      </c>
      <c r="K465" s="155">
        <v>187</v>
      </c>
      <c r="L465" s="155">
        <v>208</v>
      </c>
      <c r="M465" s="155">
        <v>228</v>
      </c>
      <c r="N465" s="155">
        <v>249</v>
      </c>
      <c r="O465" s="155">
        <v>271</v>
      </c>
      <c r="P465" s="155">
        <v>293</v>
      </c>
      <c r="Q465" s="155">
        <v>316</v>
      </c>
      <c r="R465" s="155">
        <v>338</v>
      </c>
      <c r="S465" s="155">
        <v>361</v>
      </c>
      <c r="T465" s="155">
        <v>384</v>
      </c>
      <c r="U465" s="155">
        <v>388</v>
      </c>
      <c r="V465" s="155">
        <v>392</v>
      </c>
      <c r="W465" s="155">
        <v>395</v>
      </c>
      <c r="X465" s="155">
        <v>398</v>
      </c>
      <c r="Y465" s="155">
        <v>401</v>
      </c>
      <c r="Z465" s="155">
        <v>404</v>
      </c>
      <c r="AA465" s="155">
        <v>406</v>
      </c>
      <c r="AB465" s="155">
        <v>408</v>
      </c>
      <c r="AC465" s="155">
        <v>409</v>
      </c>
      <c r="AD465" s="155">
        <v>411</v>
      </c>
      <c r="AE465" s="155">
        <v>413</v>
      </c>
      <c r="AF465" s="155">
        <v>414</v>
      </c>
      <c r="AG465" s="155">
        <v>415</v>
      </c>
      <c r="AH465" s="155">
        <v>415</v>
      </c>
      <c r="AI465" s="155">
        <v>416</v>
      </c>
      <c r="AJ465" s="155">
        <v>416</v>
      </c>
      <c r="AK465" s="155">
        <v>417</v>
      </c>
      <c r="AL465" s="155">
        <v>417</v>
      </c>
      <c r="AM465" s="155">
        <v>417</v>
      </c>
      <c r="AN465" s="155">
        <v>417</v>
      </c>
      <c r="AO465" s="155">
        <v>417</v>
      </c>
      <c r="AP465" s="155">
        <v>417</v>
      </c>
      <c r="AQ465" s="8"/>
      <c r="AS465" s="134"/>
      <c r="AT465" s="134"/>
    </row>
    <row r="466" spans="2:46">
      <c r="B466" s="5"/>
      <c r="D466" s="165"/>
      <c r="E466" s="50"/>
      <c r="F466" s="50"/>
      <c r="G466" s="55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8"/>
      <c r="AS466" s="134"/>
      <c r="AT466" s="134"/>
    </row>
    <row r="467" spans="2:46" s="22" customFormat="1">
      <c r="B467" s="5"/>
      <c r="D467" s="166"/>
      <c r="E467" s="52"/>
      <c r="F467" s="60" t="s">
        <v>57</v>
      </c>
      <c r="G467" s="154">
        <f t="shared" ref="G467:AP467" si="128">SUM(G468:G472)</f>
        <v>23449</v>
      </c>
      <c r="H467" s="154">
        <f t="shared" si="128"/>
        <v>164</v>
      </c>
      <c r="I467" s="154">
        <f t="shared" si="128"/>
        <v>166</v>
      </c>
      <c r="J467" s="154">
        <f t="shared" si="128"/>
        <v>272</v>
      </c>
      <c r="K467" s="154">
        <f t="shared" si="128"/>
        <v>295</v>
      </c>
      <c r="L467" s="154">
        <f t="shared" si="128"/>
        <v>517</v>
      </c>
      <c r="M467" s="154">
        <f t="shared" si="128"/>
        <v>544</v>
      </c>
      <c r="N467" s="154">
        <f t="shared" si="128"/>
        <v>572</v>
      </c>
      <c r="O467" s="154">
        <f t="shared" si="128"/>
        <v>597</v>
      </c>
      <c r="P467" s="154">
        <f t="shared" si="128"/>
        <v>592</v>
      </c>
      <c r="Q467" s="154">
        <f t="shared" si="128"/>
        <v>644</v>
      </c>
      <c r="R467" s="154">
        <f t="shared" si="128"/>
        <v>665</v>
      </c>
      <c r="S467" s="154">
        <f t="shared" si="128"/>
        <v>702</v>
      </c>
      <c r="T467" s="154">
        <f t="shared" si="128"/>
        <v>738</v>
      </c>
      <c r="U467" s="154">
        <f t="shared" si="128"/>
        <v>743</v>
      </c>
      <c r="V467" s="154">
        <f t="shared" si="128"/>
        <v>750</v>
      </c>
      <c r="W467" s="154">
        <f t="shared" si="128"/>
        <v>755</v>
      </c>
      <c r="X467" s="154">
        <f t="shared" si="128"/>
        <v>758</v>
      </c>
      <c r="Y467" s="154">
        <f t="shared" si="128"/>
        <v>762</v>
      </c>
      <c r="Z467" s="154">
        <f t="shared" si="128"/>
        <v>765</v>
      </c>
      <c r="AA467" s="154">
        <f t="shared" si="128"/>
        <v>768</v>
      </c>
      <c r="AB467" s="154">
        <f t="shared" si="128"/>
        <v>771</v>
      </c>
      <c r="AC467" s="154">
        <f t="shared" si="128"/>
        <v>774</v>
      </c>
      <c r="AD467" s="154">
        <f t="shared" si="128"/>
        <v>775</v>
      </c>
      <c r="AE467" s="154">
        <f t="shared" si="128"/>
        <v>777</v>
      </c>
      <c r="AF467" s="154">
        <f t="shared" si="128"/>
        <v>780</v>
      </c>
      <c r="AG467" s="154">
        <f t="shared" si="128"/>
        <v>780</v>
      </c>
      <c r="AH467" s="154">
        <f t="shared" si="128"/>
        <v>780</v>
      </c>
      <c r="AI467" s="154">
        <f t="shared" si="128"/>
        <v>781</v>
      </c>
      <c r="AJ467" s="154">
        <f t="shared" si="128"/>
        <v>781</v>
      </c>
      <c r="AK467" s="154">
        <f t="shared" si="128"/>
        <v>782</v>
      </c>
      <c r="AL467" s="154">
        <f t="shared" si="128"/>
        <v>781</v>
      </c>
      <c r="AM467" s="154">
        <f t="shared" si="128"/>
        <v>781</v>
      </c>
      <c r="AN467" s="154">
        <f t="shared" si="128"/>
        <v>780</v>
      </c>
      <c r="AO467" s="154">
        <f t="shared" si="128"/>
        <v>779</v>
      </c>
      <c r="AP467" s="154">
        <f t="shared" si="128"/>
        <v>778</v>
      </c>
      <c r="AQ467" s="8"/>
      <c r="AS467" s="134"/>
      <c r="AT467" s="136"/>
    </row>
    <row r="468" spans="2:46">
      <c r="B468" s="5"/>
      <c r="D468" s="165" t="s">
        <v>133</v>
      </c>
      <c r="E468" s="47"/>
      <c r="F468" s="61" t="s">
        <v>52</v>
      </c>
      <c r="G468" s="154">
        <f t="shared" ref="G468:G472" si="129">SUM(H468:AP468)</f>
        <v>5524</v>
      </c>
      <c r="H468" s="155">
        <v>92</v>
      </c>
      <c r="I468" s="155">
        <v>93</v>
      </c>
      <c r="J468" s="155">
        <v>185</v>
      </c>
      <c r="K468" s="155">
        <v>125</v>
      </c>
      <c r="L468" s="155">
        <v>133</v>
      </c>
      <c r="M468" s="155">
        <v>137</v>
      </c>
      <c r="N468" s="155">
        <v>141</v>
      </c>
      <c r="O468" s="155">
        <v>145</v>
      </c>
      <c r="P468" s="155">
        <v>148</v>
      </c>
      <c r="Q468" s="155">
        <v>152</v>
      </c>
      <c r="R468" s="155">
        <v>156</v>
      </c>
      <c r="S468" s="155">
        <v>160</v>
      </c>
      <c r="T468" s="155">
        <v>164</v>
      </c>
      <c r="U468" s="155">
        <v>165</v>
      </c>
      <c r="V468" s="155">
        <v>165</v>
      </c>
      <c r="W468" s="155">
        <v>166</v>
      </c>
      <c r="X468" s="155">
        <v>166</v>
      </c>
      <c r="Y468" s="155">
        <v>167</v>
      </c>
      <c r="Z468" s="155">
        <v>167</v>
      </c>
      <c r="AA468" s="155">
        <v>167</v>
      </c>
      <c r="AB468" s="155">
        <v>168</v>
      </c>
      <c r="AC468" s="155">
        <v>168</v>
      </c>
      <c r="AD468" s="155">
        <v>168</v>
      </c>
      <c r="AE468" s="155">
        <v>168</v>
      </c>
      <c r="AF468" s="155">
        <v>169</v>
      </c>
      <c r="AG468" s="155">
        <v>169</v>
      </c>
      <c r="AH468" s="155">
        <v>169</v>
      </c>
      <c r="AI468" s="155">
        <v>169</v>
      </c>
      <c r="AJ468" s="155">
        <v>169</v>
      </c>
      <c r="AK468" s="155">
        <v>169</v>
      </c>
      <c r="AL468" s="155">
        <v>169</v>
      </c>
      <c r="AM468" s="155">
        <v>169</v>
      </c>
      <c r="AN468" s="155">
        <v>169</v>
      </c>
      <c r="AO468" s="155">
        <v>169</v>
      </c>
      <c r="AP468" s="155">
        <v>168</v>
      </c>
      <c r="AQ468" s="8"/>
      <c r="AS468" s="134"/>
      <c r="AT468" s="134"/>
    </row>
    <row r="469" spans="2:46">
      <c r="B469" s="5"/>
      <c r="D469" s="165" t="s">
        <v>134</v>
      </c>
      <c r="E469" s="47"/>
      <c r="F469" s="61" t="s">
        <v>53</v>
      </c>
      <c r="G469" s="154">
        <f t="shared" si="129"/>
        <v>15964</v>
      </c>
      <c r="H469" s="155">
        <v>48</v>
      </c>
      <c r="I469" s="155">
        <v>49</v>
      </c>
      <c r="J469" s="155">
        <v>61</v>
      </c>
      <c r="K469" s="155">
        <v>140</v>
      </c>
      <c r="L469" s="155">
        <v>350</v>
      </c>
      <c r="M469" s="155">
        <v>371</v>
      </c>
      <c r="N469" s="155">
        <v>391</v>
      </c>
      <c r="O469" s="155">
        <v>409</v>
      </c>
      <c r="P469" s="155">
        <v>397</v>
      </c>
      <c r="Q469" s="155">
        <v>442</v>
      </c>
      <c r="R469" s="155">
        <v>455</v>
      </c>
      <c r="S469" s="155">
        <v>484</v>
      </c>
      <c r="T469" s="155">
        <v>513</v>
      </c>
      <c r="U469" s="155">
        <v>517</v>
      </c>
      <c r="V469" s="155">
        <v>522</v>
      </c>
      <c r="W469" s="155">
        <v>525</v>
      </c>
      <c r="X469" s="155">
        <v>528</v>
      </c>
      <c r="Y469" s="155">
        <v>531</v>
      </c>
      <c r="Z469" s="155">
        <v>534</v>
      </c>
      <c r="AA469" s="155">
        <v>536</v>
      </c>
      <c r="AB469" s="155">
        <v>538</v>
      </c>
      <c r="AC469" s="155">
        <v>540</v>
      </c>
      <c r="AD469" s="155">
        <v>541</v>
      </c>
      <c r="AE469" s="155">
        <v>543</v>
      </c>
      <c r="AF469" s="155">
        <v>545</v>
      </c>
      <c r="AG469" s="155">
        <v>545</v>
      </c>
      <c r="AH469" s="155">
        <v>545</v>
      </c>
      <c r="AI469" s="155">
        <v>546</v>
      </c>
      <c r="AJ469" s="155">
        <v>546</v>
      </c>
      <c r="AK469" s="155">
        <v>547</v>
      </c>
      <c r="AL469" s="155">
        <v>546</v>
      </c>
      <c r="AM469" s="155">
        <v>546</v>
      </c>
      <c r="AN469" s="155">
        <v>545</v>
      </c>
      <c r="AO469" s="155">
        <v>544</v>
      </c>
      <c r="AP469" s="155">
        <v>544</v>
      </c>
      <c r="AQ469" s="8"/>
      <c r="AS469" s="134"/>
      <c r="AT469" s="134"/>
    </row>
    <row r="470" spans="2:46">
      <c r="B470" s="5"/>
      <c r="D470" s="165" t="s">
        <v>135</v>
      </c>
      <c r="E470" s="47"/>
      <c r="F470" s="61" t="s">
        <v>54</v>
      </c>
      <c r="G470" s="154">
        <f t="shared" si="129"/>
        <v>984</v>
      </c>
      <c r="H470" s="155">
        <v>12</v>
      </c>
      <c r="I470" s="155">
        <v>12</v>
      </c>
      <c r="J470" s="155">
        <v>13</v>
      </c>
      <c r="K470" s="155">
        <v>15</v>
      </c>
      <c r="L470" s="155">
        <v>17</v>
      </c>
      <c r="M470" s="155">
        <v>18</v>
      </c>
      <c r="N470" s="155">
        <v>20</v>
      </c>
      <c r="O470" s="155">
        <v>22</v>
      </c>
      <c r="P470" s="155">
        <v>24</v>
      </c>
      <c r="Q470" s="155">
        <v>25</v>
      </c>
      <c r="R470" s="155">
        <v>27</v>
      </c>
      <c r="S470" s="155">
        <v>29</v>
      </c>
      <c r="T470" s="155">
        <v>31</v>
      </c>
      <c r="U470" s="155">
        <v>31</v>
      </c>
      <c r="V470" s="155">
        <v>32</v>
      </c>
      <c r="W470" s="155">
        <v>32</v>
      </c>
      <c r="X470" s="155">
        <v>32</v>
      </c>
      <c r="Y470" s="155">
        <v>32</v>
      </c>
      <c r="Z470" s="155">
        <v>32</v>
      </c>
      <c r="AA470" s="155">
        <v>33</v>
      </c>
      <c r="AB470" s="155">
        <v>33</v>
      </c>
      <c r="AC470" s="155">
        <v>33</v>
      </c>
      <c r="AD470" s="155">
        <v>33</v>
      </c>
      <c r="AE470" s="155">
        <v>33</v>
      </c>
      <c r="AF470" s="155">
        <v>33</v>
      </c>
      <c r="AG470" s="155">
        <v>33</v>
      </c>
      <c r="AH470" s="155">
        <v>33</v>
      </c>
      <c r="AI470" s="155">
        <v>33</v>
      </c>
      <c r="AJ470" s="155">
        <v>33</v>
      </c>
      <c r="AK470" s="155">
        <v>33</v>
      </c>
      <c r="AL470" s="155">
        <v>33</v>
      </c>
      <c r="AM470" s="155">
        <v>33</v>
      </c>
      <c r="AN470" s="155">
        <v>33</v>
      </c>
      <c r="AO470" s="155">
        <v>33</v>
      </c>
      <c r="AP470" s="155">
        <v>33</v>
      </c>
      <c r="AQ470" s="8"/>
      <c r="AS470" s="134"/>
      <c r="AT470" s="134"/>
    </row>
    <row r="471" spans="2:46">
      <c r="B471" s="5"/>
      <c r="D471" s="165" t="s">
        <v>136</v>
      </c>
      <c r="E471" s="47"/>
      <c r="F471" s="61" t="s">
        <v>11</v>
      </c>
      <c r="G471" s="154">
        <f t="shared" si="129"/>
        <v>328</v>
      </c>
      <c r="H471" s="155">
        <v>4</v>
      </c>
      <c r="I471" s="155">
        <v>4</v>
      </c>
      <c r="J471" s="155">
        <v>4</v>
      </c>
      <c r="K471" s="155">
        <v>5</v>
      </c>
      <c r="L471" s="155">
        <v>6</v>
      </c>
      <c r="M471" s="155">
        <v>6</v>
      </c>
      <c r="N471" s="155">
        <v>7</v>
      </c>
      <c r="O471" s="155">
        <v>7</v>
      </c>
      <c r="P471" s="155">
        <v>8</v>
      </c>
      <c r="Q471" s="155">
        <v>8</v>
      </c>
      <c r="R471" s="155">
        <v>9</v>
      </c>
      <c r="S471" s="155">
        <v>10</v>
      </c>
      <c r="T471" s="155">
        <v>10</v>
      </c>
      <c r="U471" s="155">
        <v>10</v>
      </c>
      <c r="V471" s="155">
        <v>10</v>
      </c>
      <c r="W471" s="155">
        <v>11</v>
      </c>
      <c r="X471" s="155">
        <v>11</v>
      </c>
      <c r="Y471" s="155">
        <v>11</v>
      </c>
      <c r="Z471" s="155">
        <v>11</v>
      </c>
      <c r="AA471" s="155">
        <v>11</v>
      </c>
      <c r="AB471" s="155">
        <v>11</v>
      </c>
      <c r="AC471" s="155">
        <v>11</v>
      </c>
      <c r="AD471" s="155">
        <v>11</v>
      </c>
      <c r="AE471" s="155">
        <v>11</v>
      </c>
      <c r="AF471" s="155">
        <v>11</v>
      </c>
      <c r="AG471" s="155">
        <v>11</v>
      </c>
      <c r="AH471" s="155">
        <v>11</v>
      </c>
      <c r="AI471" s="155">
        <v>11</v>
      </c>
      <c r="AJ471" s="155">
        <v>11</v>
      </c>
      <c r="AK471" s="155">
        <v>11</v>
      </c>
      <c r="AL471" s="155">
        <v>11</v>
      </c>
      <c r="AM471" s="155">
        <v>11</v>
      </c>
      <c r="AN471" s="155">
        <v>11</v>
      </c>
      <c r="AO471" s="155">
        <v>11</v>
      </c>
      <c r="AP471" s="155">
        <v>11</v>
      </c>
      <c r="AQ471" s="8"/>
      <c r="AS471" s="134"/>
      <c r="AT471" s="134"/>
    </row>
    <row r="472" spans="2:46">
      <c r="B472" s="5"/>
      <c r="D472" s="165" t="s">
        <v>137</v>
      </c>
      <c r="E472" s="50"/>
      <c r="F472" s="61" t="s">
        <v>15</v>
      </c>
      <c r="G472" s="154">
        <f t="shared" si="129"/>
        <v>649</v>
      </c>
      <c r="H472" s="155">
        <v>8</v>
      </c>
      <c r="I472" s="155">
        <v>8</v>
      </c>
      <c r="J472" s="155">
        <v>9</v>
      </c>
      <c r="K472" s="155">
        <v>10</v>
      </c>
      <c r="L472" s="155">
        <v>11</v>
      </c>
      <c r="M472" s="155">
        <v>12</v>
      </c>
      <c r="N472" s="155">
        <v>13</v>
      </c>
      <c r="O472" s="155">
        <v>14</v>
      </c>
      <c r="P472" s="155">
        <v>15</v>
      </c>
      <c r="Q472" s="155">
        <v>17</v>
      </c>
      <c r="R472" s="155">
        <v>18</v>
      </c>
      <c r="S472" s="155">
        <v>19</v>
      </c>
      <c r="T472" s="155">
        <v>20</v>
      </c>
      <c r="U472" s="155">
        <v>20</v>
      </c>
      <c r="V472" s="155">
        <v>21</v>
      </c>
      <c r="W472" s="155">
        <v>21</v>
      </c>
      <c r="X472" s="155">
        <v>21</v>
      </c>
      <c r="Y472" s="155">
        <v>21</v>
      </c>
      <c r="Z472" s="155">
        <v>21</v>
      </c>
      <c r="AA472" s="155">
        <v>21</v>
      </c>
      <c r="AB472" s="155">
        <v>21</v>
      </c>
      <c r="AC472" s="155">
        <v>22</v>
      </c>
      <c r="AD472" s="155">
        <v>22</v>
      </c>
      <c r="AE472" s="155">
        <v>22</v>
      </c>
      <c r="AF472" s="155">
        <v>22</v>
      </c>
      <c r="AG472" s="155">
        <v>22</v>
      </c>
      <c r="AH472" s="155">
        <v>22</v>
      </c>
      <c r="AI472" s="155">
        <v>22</v>
      </c>
      <c r="AJ472" s="155">
        <v>22</v>
      </c>
      <c r="AK472" s="155">
        <v>22</v>
      </c>
      <c r="AL472" s="155">
        <v>22</v>
      </c>
      <c r="AM472" s="155">
        <v>22</v>
      </c>
      <c r="AN472" s="155">
        <v>22</v>
      </c>
      <c r="AO472" s="155">
        <v>22</v>
      </c>
      <c r="AP472" s="155">
        <v>22</v>
      </c>
      <c r="AQ472" s="8"/>
      <c r="AS472" s="134"/>
      <c r="AT472" s="134"/>
    </row>
    <row r="473" spans="2:46" s="134" customFormat="1">
      <c r="B473" s="148"/>
      <c r="D473" s="165"/>
      <c r="E473" s="56"/>
      <c r="F473" s="57"/>
      <c r="G473" s="55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49"/>
      <c r="AS473" s="137"/>
    </row>
    <row r="474" spans="2:46" s="134" customFormat="1">
      <c r="B474" s="148"/>
      <c r="D474" s="165"/>
      <c r="E474" s="58">
        <f>E445+1</f>
        <v>17</v>
      </c>
      <c r="F474" s="59" t="str">
        <f>LOOKUP(E474,CAPEX!$E$11:$E$29,CAPEX!$F$11:$F$29)</f>
        <v>Duas Barras</v>
      </c>
      <c r="G474" s="153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2"/>
      <c r="AJ474" s="152"/>
      <c r="AK474" s="152"/>
      <c r="AL474" s="152"/>
      <c r="AM474" s="152"/>
      <c r="AN474" s="152"/>
      <c r="AO474" s="152"/>
      <c r="AP474" s="152"/>
      <c r="AQ474" s="149"/>
      <c r="AS474" s="135"/>
    </row>
    <row r="475" spans="2:46" s="136" customFormat="1">
      <c r="B475" s="148"/>
      <c r="D475" s="166"/>
      <c r="E475" s="52"/>
      <c r="F475" s="60" t="s">
        <v>51</v>
      </c>
      <c r="G475" s="154">
        <f t="shared" ref="G475:AP475" si="130">SUM(G476:G480)</f>
        <v>17038</v>
      </c>
      <c r="H475" s="154">
        <f t="shared" si="130"/>
        <v>431</v>
      </c>
      <c r="I475" s="154">
        <f t="shared" si="130"/>
        <v>435</v>
      </c>
      <c r="J475" s="154">
        <f t="shared" si="130"/>
        <v>457</v>
      </c>
      <c r="K475" s="154">
        <f t="shared" si="130"/>
        <v>460</v>
      </c>
      <c r="L475" s="154">
        <f t="shared" si="130"/>
        <v>463</v>
      </c>
      <c r="M475" s="154">
        <f t="shared" si="130"/>
        <v>465</v>
      </c>
      <c r="N475" s="154">
        <f t="shared" si="130"/>
        <v>468</v>
      </c>
      <c r="O475" s="154">
        <f t="shared" si="130"/>
        <v>469</v>
      </c>
      <c r="P475" s="154">
        <f t="shared" si="130"/>
        <v>444</v>
      </c>
      <c r="Q475" s="154">
        <f t="shared" si="130"/>
        <v>470</v>
      </c>
      <c r="R475" s="154">
        <f t="shared" si="130"/>
        <v>487</v>
      </c>
      <c r="S475" s="154">
        <f t="shared" si="130"/>
        <v>480</v>
      </c>
      <c r="T475" s="154">
        <f t="shared" si="130"/>
        <v>492</v>
      </c>
      <c r="U475" s="154">
        <f t="shared" si="130"/>
        <v>494</v>
      </c>
      <c r="V475" s="154">
        <f t="shared" si="130"/>
        <v>496</v>
      </c>
      <c r="W475" s="154">
        <f t="shared" si="130"/>
        <v>497</v>
      </c>
      <c r="X475" s="154">
        <f t="shared" si="130"/>
        <v>497</v>
      </c>
      <c r="Y475" s="154">
        <f t="shared" si="130"/>
        <v>499</v>
      </c>
      <c r="Z475" s="154">
        <f t="shared" si="130"/>
        <v>501</v>
      </c>
      <c r="AA475" s="154">
        <f t="shared" si="130"/>
        <v>501</v>
      </c>
      <c r="AB475" s="154">
        <f t="shared" si="130"/>
        <v>502</v>
      </c>
      <c r="AC475" s="154">
        <f t="shared" si="130"/>
        <v>503</v>
      </c>
      <c r="AD475" s="154">
        <f t="shared" si="130"/>
        <v>503</v>
      </c>
      <c r="AE475" s="154">
        <f t="shared" si="130"/>
        <v>503</v>
      </c>
      <c r="AF475" s="154">
        <f t="shared" si="130"/>
        <v>503</v>
      </c>
      <c r="AG475" s="154">
        <f t="shared" si="130"/>
        <v>503</v>
      </c>
      <c r="AH475" s="154">
        <f t="shared" si="130"/>
        <v>503</v>
      </c>
      <c r="AI475" s="154">
        <f t="shared" si="130"/>
        <v>503</v>
      </c>
      <c r="AJ475" s="154">
        <f t="shared" si="130"/>
        <v>503</v>
      </c>
      <c r="AK475" s="154">
        <f t="shared" si="130"/>
        <v>503</v>
      </c>
      <c r="AL475" s="154">
        <f t="shared" si="130"/>
        <v>502</v>
      </c>
      <c r="AM475" s="154">
        <f t="shared" si="130"/>
        <v>502</v>
      </c>
      <c r="AN475" s="154">
        <f t="shared" si="130"/>
        <v>500</v>
      </c>
      <c r="AO475" s="154">
        <f t="shared" si="130"/>
        <v>500</v>
      </c>
      <c r="AP475" s="154">
        <f t="shared" si="130"/>
        <v>499</v>
      </c>
      <c r="AQ475" s="149"/>
      <c r="AS475" s="134"/>
    </row>
    <row r="476" spans="2:46" s="134" customFormat="1">
      <c r="B476" s="148"/>
      <c r="D476" s="165" t="s">
        <v>118</v>
      </c>
      <c r="E476" s="151"/>
      <c r="F476" s="61" t="s">
        <v>52</v>
      </c>
      <c r="G476" s="154">
        <f t="shared" ref="G476:G480" si="131">SUM(H476:AP476)</f>
        <v>2809</v>
      </c>
      <c r="H476" s="155">
        <v>55</v>
      </c>
      <c r="I476" s="155">
        <v>56</v>
      </c>
      <c r="J476" s="155">
        <v>75</v>
      </c>
      <c r="K476" s="155">
        <v>75</v>
      </c>
      <c r="L476" s="155">
        <v>75</v>
      </c>
      <c r="M476" s="155">
        <v>76</v>
      </c>
      <c r="N476" s="155">
        <v>76</v>
      </c>
      <c r="O476" s="155">
        <v>77</v>
      </c>
      <c r="P476" s="155">
        <v>73</v>
      </c>
      <c r="Q476" s="155">
        <v>77</v>
      </c>
      <c r="R476" s="155">
        <v>80</v>
      </c>
      <c r="S476" s="155">
        <v>79</v>
      </c>
      <c r="T476" s="155">
        <v>81</v>
      </c>
      <c r="U476" s="155">
        <v>82</v>
      </c>
      <c r="V476" s="155">
        <v>83</v>
      </c>
      <c r="W476" s="155">
        <v>83</v>
      </c>
      <c r="X476" s="155">
        <v>83</v>
      </c>
      <c r="Y476" s="155">
        <v>84</v>
      </c>
      <c r="Z476" s="155">
        <v>84</v>
      </c>
      <c r="AA476" s="155">
        <v>84</v>
      </c>
      <c r="AB476" s="155">
        <v>84</v>
      </c>
      <c r="AC476" s="155">
        <v>85</v>
      </c>
      <c r="AD476" s="155">
        <v>85</v>
      </c>
      <c r="AE476" s="155">
        <v>85</v>
      </c>
      <c r="AF476" s="155">
        <v>85</v>
      </c>
      <c r="AG476" s="155">
        <v>85</v>
      </c>
      <c r="AH476" s="155">
        <v>85</v>
      </c>
      <c r="AI476" s="155">
        <v>85</v>
      </c>
      <c r="AJ476" s="155">
        <v>85</v>
      </c>
      <c r="AK476" s="155">
        <v>85</v>
      </c>
      <c r="AL476" s="155">
        <v>85</v>
      </c>
      <c r="AM476" s="155">
        <v>85</v>
      </c>
      <c r="AN476" s="155">
        <v>84</v>
      </c>
      <c r="AO476" s="155">
        <v>84</v>
      </c>
      <c r="AP476" s="155">
        <v>84</v>
      </c>
      <c r="AQ476" s="149"/>
    </row>
    <row r="477" spans="2:46" s="134" customFormat="1">
      <c r="B477" s="148"/>
      <c r="D477" s="165" t="s">
        <v>119</v>
      </c>
      <c r="E477" s="151"/>
      <c r="F477" s="61" t="s">
        <v>53</v>
      </c>
      <c r="G477" s="154">
        <f t="shared" si="131"/>
        <v>13038</v>
      </c>
      <c r="H477" s="155">
        <v>352</v>
      </c>
      <c r="I477" s="155">
        <v>355</v>
      </c>
      <c r="J477" s="155">
        <v>357</v>
      </c>
      <c r="K477" s="155">
        <v>359</v>
      </c>
      <c r="L477" s="155">
        <v>360</v>
      </c>
      <c r="M477" s="155">
        <v>361</v>
      </c>
      <c r="N477" s="155">
        <v>362</v>
      </c>
      <c r="O477" s="155">
        <v>362</v>
      </c>
      <c r="P477" s="155">
        <v>340</v>
      </c>
      <c r="Q477" s="155">
        <v>361</v>
      </c>
      <c r="R477" s="155">
        <v>373</v>
      </c>
      <c r="S477" s="155">
        <v>367</v>
      </c>
      <c r="T477" s="155">
        <v>375</v>
      </c>
      <c r="U477" s="155">
        <v>376</v>
      </c>
      <c r="V477" s="155">
        <v>377</v>
      </c>
      <c r="W477" s="155">
        <v>378</v>
      </c>
      <c r="X477" s="155">
        <v>378</v>
      </c>
      <c r="Y477" s="155">
        <v>379</v>
      </c>
      <c r="Z477" s="155">
        <v>380</v>
      </c>
      <c r="AA477" s="155">
        <v>380</v>
      </c>
      <c r="AB477" s="155">
        <v>381</v>
      </c>
      <c r="AC477" s="155">
        <v>381</v>
      </c>
      <c r="AD477" s="155">
        <v>381</v>
      </c>
      <c r="AE477" s="155">
        <v>381</v>
      </c>
      <c r="AF477" s="155">
        <v>381</v>
      </c>
      <c r="AG477" s="155">
        <v>381</v>
      </c>
      <c r="AH477" s="155">
        <v>381</v>
      </c>
      <c r="AI477" s="155">
        <v>381</v>
      </c>
      <c r="AJ477" s="155">
        <v>381</v>
      </c>
      <c r="AK477" s="155">
        <v>381</v>
      </c>
      <c r="AL477" s="155">
        <v>380</v>
      </c>
      <c r="AM477" s="155">
        <v>380</v>
      </c>
      <c r="AN477" s="155">
        <v>379</v>
      </c>
      <c r="AO477" s="155">
        <v>379</v>
      </c>
      <c r="AP477" s="155">
        <v>378</v>
      </c>
      <c r="AQ477" s="149"/>
    </row>
    <row r="478" spans="2:46" s="134" customFormat="1">
      <c r="B478" s="148"/>
      <c r="D478" s="165" t="s">
        <v>120</v>
      </c>
      <c r="E478" s="151"/>
      <c r="F478" s="61" t="s">
        <v>54</v>
      </c>
      <c r="G478" s="154">
        <f t="shared" si="131"/>
        <v>605</v>
      </c>
      <c r="H478" s="155">
        <v>12</v>
      </c>
      <c r="I478" s="155">
        <v>12</v>
      </c>
      <c r="J478" s="155">
        <v>13</v>
      </c>
      <c r="K478" s="155">
        <v>13</v>
      </c>
      <c r="L478" s="155">
        <v>14</v>
      </c>
      <c r="M478" s="155">
        <v>14</v>
      </c>
      <c r="N478" s="155">
        <v>15</v>
      </c>
      <c r="O478" s="155">
        <v>15</v>
      </c>
      <c r="P478" s="155">
        <v>16</v>
      </c>
      <c r="Q478" s="155">
        <v>16</v>
      </c>
      <c r="R478" s="155">
        <v>17</v>
      </c>
      <c r="S478" s="155">
        <v>17</v>
      </c>
      <c r="T478" s="155">
        <v>18</v>
      </c>
      <c r="U478" s="155">
        <v>18</v>
      </c>
      <c r="V478" s="155">
        <v>18</v>
      </c>
      <c r="W478" s="155">
        <v>18</v>
      </c>
      <c r="X478" s="155">
        <v>18</v>
      </c>
      <c r="Y478" s="155">
        <v>18</v>
      </c>
      <c r="Z478" s="155">
        <v>19</v>
      </c>
      <c r="AA478" s="155">
        <v>19</v>
      </c>
      <c r="AB478" s="155">
        <v>19</v>
      </c>
      <c r="AC478" s="155">
        <v>19</v>
      </c>
      <c r="AD478" s="155">
        <v>19</v>
      </c>
      <c r="AE478" s="155">
        <v>19</v>
      </c>
      <c r="AF478" s="155">
        <v>19</v>
      </c>
      <c r="AG478" s="155">
        <v>19</v>
      </c>
      <c r="AH478" s="155">
        <v>19</v>
      </c>
      <c r="AI478" s="155">
        <v>19</v>
      </c>
      <c r="AJ478" s="155">
        <v>19</v>
      </c>
      <c r="AK478" s="155">
        <v>19</v>
      </c>
      <c r="AL478" s="155">
        <v>19</v>
      </c>
      <c r="AM478" s="155">
        <v>19</v>
      </c>
      <c r="AN478" s="155">
        <v>19</v>
      </c>
      <c r="AO478" s="155">
        <v>19</v>
      </c>
      <c r="AP478" s="155">
        <v>19</v>
      </c>
      <c r="AQ478" s="149"/>
    </row>
    <row r="479" spans="2:46" s="134" customFormat="1">
      <c r="B479" s="148"/>
      <c r="D479" s="165" t="s">
        <v>121</v>
      </c>
      <c r="E479" s="151"/>
      <c r="F479" s="61" t="s">
        <v>11</v>
      </c>
      <c r="G479" s="154">
        <f t="shared" si="131"/>
        <v>196</v>
      </c>
      <c r="H479" s="155">
        <v>4</v>
      </c>
      <c r="I479" s="155">
        <v>4</v>
      </c>
      <c r="J479" s="155">
        <v>4</v>
      </c>
      <c r="K479" s="155">
        <v>4</v>
      </c>
      <c r="L479" s="155">
        <v>5</v>
      </c>
      <c r="M479" s="155">
        <v>5</v>
      </c>
      <c r="N479" s="155">
        <v>5</v>
      </c>
      <c r="O479" s="155">
        <v>5</v>
      </c>
      <c r="P479" s="155">
        <v>5</v>
      </c>
      <c r="Q479" s="155">
        <v>5</v>
      </c>
      <c r="R479" s="155">
        <v>6</v>
      </c>
      <c r="S479" s="155">
        <v>6</v>
      </c>
      <c r="T479" s="155">
        <v>6</v>
      </c>
      <c r="U479" s="155">
        <v>6</v>
      </c>
      <c r="V479" s="155">
        <v>6</v>
      </c>
      <c r="W479" s="155">
        <v>6</v>
      </c>
      <c r="X479" s="155">
        <v>6</v>
      </c>
      <c r="Y479" s="155">
        <v>6</v>
      </c>
      <c r="Z479" s="155">
        <v>6</v>
      </c>
      <c r="AA479" s="155">
        <v>6</v>
      </c>
      <c r="AB479" s="155">
        <v>6</v>
      </c>
      <c r="AC479" s="155">
        <v>6</v>
      </c>
      <c r="AD479" s="155">
        <v>6</v>
      </c>
      <c r="AE479" s="155">
        <v>6</v>
      </c>
      <c r="AF479" s="155">
        <v>6</v>
      </c>
      <c r="AG479" s="155">
        <v>6</v>
      </c>
      <c r="AH479" s="155">
        <v>6</v>
      </c>
      <c r="AI479" s="155">
        <v>6</v>
      </c>
      <c r="AJ479" s="155">
        <v>6</v>
      </c>
      <c r="AK479" s="155">
        <v>6</v>
      </c>
      <c r="AL479" s="155">
        <v>6</v>
      </c>
      <c r="AM479" s="155">
        <v>6</v>
      </c>
      <c r="AN479" s="155">
        <v>6</v>
      </c>
      <c r="AO479" s="155">
        <v>6</v>
      </c>
      <c r="AP479" s="155">
        <v>6</v>
      </c>
      <c r="AQ479" s="149"/>
    </row>
    <row r="480" spans="2:46" s="134" customFormat="1">
      <c r="B480" s="148"/>
      <c r="D480" s="165" t="s">
        <v>122</v>
      </c>
      <c r="E480" s="152"/>
      <c r="F480" s="61" t="s">
        <v>15</v>
      </c>
      <c r="G480" s="154">
        <f t="shared" si="131"/>
        <v>390</v>
      </c>
      <c r="H480" s="155">
        <v>8</v>
      </c>
      <c r="I480" s="155">
        <v>8</v>
      </c>
      <c r="J480" s="155">
        <v>8</v>
      </c>
      <c r="K480" s="155">
        <v>9</v>
      </c>
      <c r="L480" s="155">
        <v>9</v>
      </c>
      <c r="M480" s="155">
        <v>9</v>
      </c>
      <c r="N480" s="155">
        <v>10</v>
      </c>
      <c r="O480" s="155">
        <v>10</v>
      </c>
      <c r="P480" s="155">
        <v>10</v>
      </c>
      <c r="Q480" s="155">
        <v>11</v>
      </c>
      <c r="R480" s="155">
        <v>11</v>
      </c>
      <c r="S480" s="155">
        <v>11</v>
      </c>
      <c r="T480" s="155">
        <v>12</v>
      </c>
      <c r="U480" s="155">
        <v>12</v>
      </c>
      <c r="V480" s="155">
        <v>12</v>
      </c>
      <c r="W480" s="155">
        <v>12</v>
      </c>
      <c r="X480" s="155">
        <v>12</v>
      </c>
      <c r="Y480" s="155">
        <v>12</v>
      </c>
      <c r="Z480" s="155">
        <v>12</v>
      </c>
      <c r="AA480" s="155">
        <v>12</v>
      </c>
      <c r="AB480" s="155">
        <v>12</v>
      </c>
      <c r="AC480" s="155">
        <v>12</v>
      </c>
      <c r="AD480" s="155">
        <v>12</v>
      </c>
      <c r="AE480" s="155">
        <v>12</v>
      </c>
      <c r="AF480" s="155">
        <v>12</v>
      </c>
      <c r="AG480" s="155">
        <v>12</v>
      </c>
      <c r="AH480" s="155">
        <v>12</v>
      </c>
      <c r="AI480" s="155">
        <v>12</v>
      </c>
      <c r="AJ480" s="155">
        <v>12</v>
      </c>
      <c r="AK480" s="155">
        <v>12</v>
      </c>
      <c r="AL480" s="155">
        <v>12</v>
      </c>
      <c r="AM480" s="155">
        <v>12</v>
      </c>
      <c r="AN480" s="155">
        <v>12</v>
      </c>
      <c r="AO480" s="155">
        <v>12</v>
      </c>
      <c r="AP480" s="155">
        <v>12</v>
      </c>
      <c r="AQ480" s="149"/>
    </row>
    <row r="481" spans="2:45" s="134" customFormat="1">
      <c r="B481" s="148"/>
      <c r="D481" s="165"/>
      <c r="E481" s="152"/>
      <c r="F481" s="152"/>
      <c r="G481" s="55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49"/>
    </row>
    <row r="482" spans="2:45" s="136" customFormat="1">
      <c r="B482" s="148"/>
      <c r="D482" s="166"/>
      <c r="E482" s="52"/>
      <c r="F482" s="60" t="s">
        <v>55</v>
      </c>
      <c r="G482" s="154">
        <f t="shared" ref="G482:AP482" si="132">SUM(G483:G487)</f>
        <v>22812</v>
      </c>
      <c r="H482" s="154">
        <f t="shared" si="132"/>
        <v>451</v>
      </c>
      <c r="I482" s="154">
        <f t="shared" si="132"/>
        <v>461</v>
      </c>
      <c r="J482" s="154">
        <f t="shared" si="132"/>
        <v>480</v>
      </c>
      <c r="K482" s="154">
        <f t="shared" si="132"/>
        <v>500</v>
      </c>
      <c r="L482" s="154">
        <f t="shared" si="132"/>
        <v>521</v>
      </c>
      <c r="M482" s="154">
        <f t="shared" si="132"/>
        <v>540</v>
      </c>
      <c r="N482" s="154">
        <f t="shared" si="132"/>
        <v>558</v>
      </c>
      <c r="O482" s="154">
        <f t="shared" si="132"/>
        <v>577</v>
      </c>
      <c r="P482" s="154">
        <f t="shared" si="132"/>
        <v>598</v>
      </c>
      <c r="Q482" s="154">
        <f t="shared" si="132"/>
        <v>618</v>
      </c>
      <c r="R482" s="154">
        <f t="shared" si="132"/>
        <v>635</v>
      </c>
      <c r="S482" s="154">
        <f t="shared" si="132"/>
        <v>653</v>
      </c>
      <c r="T482" s="154">
        <f t="shared" si="132"/>
        <v>671</v>
      </c>
      <c r="U482" s="154">
        <f t="shared" si="132"/>
        <v>678</v>
      </c>
      <c r="V482" s="154">
        <f t="shared" si="132"/>
        <v>685</v>
      </c>
      <c r="W482" s="154">
        <f t="shared" si="132"/>
        <v>689</v>
      </c>
      <c r="X482" s="154">
        <f t="shared" si="132"/>
        <v>693</v>
      </c>
      <c r="Y482" s="154">
        <f t="shared" si="132"/>
        <v>697</v>
      </c>
      <c r="Z482" s="154">
        <f t="shared" si="132"/>
        <v>701</v>
      </c>
      <c r="AA482" s="154">
        <f t="shared" si="132"/>
        <v>705</v>
      </c>
      <c r="AB482" s="154">
        <f t="shared" si="132"/>
        <v>707</v>
      </c>
      <c r="AC482" s="154">
        <f t="shared" si="132"/>
        <v>709</v>
      </c>
      <c r="AD482" s="154">
        <f t="shared" si="132"/>
        <v>711</v>
      </c>
      <c r="AE482" s="154">
        <f t="shared" si="132"/>
        <v>712</v>
      </c>
      <c r="AF482" s="154">
        <f t="shared" si="132"/>
        <v>713</v>
      </c>
      <c r="AG482" s="154">
        <f t="shared" si="132"/>
        <v>714</v>
      </c>
      <c r="AH482" s="154">
        <f t="shared" si="132"/>
        <v>715</v>
      </c>
      <c r="AI482" s="154">
        <f t="shared" si="132"/>
        <v>715</v>
      </c>
      <c r="AJ482" s="154">
        <f t="shared" si="132"/>
        <v>715</v>
      </c>
      <c r="AK482" s="154">
        <f t="shared" si="132"/>
        <v>715</v>
      </c>
      <c r="AL482" s="154">
        <f t="shared" si="132"/>
        <v>715</v>
      </c>
      <c r="AM482" s="154">
        <f t="shared" si="132"/>
        <v>715</v>
      </c>
      <c r="AN482" s="154">
        <f t="shared" si="132"/>
        <v>715</v>
      </c>
      <c r="AO482" s="154">
        <f t="shared" si="132"/>
        <v>715</v>
      </c>
      <c r="AP482" s="154">
        <f t="shared" si="132"/>
        <v>715</v>
      </c>
      <c r="AQ482" s="149"/>
      <c r="AS482" s="134"/>
    </row>
    <row r="483" spans="2:45" s="134" customFormat="1">
      <c r="B483" s="148"/>
      <c r="D483" s="165" t="s">
        <v>123</v>
      </c>
      <c r="E483" s="151"/>
      <c r="F483" s="61" t="s">
        <v>52</v>
      </c>
      <c r="G483" s="154">
        <f t="shared" ref="G483:G487" si="133">SUM(H483:AP483)</f>
        <v>0</v>
      </c>
      <c r="H483" s="155">
        <v>0</v>
      </c>
      <c r="I483" s="155">
        <v>0</v>
      </c>
      <c r="J483" s="155">
        <v>0</v>
      </c>
      <c r="K483" s="155">
        <v>0</v>
      </c>
      <c r="L483" s="155">
        <v>0</v>
      </c>
      <c r="M483" s="155">
        <v>0</v>
      </c>
      <c r="N483" s="155">
        <v>0</v>
      </c>
      <c r="O483" s="155">
        <v>0</v>
      </c>
      <c r="P483" s="155">
        <v>0</v>
      </c>
      <c r="Q483" s="155">
        <v>0</v>
      </c>
      <c r="R483" s="155">
        <v>0</v>
      </c>
      <c r="S483" s="155">
        <v>0</v>
      </c>
      <c r="T483" s="155">
        <v>0</v>
      </c>
      <c r="U483" s="155">
        <v>0</v>
      </c>
      <c r="V483" s="155">
        <v>0</v>
      </c>
      <c r="W483" s="155">
        <v>0</v>
      </c>
      <c r="X483" s="155">
        <v>0</v>
      </c>
      <c r="Y483" s="155">
        <v>0</v>
      </c>
      <c r="Z483" s="155">
        <v>0</v>
      </c>
      <c r="AA483" s="155">
        <v>0</v>
      </c>
      <c r="AB483" s="155">
        <v>0</v>
      </c>
      <c r="AC483" s="155">
        <v>0</v>
      </c>
      <c r="AD483" s="155">
        <v>0</v>
      </c>
      <c r="AE483" s="155">
        <v>0</v>
      </c>
      <c r="AF483" s="155">
        <v>0</v>
      </c>
      <c r="AG483" s="155">
        <v>0</v>
      </c>
      <c r="AH483" s="155">
        <v>0</v>
      </c>
      <c r="AI483" s="155">
        <v>0</v>
      </c>
      <c r="AJ483" s="155">
        <v>0</v>
      </c>
      <c r="AK483" s="155">
        <v>0</v>
      </c>
      <c r="AL483" s="155">
        <v>0</v>
      </c>
      <c r="AM483" s="155">
        <v>0</v>
      </c>
      <c r="AN483" s="155">
        <v>0</v>
      </c>
      <c r="AO483" s="155">
        <v>0</v>
      </c>
      <c r="AP483" s="155">
        <v>0</v>
      </c>
      <c r="AQ483" s="149"/>
    </row>
    <row r="484" spans="2:45" s="134" customFormat="1">
      <c r="B484" s="148"/>
      <c r="D484" s="165" t="s">
        <v>124</v>
      </c>
      <c r="E484" s="151"/>
      <c r="F484" s="61" t="s">
        <v>53</v>
      </c>
      <c r="G484" s="154">
        <f t="shared" si="133"/>
        <v>0</v>
      </c>
      <c r="H484" s="155">
        <v>0</v>
      </c>
      <c r="I484" s="155">
        <v>0</v>
      </c>
      <c r="J484" s="155">
        <v>0</v>
      </c>
      <c r="K484" s="155">
        <v>0</v>
      </c>
      <c r="L484" s="155">
        <v>0</v>
      </c>
      <c r="M484" s="155">
        <v>0</v>
      </c>
      <c r="N484" s="155">
        <v>0</v>
      </c>
      <c r="O484" s="155">
        <v>0</v>
      </c>
      <c r="P484" s="155">
        <v>0</v>
      </c>
      <c r="Q484" s="155">
        <v>0</v>
      </c>
      <c r="R484" s="155">
        <v>0</v>
      </c>
      <c r="S484" s="155">
        <v>0</v>
      </c>
      <c r="T484" s="155">
        <v>0</v>
      </c>
      <c r="U484" s="155">
        <v>0</v>
      </c>
      <c r="V484" s="155">
        <v>0</v>
      </c>
      <c r="W484" s="155">
        <v>0</v>
      </c>
      <c r="X484" s="155">
        <v>0</v>
      </c>
      <c r="Y484" s="155">
        <v>0</v>
      </c>
      <c r="Z484" s="155">
        <v>0</v>
      </c>
      <c r="AA484" s="155">
        <v>0</v>
      </c>
      <c r="AB484" s="155">
        <v>0</v>
      </c>
      <c r="AC484" s="155">
        <v>0</v>
      </c>
      <c r="AD484" s="155">
        <v>0</v>
      </c>
      <c r="AE484" s="155">
        <v>0</v>
      </c>
      <c r="AF484" s="155">
        <v>0</v>
      </c>
      <c r="AG484" s="155">
        <v>0</v>
      </c>
      <c r="AH484" s="155">
        <v>0</v>
      </c>
      <c r="AI484" s="155">
        <v>0</v>
      </c>
      <c r="AJ484" s="155">
        <v>0</v>
      </c>
      <c r="AK484" s="155">
        <v>0</v>
      </c>
      <c r="AL484" s="155">
        <v>0</v>
      </c>
      <c r="AM484" s="155">
        <v>0</v>
      </c>
      <c r="AN484" s="155">
        <v>0</v>
      </c>
      <c r="AO484" s="155">
        <v>0</v>
      </c>
      <c r="AP484" s="155">
        <v>0</v>
      </c>
      <c r="AQ484" s="149"/>
    </row>
    <row r="485" spans="2:45" s="134" customFormat="1">
      <c r="B485" s="148"/>
      <c r="D485" s="165" t="s">
        <v>125</v>
      </c>
      <c r="E485" s="151"/>
      <c r="F485" s="61" t="s">
        <v>54</v>
      </c>
      <c r="G485" s="154">
        <f t="shared" si="133"/>
        <v>11487</v>
      </c>
      <c r="H485" s="155">
        <v>227</v>
      </c>
      <c r="I485" s="155">
        <v>232</v>
      </c>
      <c r="J485" s="155">
        <v>242</v>
      </c>
      <c r="K485" s="155">
        <v>252</v>
      </c>
      <c r="L485" s="155">
        <v>262</v>
      </c>
      <c r="M485" s="155">
        <v>272</v>
      </c>
      <c r="N485" s="155">
        <v>281</v>
      </c>
      <c r="O485" s="155">
        <v>291</v>
      </c>
      <c r="P485" s="155">
        <v>301</v>
      </c>
      <c r="Q485" s="155">
        <v>311</v>
      </c>
      <c r="R485" s="155">
        <v>320</v>
      </c>
      <c r="S485" s="155">
        <v>329</v>
      </c>
      <c r="T485" s="155">
        <v>338</v>
      </c>
      <c r="U485" s="155">
        <v>341</v>
      </c>
      <c r="V485" s="155">
        <v>345</v>
      </c>
      <c r="W485" s="155">
        <v>347</v>
      </c>
      <c r="X485" s="155">
        <v>349</v>
      </c>
      <c r="Y485" s="155">
        <v>351</v>
      </c>
      <c r="Z485" s="155">
        <v>353</v>
      </c>
      <c r="AA485" s="155">
        <v>355</v>
      </c>
      <c r="AB485" s="155">
        <v>356</v>
      </c>
      <c r="AC485" s="155">
        <v>357</v>
      </c>
      <c r="AD485" s="155">
        <v>358</v>
      </c>
      <c r="AE485" s="155">
        <v>358</v>
      </c>
      <c r="AF485" s="155">
        <v>359</v>
      </c>
      <c r="AG485" s="155">
        <v>360</v>
      </c>
      <c r="AH485" s="155">
        <v>360</v>
      </c>
      <c r="AI485" s="155">
        <v>360</v>
      </c>
      <c r="AJ485" s="155">
        <v>360</v>
      </c>
      <c r="AK485" s="155">
        <v>360</v>
      </c>
      <c r="AL485" s="155">
        <v>360</v>
      </c>
      <c r="AM485" s="155">
        <v>360</v>
      </c>
      <c r="AN485" s="155">
        <v>360</v>
      </c>
      <c r="AO485" s="155">
        <v>360</v>
      </c>
      <c r="AP485" s="155">
        <v>360</v>
      </c>
      <c r="AQ485" s="149"/>
    </row>
    <row r="486" spans="2:45" s="134" customFormat="1">
      <c r="B486" s="148"/>
      <c r="D486" s="165" t="s">
        <v>126</v>
      </c>
      <c r="E486" s="151"/>
      <c r="F486" s="61" t="s">
        <v>11</v>
      </c>
      <c r="G486" s="154">
        <f t="shared" si="133"/>
        <v>3803</v>
      </c>
      <c r="H486" s="155">
        <v>75</v>
      </c>
      <c r="I486" s="155">
        <v>77</v>
      </c>
      <c r="J486" s="155">
        <v>80</v>
      </c>
      <c r="K486" s="155">
        <v>83</v>
      </c>
      <c r="L486" s="155">
        <v>87</v>
      </c>
      <c r="M486" s="155">
        <v>90</v>
      </c>
      <c r="N486" s="155">
        <v>93</v>
      </c>
      <c r="O486" s="155">
        <v>96</v>
      </c>
      <c r="P486" s="155">
        <v>100</v>
      </c>
      <c r="Q486" s="155">
        <v>103</v>
      </c>
      <c r="R486" s="155">
        <v>106</v>
      </c>
      <c r="S486" s="155">
        <v>109</v>
      </c>
      <c r="T486" s="155">
        <v>112</v>
      </c>
      <c r="U486" s="155">
        <v>113</v>
      </c>
      <c r="V486" s="155">
        <v>114</v>
      </c>
      <c r="W486" s="155">
        <v>115</v>
      </c>
      <c r="X486" s="155">
        <v>116</v>
      </c>
      <c r="Y486" s="155">
        <v>116</v>
      </c>
      <c r="Z486" s="155">
        <v>117</v>
      </c>
      <c r="AA486" s="155">
        <v>118</v>
      </c>
      <c r="AB486" s="155">
        <v>118</v>
      </c>
      <c r="AC486" s="155">
        <v>118</v>
      </c>
      <c r="AD486" s="155">
        <v>119</v>
      </c>
      <c r="AE486" s="155">
        <v>119</v>
      </c>
      <c r="AF486" s="155">
        <v>119</v>
      </c>
      <c r="AG486" s="155">
        <v>119</v>
      </c>
      <c r="AH486" s="155">
        <v>119</v>
      </c>
      <c r="AI486" s="155">
        <v>119</v>
      </c>
      <c r="AJ486" s="155">
        <v>119</v>
      </c>
      <c r="AK486" s="155">
        <v>119</v>
      </c>
      <c r="AL486" s="155">
        <v>119</v>
      </c>
      <c r="AM486" s="155">
        <v>119</v>
      </c>
      <c r="AN486" s="155">
        <v>119</v>
      </c>
      <c r="AO486" s="155">
        <v>119</v>
      </c>
      <c r="AP486" s="155">
        <v>119</v>
      </c>
      <c r="AQ486" s="149"/>
    </row>
    <row r="487" spans="2:45" s="134" customFormat="1">
      <c r="B487" s="148"/>
      <c r="D487" s="165" t="s">
        <v>127</v>
      </c>
      <c r="E487" s="152"/>
      <c r="F487" s="61" t="s">
        <v>15</v>
      </c>
      <c r="G487" s="154">
        <f t="shared" si="133"/>
        <v>7522</v>
      </c>
      <c r="H487" s="155">
        <v>149</v>
      </c>
      <c r="I487" s="155">
        <v>152</v>
      </c>
      <c r="J487" s="155">
        <v>158</v>
      </c>
      <c r="K487" s="155">
        <v>165</v>
      </c>
      <c r="L487" s="155">
        <v>172</v>
      </c>
      <c r="M487" s="155">
        <v>178</v>
      </c>
      <c r="N487" s="155">
        <v>184</v>
      </c>
      <c r="O487" s="155">
        <v>190</v>
      </c>
      <c r="P487" s="155">
        <v>197</v>
      </c>
      <c r="Q487" s="155">
        <v>204</v>
      </c>
      <c r="R487" s="155">
        <v>209</v>
      </c>
      <c r="S487" s="155">
        <v>215</v>
      </c>
      <c r="T487" s="155">
        <v>221</v>
      </c>
      <c r="U487" s="155">
        <v>224</v>
      </c>
      <c r="V487" s="155">
        <v>226</v>
      </c>
      <c r="W487" s="155">
        <v>227</v>
      </c>
      <c r="X487" s="155">
        <v>228</v>
      </c>
      <c r="Y487" s="155">
        <v>230</v>
      </c>
      <c r="Z487" s="155">
        <v>231</v>
      </c>
      <c r="AA487" s="155">
        <v>232</v>
      </c>
      <c r="AB487" s="155">
        <v>233</v>
      </c>
      <c r="AC487" s="155">
        <v>234</v>
      </c>
      <c r="AD487" s="155">
        <v>234</v>
      </c>
      <c r="AE487" s="155">
        <v>235</v>
      </c>
      <c r="AF487" s="155">
        <v>235</v>
      </c>
      <c r="AG487" s="155">
        <v>235</v>
      </c>
      <c r="AH487" s="155">
        <v>236</v>
      </c>
      <c r="AI487" s="155">
        <v>236</v>
      </c>
      <c r="AJ487" s="155">
        <v>236</v>
      </c>
      <c r="AK487" s="155">
        <v>236</v>
      </c>
      <c r="AL487" s="155">
        <v>236</v>
      </c>
      <c r="AM487" s="155">
        <v>236</v>
      </c>
      <c r="AN487" s="155">
        <v>236</v>
      </c>
      <c r="AO487" s="155">
        <v>236</v>
      </c>
      <c r="AP487" s="155">
        <v>236</v>
      </c>
      <c r="AQ487" s="149"/>
    </row>
    <row r="488" spans="2:45" s="134" customFormat="1">
      <c r="B488" s="148"/>
      <c r="D488" s="165"/>
      <c r="E488" s="152"/>
      <c r="F488" s="152"/>
      <c r="G488" s="55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  <c r="AJ488" s="152"/>
      <c r="AK488" s="152"/>
      <c r="AL488" s="152"/>
      <c r="AM488" s="152"/>
      <c r="AN488" s="152"/>
      <c r="AO488" s="152"/>
      <c r="AP488" s="152"/>
      <c r="AQ488" s="149"/>
    </row>
    <row r="489" spans="2:45" s="136" customFormat="1">
      <c r="B489" s="148"/>
      <c r="D489" s="166"/>
      <c r="E489" s="52"/>
      <c r="F489" s="60" t="s">
        <v>56</v>
      </c>
      <c r="G489" s="154">
        <f t="shared" ref="G489:AP489" si="134">SUM(G490:G494)</f>
        <v>20363</v>
      </c>
      <c r="H489" s="154">
        <f t="shared" si="134"/>
        <v>94</v>
      </c>
      <c r="I489" s="154">
        <f t="shared" si="134"/>
        <v>110</v>
      </c>
      <c r="J489" s="154">
        <f t="shared" si="134"/>
        <v>158</v>
      </c>
      <c r="K489" s="154">
        <f t="shared" si="134"/>
        <v>205</v>
      </c>
      <c r="L489" s="154">
        <f t="shared" si="134"/>
        <v>255</v>
      </c>
      <c r="M489" s="154">
        <f t="shared" si="134"/>
        <v>305</v>
      </c>
      <c r="N489" s="154">
        <f t="shared" si="134"/>
        <v>357</v>
      </c>
      <c r="O489" s="154">
        <f t="shared" si="134"/>
        <v>409</v>
      </c>
      <c r="P489" s="154">
        <f t="shared" si="134"/>
        <v>458</v>
      </c>
      <c r="Q489" s="154">
        <f t="shared" si="134"/>
        <v>514</v>
      </c>
      <c r="R489" s="154">
        <f t="shared" si="134"/>
        <v>567</v>
      </c>
      <c r="S489" s="154">
        <f t="shared" si="134"/>
        <v>623</v>
      </c>
      <c r="T489" s="154">
        <f t="shared" si="134"/>
        <v>677</v>
      </c>
      <c r="U489" s="154">
        <f t="shared" si="134"/>
        <v>683</v>
      </c>
      <c r="V489" s="154">
        <f t="shared" si="134"/>
        <v>690</v>
      </c>
      <c r="W489" s="154">
        <f t="shared" si="134"/>
        <v>694</v>
      </c>
      <c r="X489" s="154">
        <f t="shared" si="134"/>
        <v>698</v>
      </c>
      <c r="Y489" s="154">
        <f t="shared" si="134"/>
        <v>702</v>
      </c>
      <c r="Z489" s="154">
        <f t="shared" si="134"/>
        <v>705</v>
      </c>
      <c r="AA489" s="154">
        <f t="shared" si="134"/>
        <v>708</v>
      </c>
      <c r="AB489" s="154">
        <f t="shared" si="134"/>
        <v>710</v>
      </c>
      <c r="AC489" s="154">
        <f t="shared" si="134"/>
        <v>712</v>
      </c>
      <c r="AD489" s="154">
        <f t="shared" si="134"/>
        <v>714</v>
      </c>
      <c r="AE489" s="154">
        <f t="shared" si="134"/>
        <v>716</v>
      </c>
      <c r="AF489" s="154">
        <f t="shared" si="134"/>
        <v>718</v>
      </c>
      <c r="AG489" s="154">
        <f t="shared" si="134"/>
        <v>718</v>
      </c>
      <c r="AH489" s="154">
        <f t="shared" si="134"/>
        <v>718</v>
      </c>
      <c r="AI489" s="154">
        <f t="shared" si="134"/>
        <v>719</v>
      </c>
      <c r="AJ489" s="154">
        <f t="shared" si="134"/>
        <v>718</v>
      </c>
      <c r="AK489" s="154">
        <f t="shared" si="134"/>
        <v>718</v>
      </c>
      <c r="AL489" s="154">
        <f t="shared" si="134"/>
        <v>718</v>
      </c>
      <c r="AM489" s="154">
        <f t="shared" si="134"/>
        <v>718</v>
      </c>
      <c r="AN489" s="154">
        <f t="shared" si="134"/>
        <v>718</v>
      </c>
      <c r="AO489" s="154">
        <f t="shared" si="134"/>
        <v>718</v>
      </c>
      <c r="AP489" s="154">
        <f t="shared" si="134"/>
        <v>718</v>
      </c>
      <c r="AQ489" s="149"/>
      <c r="AS489" s="134"/>
    </row>
    <row r="490" spans="2:45" s="134" customFormat="1">
      <c r="B490" s="148"/>
      <c r="D490" s="165" t="s">
        <v>128</v>
      </c>
      <c r="E490" s="151"/>
      <c r="F490" s="61" t="s">
        <v>52</v>
      </c>
      <c r="G490" s="154">
        <f t="shared" ref="G490:G494" si="135">SUM(H490:AP490)</f>
        <v>0</v>
      </c>
      <c r="H490" s="155">
        <v>0</v>
      </c>
      <c r="I490" s="155">
        <v>0</v>
      </c>
      <c r="J490" s="155">
        <v>0</v>
      </c>
      <c r="K490" s="155">
        <v>0</v>
      </c>
      <c r="L490" s="155">
        <v>0</v>
      </c>
      <c r="M490" s="155">
        <v>0</v>
      </c>
      <c r="N490" s="155">
        <v>0</v>
      </c>
      <c r="O490" s="155">
        <v>0</v>
      </c>
      <c r="P490" s="155">
        <v>0</v>
      </c>
      <c r="Q490" s="155">
        <v>0</v>
      </c>
      <c r="R490" s="155">
        <v>0</v>
      </c>
      <c r="S490" s="155">
        <v>0</v>
      </c>
      <c r="T490" s="155">
        <v>0</v>
      </c>
      <c r="U490" s="155">
        <v>0</v>
      </c>
      <c r="V490" s="155">
        <v>0</v>
      </c>
      <c r="W490" s="155">
        <v>0</v>
      </c>
      <c r="X490" s="155">
        <v>0</v>
      </c>
      <c r="Y490" s="155">
        <v>0</v>
      </c>
      <c r="Z490" s="155">
        <v>0</v>
      </c>
      <c r="AA490" s="155">
        <v>0</v>
      </c>
      <c r="AB490" s="155">
        <v>0</v>
      </c>
      <c r="AC490" s="155">
        <v>0</v>
      </c>
      <c r="AD490" s="155">
        <v>0</v>
      </c>
      <c r="AE490" s="155">
        <v>0</v>
      </c>
      <c r="AF490" s="155">
        <v>0</v>
      </c>
      <c r="AG490" s="155">
        <v>0</v>
      </c>
      <c r="AH490" s="155">
        <v>0</v>
      </c>
      <c r="AI490" s="155">
        <v>0</v>
      </c>
      <c r="AJ490" s="155">
        <v>0</v>
      </c>
      <c r="AK490" s="155">
        <v>0</v>
      </c>
      <c r="AL490" s="155">
        <v>0</v>
      </c>
      <c r="AM490" s="155">
        <v>0</v>
      </c>
      <c r="AN490" s="155">
        <v>0</v>
      </c>
      <c r="AO490" s="155">
        <v>0</v>
      </c>
      <c r="AP490" s="155">
        <v>0</v>
      </c>
      <c r="AQ490" s="149"/>
    </row>
    <row r="491" spans="2:45" s="134" customFormat="1">
      <c r="B491" s="148"/>
      <c r="D491" s="165" t="s">
        <v>129</v>
      </c>
      <c r="E491" s="151"/>
      <c r="F491" s="61" t="s">
        <v>53</v>
      </c>
      <c r="G491" s="154">
        <f t="shared" si="135"/>
        <v>2000</v>
      </c>
      <c r="H491" s="155">
        <v>0</v>
      </c>
      <c r="I491" s="155">
        <v>15</v>
      </c>
      <c r="J491" s="155">
        <v>21</v>
      </c>
      <c r="K491" s="155">
        <v>26</v>
      </c>
      <c r="L491" s="155">
        <v>31</v>
      </c>
      <c r="M491" s="155">
        <v>36</v>
      </c>
      <c r="N491" s="155">
        <v>41</v>
      </c>
      <c r="O491" s="155">
        <v>45</v>
      </c>
      <c r="P491" s="155">
        <v>46</v>
      </c>
      <c r="Q491" s="155">
        <v>53</v>
      </c>
      <c r="R491" s="155">
        <v>57</v>
      </c>
      <c r="S491" s="155">
        <v>62</v>
      </c>
      <c r="T491" s="155">
        <v>67</v>
      </c>
      <c r="U491" s="155">
        <v>67</v>
      </c>
      <c r="V491" s="155">
        <v>68</v>
      </c>
      <c r="W491" s="155">
        <v>68</v>
      </c>
      <c r="X491" s="155">
        <v>68</v>
      </c>
      <c r="Y491" s="155">
        <v>68</v>
      </c>
      <c r="Z491" s="155">
        <v>68</v>
      </c>
      <c r="AA491" s="155">
        <v>68</v>
      </c>
      <c r="AB491" s="155">
        <v>68</v>
      </c>
      <c r="AC491" s="155">
        <v>68</v>
      </c>
      <c r="AD491" s="155">
        <v>68</v>
      </c>
      <c r="AE491" s="155">
        <v>69</v>
      </c>
      <c r="AF491" s="155">
        <v>69</v>
      </c>
      <c r="AG491" s="155">
        <v>69</v>
      </c>
      <c r="AH491" s="155">
        <v>69</v>
      </c>
      <c r="AI491" s="155">
        <v>69</v>
      </c>
      <c r="AJ491" s="155">
        <v>68</v>
      </c>
      <c r="AK491" s="155">
        <v>68</v>
      </c>
      <c r="AL491" s="155">
        <v>68</v>
      </c>
      <c r="AM491" s="155">
        <v>68</v>
      </c>
      <c r="AN491" s="155">
        <v>68</v>
      </c>
      <c r="AO491" s="155">
        <v>68</v>
      </c>
      <c r="AP491" s="155">
        <v>68</v>
      </c>
      <c r="AQ491" s="149"/>
    </row>
    <row r="492" spans="2:45" s="134" customFormat="1">
      <c r="B492" s="148"/>
      <c r="D492" s="165" t="s">
        <v>130</v>
      </c>
      <c r="E492" s="151"/>
      <c r="F492" s="61" t="s">
        <v>54</v>
      </c>
      <c r="G492" s="154">
        <f t="shared" si="135"/>
        <v>9241</v>
      </c>
      <c r="H492" s="155">
        <v>47</v>
      </c>
      <c r="I492" s="155">
        <v>48</v>
      </c>
      <c r="J492" s="155">
        <v>69</v>
      </c>
      <c r="K492" s="155">
        <v>90</v>
      </c>
      <c r="L492" s="155">
        <v>113</v>
      </c>
      <c r="M492" s="155">
        <v>135</v>
      </c>
      <c r="N492" s="155">
        <v>159</v>
      </c>
      <c r="O492" s="155">
        <v>183</v>
      </c>
      <c r="P492" s="155">
        <v>207</v>
      </c>
      <c r="Q492" s="155">
        <v>232</v>
      </c>
      <c r="R492" s="155">
        <v>257</v>
      </c>
      <c r="S492" s="155">
        <v>282</v>
      </c>
      <c r="T492" s="155">
        <v>307</v>
      </c>
      <c r="U492" s="155">
        <v>310</v>
      </c>
      <c r="V492" s="155">
        <v>313</v>
      </c>
      <c r="W492" s="155">
        <v>315</v>
      </c>
      <c r="X492" s="155">
        <v>317</v>
      </c>
      <c r="Y492" s="155">
        <v>319</v>
      </c>
      <c r="Z492" s="155">
        <v>321</v>
      </c>
      <c r="AA492" s="155">
        <v>322</v>
      </c>
      <c r="AB492" s="155">
        <v>323</v>
      </c>
      <c r="AC492" s="155">
        <v>324</v>
      </c>
      <c r="AD492" s="155">
        <v>325</v>
      </c>
      <c r="AE492" s="155">
        <v>326</v>
      </c>
      <c r="AF492" s="155">
        <v>327</v>
      </c>
      <c r="AG492" s="155">
        <v>327</v>
      </c>
      <c r="AH492" s="155">
        <v>327</v>
      </c>
      <c r="AI492" s="155">
        <v>327</v>
      </c>
      <c r="AJ492" s="155">
        <v>327</v>
      </c>
      <c r="AK492" s="155">
        <v>327</v>
      </c>
      <c r="AL492" s="155">
        <v>327</v>
      </c>
      <c r="AM492" s="155">
        <v>327</v>
      </c>
      <c r="AN492" s="155">
        <v>327</v>
      </c>
      <c r="AO492" s="155">
        <v>327</v>
      </c>
      <c r="AP492" s="155">
        <v>327</v>
      </c>
      <c r="AQ492" s="149"/>
    </row>
    <row r="493" spans="2:45" s="134" customFormat="1">
      <c r="B493" s="148"/>
      <c r="D493" s="165" t="s">
        <v>131</v>
      </c>
      <c r="E493" s="151"/>
      <c r="F493" s="61" t="s">
        <v>11</v>
      </c>
      <c r="G493" s="154">
        <f t="shared" si="135"/>
        <v>3071</v>
      </c>
      <c r="H493" s="155">
        <v>16</v>
      </c>
      <c r="I493" s="155">
        <v>16</v>
      </c>
      <c r="J493" s="155">
        <v>23</v>
      </c>
      <c r="K493" s="155">
        <v>30</v>
      </c>
      <c r="L493" s="155">
        <v>37</v>
      </c>
      <c r="M493" s="155">
        <v>45</v>
      </c>
      <c r="N493" s="155">
        <v>53</v>
      </c>
      <c r="O493" s="155">
        <v>61</v>
      </c>
      <c r="P493" s="155">
        <v>69</v>
      </c>
      <c r="Q493" s="155">
        <v>77</v>
      </c>
      <c r="R493" s="155">
        <v>85</v>
      </c>
      <c r="S493" s="155">
        <v>94</v>
      </c>
      <c r="T493" s="155">
        <v>102</v>
      </c>
      <c r="U493" s="155">
        <v>103</v>
      </c>
      <c r="V493" s="155">
        <v>104</v>
      </c>
      <c r="W493" s="155">
        <v>105</v>
      </c>
      <c r="X493" s="155">
        <v>105</v>
      </c>
      <c r="Y493" s="155">
        <v>106</v>
      </c>
      <c r="Z493" s="155">
        <v>106</v>
      </c>
      <c r="AA493" s="155">
        <v>107</v>
      </c>
      <c r="AB493" s="155">
        <v>107</v>
      </c>
      <c r="AC493" s="155">
        <v>108</v>
      </c>
      <c r="AD493" s="155">
        <v>108</v>
      </c>
      <c r="AE493" s="155">
        <v>108</v>
      </c>
      <c r="AF493" s="155">
        <v>108</v>
      </c>
      <c r="AG493" s="155">
        <v>108</v>
      </c>
      <c r="AH493" s="155">
        <v>108</v>
      </c>
      <c r="AI493" s="155">
        <v>109</v>
      </c>
      <c r="AJ493" s="155">
        <v>109</v>
      </c>
      <c r="AK493" s="155">
        <v>109</v>
      </c>
      <c r="AL493" s="155">
        <v>109</v>
      </c>
      <c r="AM493" s="155">
        <v>109</v>
      </c>
      <c r="AN493" s="155">
        <v>109</v>
      </c>
      <c r="AO493" s="155">
        <v>109</v>
      </c>
      <c r="AP493" s="155">
        <v>109</v>
      </c>
      <c r="AQ493" s="149"/>
    </row>
    <row r="494" spans="2:45" s="134" customFormat="1">
      <c r="B494" s="148"/>
      <c r="D494" s="165" t="s">
        <v>132</v>
      </c>
      <c r="E494" s="152"/>
      <c r="F494" s="61" t="s">
        <v>15</v>
      </c>
      <c r="G494" s="154">
        <f t="shared" si="135"/>
        <v>6051</v>
      </c>
      <c r="H494" s="155">
        <v>31</v>
      </c>
      <c r="I494" s="155">
        <v>31</v>
      </c>
      <c r="J494" s="155">
        <v>45</v>
      </c>
      <c r="K494" s="155">
        <v>59</v>
      </c>
      <c r="L494" s="155">
        <v>74</v>
      </c>
      <c r="M494" s="155">
        <v>89</v>
      </c>
      <c r="N494" s="155">
        <v>104</v>
      </c>
      <c r="O494" s="155">
        <v>120</v>
      </c>
      <c r="P494" s="155">
        <v>136</v>
      </c>
      <c r="Q494" s="155">
        <v>152</v>
      </c>
      <c r="R494" s="155">
        <v>168</v>
      </c>
      <c r="S494" s="155">
        <v>185</v>
      </c>
      <c r="T494" s="155">
        <v>201</v>
      </c>
      <c r="U494" s="155">
        <v>203</v>
      </c>
      <c r="V494" s="155">
        <v>205</v>
      </c>
      <c r="W494" s="155">
        <v>206</v>
      </c>
      <c r="X494" s="155">
        <v>208</v>
      </c>
      <c r="Y494" s="155">
        <v>209</v>
      </c>
      <c r="Z494" s="155">
        <v>210</v>
      </c>
      <c r="AA494" s="155">
        <v>211</v>
      </c>
      <c r="AB494" s="155">
        <v>212</v>
      </c>
      <c r="AC494" s="155">
        <v>212</v>
      </c>
      <c r="AD494" s="155">
        <v>213</v>
      </c>
      <c r="AE494" s="155">
        <v>213</v>
      </c>
      <c r="AF494" s="155">
        <v>214</v>
      </c>
      <c r="AG494" s="155">
        <v>214</v>
      </c>
      <c r="AH494" s="155">
        <v>214</v>
      </c>
      <c r="AI494" s="155">
        <v>214</v>
      </c>
      <c r="AJ494" s="155">
        <v>214</v>
      </c>
      <c r="AK494" s="155">
        <v>214</v>
      </c>
      <c r="AL494" s="155">
        <v>214</v>
      </c>
      <c r="AM494" s="155">
        <v>214</v>
      </c>
      <c r="AN494" s="155">
        <v>214</v>
      </c>
      <c r="AO494" s="155">
        <v>214</v>
      </c>
      <c r="AP494" s="155">
        <v>214</v>
      </c>
      <c r="AQ494" s="149"/>
    </row>
    <row r="495" spans="2:45" s="134" customFormat="1">
      <c r="B495" s="148"/>
      <c r="D495" s="165"/>
      <c r="E495" s="152"/>
      <c r="F495" s="152"/>
      <c r="G495" s="55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  <c r="AA495" s="152"/>
      <c r="AB495" s="152"/>
      <c r="AC495" s="152"/>
      <c r="AD495" s="152"/>
      <c r="AE495" s="152"/>
      <c r="AF495" s="152"/>
      <c r="AG495" s="152"/>
      <c r="AH495" s="152"/>
      <c r="AI495" s="152"/>
      <c r="AJ495" s="152"/>
      <c r="AK495" s="152"/>
      <c r="AL495" s="152"/>
      <c r="AM495" s="152"/>
      <c r="AN495" s="152"/>
      <c r="AO495" s="152"/>
      <c r="AP495" s="152"/>
      <c r="AQ495" s="149"/>
    </row>
    <row r="496" spans="2:45" s="136" customFormat="1">
      <c r="B496" s="148"/>
      <c r="D496" s="166"/>
      <c r="E496" s="52"/>
      <c r="F496" s="60" t="s">
        <v>57</v>
      </c>
      <c r="G496" s="154">
        <f t="shared" ref="G496:AP496" si="136">SUM(G497:G501)</f>
        <v>8668</v>
      </c>
      <c r="H496" s="154">
        <f t="shared" si="136"/>
        <v>5</v>
      </c>
      <c r="I496" s="154">
        <f t="shared" si="136"/>
        <v>6</v>
      </c>
      <c r="J496" s="154">
        <f t="shared" si="136"/>
        <v>103</v>
      </c>
      <c r="K496" s="154">
        <f t="shared" si="136"/>
        <v>123</v>
      </c>
      <c r="L496" s="154">
        <f t="shared" si="136"/>
        <v>142</v>
      </c>
      <c r="M496" s="154">
        <f t="shared" si="136"/>
        <v>160</v>
      </c>
      <c r="N496" s="154">
        <f t="shared" si="136"/>
        <v>177</v>
      </c>
      <c r="O496" s="154">
        <f t="shared" si="136"/>
        <v>195</v>
      </c>
      <c r="P496" s="154">
        <f t="shared" si="136"/>
        <v>206</v>
      </c>
      <c r="Q496" s="154">
        <f t="shared" si="136"/>
        <v>229</v>
      </c>
      <c r="R496" s="154">
        <f t="shared" si="136"/>
        <v>245</v>
      </c>
      <c r="S496" s="154">
        <f t="shared" si="136"/>
        <v>265</v>
      </c>
      <c r="T496" s="154">
        <f t="shared" si="136"/>
        <v>286</v>
      </c>
      <c r="U496" s="154">
        <f t="shared" si="136"/>
        <v>287</v>
      </c>
      <c r="V496" s="154">
        <f t="shared" si="136"/>
        <v>289</v>
      </c>
      <c r="W496" s="154">
        <f t="shared" si="136"/>
        <v>292</v>
      </c>
      <c r="X496" s="154">
        <f t="shared" si="136"/>
        <v>294</v>
      </c>
      <c r="Y496" s="154">
        <f t="shared" si="136"/>
        <v>295</v>
      </c>
      <c r="Z496" s="154">
        <f t="shared" si="136"/>
        <v>296</v>
      </c>
      <c r="AA496" s="154">
        <f t="shared" si="136"/>
        <v>297</v>
      </c>
      <c r="AB496" s="154">
        <f t="shared" si="136"/>
        <v>297</v>
      </c>
      <c r="AC496" s="154">
        <f t="shared" si="136"/>
        <v>298</v>
      </c>
      <c r="AD496" s="154">
        <f t="shared" si="136"/>
        <v>298</v>
      </c>
      <c r="AE496" s="154">
        <f t="shared" si="136"/>
        <v>299</v>
      </c>
      <c r="AF496" s="154">
        <f t="shared" si="136"/>
        <v>299</v>
      </c>
      <c r="AG496" s="154">
        <f t="shared" si="136"/>
        <v>299</v>
      </c>
      <c r="AH496" s="154">
        <f t="shared" si="136"/>
        <v>299</v>
      </c>
      <c r="AI496" s="154">
        <f t="shared" si="136"/>
        <v>299</v>
      </c>
      <c r="AJ496" s="154">
        <f t="shared" si="136"/>
        <v>299</v>
      </c>
      <c r="AK496" s="154">
        <f t="shared" si="136"/>
        <v>299</v>
      </c>
      <c r="AL496" s="154">
        <f t="shared" si="136"/>
        <v>299</v>
      </c>
      <c r="AM496" s="154">
        <f t="shared" si="136"/>
        <v>298</v>
      </c>
      <c r="AN496" s="154">
        <f t="shared" si="136"/>
        <v>298</v>
      </c>
      <c r="AO496" s="154">
        <f t="shared" si="136"/>
        <v>298</v>
      </c>
      <c r="AP496" s="154">
        <f t="shared" si="136"/>
        <v>297</v>
      </c>
      <c r="AQ496" s="149"/>
      <c r="AS496" s="134"/>
    </row>
    <row r="497" spans="2:46" s="134" customFormat="1">
      <c r="B497" s="148"/>
      <c r="D497" s="165" t="s">
        <v>133</v>
      </c>
      <c r="E497" s="151"/>
      <c r="F497" s="61" t="s">
        <v>52</v>
      </c>
      <c r="G497" s="154">
        <f t="shared" ref="G497:G501" si="137">SUM(H497:AP497)</f>
        <v>2445</v>
      </c>
      <c r="H497" s="155">
        <v>0</v>
      </c>
      <c r="I497" s="155">
        <v>0</v>
      </c>
      <c r="J497" s="155">
        <v>47</v>
      </c>
      <c r="K497" s="155">
        <v>50</v>
      </c>
      <c r="L497" s="155">
        <v>53</v>
      </c>
      <c r="M497" s="155">
        <v>56</v>
      </c>
      <c r="N497" s="155">
        <v>59</v>
      </c>
      <c r="O497" s="155">
        <v>62</v>
      </c>
      <c r="P497" s="155">
        <v>66</v>
      </c>
      <c r="Q497" s="155">
        <v>69</v>
      </c>
      <c r="R497" s="155">
        <v>72</v>
      </c>
      <c r="S497" s="155">
        <v>75</v>
      </c>
      <c r="T497" s="155">
        <v>79</v>
      </c>
      <c r="U497" s="155">
        <v>79</v>
      </c>
      <c r="V497" s="155">
        <v>79</v>
      </c>
      <c r="W497" s="155">
        <v>79</v>
      </c>
      <c r="X497" s="155">
        <v>80</v>
      </c>
      <c r="Y497" s="155">
        <v>80</v>
      </c>
      <c r="Z497" s="155">
        <v>80</v>
      </c>
      <c r="AA497" s="155">
        <v>80</v>
      </c>
      <c r="AB497" s="155">
        <v>80</v>
      </c>
      <c r="AC497" s="155">
        <v>80</v>
      </c>
      <c r="AD497" s="155">
        <v>80</v>
      </c>
      <c r="AE497" s="155">
        <v>80</v>
      </c>
      <c r="AF497" s="155">
        <v>80</v>
      </c>
      <c r="AG497" s="155">
        <v>80</v>
      </c>
      <c r="AH497" s="155">
        <v>80</v>
      </c>
      <c r="AI497" s="155">
        <v>80</v>
      </c>
      <c r="AJ497" s="155">
        <v>80</v>
      </c>
      <c r="AK497" s="155">
        <v>80</v>
      </c>
      <c r="AL497" s="155">
        <v>80</v>
      </c>
      <c r="AM497" s="155">
        <v>80</v>
      </c>
      <c r="AN497" s="155">
        <v>80</v>
      </c>
      <c r="AO497" s="155">
        <v>80</v>
      </c>
      <c r="AP497" s="155">
        <v>80</v>
      </c>
      <c r="AQ497" s="149"/>
    </row>
    <row r="498" spans="2:46" s="134" customFormat="1">
      <c r="B498" s="148"/>
      <c r="D498" s="165" t="s">
        <v>134</v>
      </c>
      <c r="E498" s="151"/>
      <c r="F498" s="61" t="s">
        <v>53</v>
      </c>
      <c r="G498" s="154">
        <f t="shared" si="137"/>
        <v>5255</v>
      </c>
      <c r="H498" s="155">
        <v>0</v>
      </c>
      <c r="I498" s="155">
        <v>0</v>
      </c>
      <c r="J498" s="155">
        <v>49</v>
      </c>
      <c r="K498" s="155">
        <v>63</v>
      </c>
      <c r="L498" s="155">
        <v>77</v>
      </c>
      <c r="M498" s="155">
        <v>90</v>
      </c>
      <c r="N498" s="155">
        <v>102</v>
      </c>
      <c r="O498" s="155">
        <v>114</v>
      </c>
      <c r="P498" s="155">
        <v>118</v>
      </c>
      <c r="Q498" s="155">
        <v>136</v>
      </c>
      <c r="R498" s="155">
        <v>146</v>
      </c>
      <c r="S498" s="155">
        <v>160</v>
      </c>
      <c r="T498" s="155">
        <v>175</v>
      </c>
      <c r="U498" s="155">
        <v>176</v>
      </c>
      <c r="V498" s="155">
        <v>178</v>
      </c>
      <c r="W498" s="155">
        <v>179</v>
      </c>
      <c r="X498" s="155">
        <v>180</v>
      </c>
      <c r="Y498" s="155">
        <v>181</v>
      </c>
      <c r="Z498" s="155">
        <v>182</v>
      </c>
      <c r="AA498" s="155">
        <v>183</v>
      </c>
      <c r="AB498" s="155">
        <v>183</v>
      </c>
      <c r="AC498" s="155">
        <v>184</v>
      </c>
      <c r="AD498" s="155">
        <v>184</v>
      </c>
      <c r="AE498" s="155">
        <v>185</v>
      </c>
      <c r="AF498" s="155">
        <v>185</v>
      </c>
      <c r="AG498" s="155">
        <v>185</v>
      </c>
      <c r="AH498" s="155">
        <v>185</v>
      </c>
      <c r="AI498" s="155">
        <v>185</v>
      </c>
      <c r="AJ498" s="155">
        <v>185</v>
      </c>
      <c r="AK498" s="155">
        <v>185</v>
      </c>
      <c r="AL498" s="155">
        <v>185</v>
      </c>
      <c r="AM498" s="155">
        <v>184</v>
      </c>
      <c r="AN498" s="155">
        <v>184</v>
      </c>
      <c r="AO498" s="155">
        <v>184</v>
      </c>
      <c r="AP498" s="155">
        <v>183</v>
      </c>
      <c r="AQ498" s="149"/>
    </row>
    <row r="499" spans="2:46" s="134" customFormat="1">
      <c r="B499" s="148"/>
      <c r="D499" s="165" t="s">
        <v>135</v>
      </c>
      <c r="E499" s="151"/>
      <c r="F499" s="61" t="s">
        <v>54</v>
      </c>
      <c r="G499" s="154">
        <f t="shared" si="137"/>
        <v>485</v>
      </c>
      <c r="H499" s="155">
        <v>2</v>
      </c>
      <c r="I499" s="155">
        <v>3</v>
      </c>
      <c r="J499" s="155">
        <v>4</v>
      </c>
      <c r="K499" s="155">
        <v>5</v>
      </c>
      <c r="L499" s="155">
        <v>6</v>
      </c>
      <c r="M499" s="155">
        <v>7</v>
      </c>
      <c r="N499" s="155">
        <v>8</v>
      </c>
      <c r="O499" s="155">
        <v>10</v>
      </c>
      <c r="P499" s="155">
        <v>11</v>
      </c>
      <c r="Q499" s="155">
        <v>12</v>
      </c>
      <c r="R499" s="155">
        <v>14</v>
      </c>
      <c r="S499" s="155">
        <v>15</v>
      </c>
      <c r="T499" s="155">
        <v>16</v>
      </c>
      <c r="U499" s="155">
        <v>16</v>
      </c>
      <c r="V499" s="155">
        <v>16</v>
      </c>
      <c r="W499" s="155">
        <v>17</v>
      </c>
      <c r="X499" s="155">
        <v>17</v>
      </c>
      <c r="Y499" s="155">
        <v>17</v>
      </c>
      <c r="Z499" s="155">
        <v>17</v>
      </c>
      <c r="AA499" s="155">
        <v>17</v>
      </c>
      <c r="AB499" s="155">
        <v>17</v>
      </c>
      <c r="AC499" s="155">
        <v>17</v>
      </c>
      <c r="AD499" s="155">
        <v>17</v>
      </c>
      <c r="AE499" s="155">
        <v>17</v>
      </c>
      <c r="AF499" s="155">
        <v>17</v>
      </c>
      <c r="AG499" s="155">
        <v>17</v>
      </c>
      <c r="AH499" s="155">
        <v>17</v>
      </c>
      <c r="AI499" s="155">
        <v>17</v>
      </c>
      <c r="AJ499" s="155">
        <v>17</v>
      </c>
      <c r="AK499" s="155">
        <v>17</v>
      </c>
      <c r="AL499" s="155">
        <v>17</v>
      </c>
      <c r="AM499" s="155">
        <v>17</v>
      </c>
      <c r="AN499" s="155">
        <v>17</v>
      </c>
      <c r="AO499" s="155">
        <v>17</v>
      </c>
      <c r="AP499" s="155">
        <v>17</v>
      </c>
      <c r="AQ499" s="149"/>
    </row>
    <row r="500" spans="2:46" s="134" customFormat="1">
      <c r="B500" s="148"/>
      <c r="D500" s="165" t="s">
        <v>136</v>
      </c>
      <c r="E500" s="151"/>
      <c r="F500" s="61" t="s">
        <v>11</v>
      </c>
      <c r="G500" s="154">
        <f t="shared" si="137"/>
        <v>167</v>
      </c>
      <c r="H500" s="155">
        <v>1</v>
      </c>
      <c r="I500" s="155">
        <v>1</v>
      </c>
      <c r="J500" s="155">
        <v>1</v>
      </c>
      <c r="K500" s="155">
        <v>2</v>
      </c>
      <c r="L500" s="155">
        <v>2</v>
      </c>
      <c r="M500" s="155">
        <v>2</v>
      </c>
      <c r="N500" s="155">
        <v>3</v>
      </c>
      <c r="O500" s="155">
        <v>3</v>
      </c>
      <c r="P500" s="155">
        <v>4</v>
      </c>
      <c r="Q500" s="155">
        <v>4</v>
      </c>
      <c r="R500" s="155">
        <v>4</v>
      </c>
      <c r="S500" s="155">
        <v>5</v>
      </c>
      <c r="T500" s="155">
        <v>5</v>
      </c>
      <c r="U500" s="155">
        <v>5</v>
      </c>
      <c r="V500" s="155">
        <v>5</v>
      </c>
      <c r="W500" s="155">
        <v>6</v>
      </c>
      <c r="X500" s="155">
        <v>6</v>
      </c>
      <c r="Y500" s="155">
        <v>6</v>
      </c>
      <c r="Z500" s="155">
        <v>6</v>
      </c>
      <c r="AA500" s="155">
        <v>6</v>
      </c>
      <c r="AB500" s="155">
        <v>6</v>
      </c>
      <c r="AC500" s="155">
        <v>6</v>
      </c>
      <c r="AD500" s="155">
        <v>6</v>
      </c>
      <c r="AE500" s="155">
        <v>6</v>
      </c>
      <c r="AF500" s="155">
        <v>6</v>
      </c>
      <c r="AG500" s="155">
        <v>6</v>
      </c>
      <c r="AH500" s="155">
        <v>6</v>
      </c>
      <c r="AI500" s="155">
        <v>6</v>
      </c>
      <c r="AJ500" s="155">
        <v>6</v>
      </c>
      <c r="AK500" s="155">
        <v>6</v>
      </c>
      <c r="AL500" s="155">
        <v>6</v>
      </c>
      <c r="AM500" s="155">
        <v>6</v>
      </c>
      <c r="AN500" s="155">
        <v>6</v>
      </c>
      <c r="AO500" s="155">
        <v>6</v>
      </c>
      <c r="AP500" s="155">
        <v>6</v>
      </c>
      <c r="AQ500" s="149"/>
    </row>
    <row r="501" spans="2:46" s="134" customFormat="1">
      <c r="B501" s="148"/>
      <c r="D501" s="165" t="s">
        <v>137</v>
      </c>
      <c r="E501" s="152"/>
      <c r="F501" s="61" t="s">
        <v>15</v>
      </c>
      <c r="G501" s="154">
        <f t="shared" si="137"/>
        <v>316</v>
      </c>
      <c r="H501" s="155">
        <v>2</v>
      </c>
      <c r="I501" s="155">
        <v>2</v>
      </c>
      <c r="J501" s="155">
        <v>2</v>
      </c>
      <c r="K501" s="155">
        <v>3</v>
      </c>
      <c r="L501" s="155">
        <v>4</v>
      </c>
      <c r="M501" s="155">
        <v>5</v>
      </c>
      <c r="N501" s="155">
        <v>5</v>
      </c>
      <c r="O501" s="155">
        <v>6</v>
      </c>
      <c r="P501" s="155">
        <v>7</v>
      </c>
      <c r="Q501" s="155">
        <v>8</v>
      </c>
      <c r="R501" s="155">
        <v>9</v>
      </c>
      <c r="S501" s="155">
        <v>10</v>
      </c>
      <c r="T501" s="155">
        <v>11</v>
      </c>
      <c r="U501" s="155">
        <v>11</v>
      </c>
      <c r="V501" s="155">
        <v>11</v>
      </c>
      <c r="W501" s="155">
        <v>11</v>
      </c>
      <c r="X501" s="155">
        <v>11</v>
      </c>
      <c r="Y501" s="155">
        <v>11</v>
      </c>
      <c r="Z501" s="155">
        <v>11</v>
      </c>
      <c r="AA501" s="155">
        <v>11</v>
      </c>
      <c r="AB501" s="155">
        <v>11</v>
      </c>
      <c r="AC501" s="155">
        <v>11</v>
      </c>
      <c r="AD501" s="155">
        <v>11</v>
      </c>
      <c r="AE501" s="155">
        <v>11</v>
      </c>
      <c r="AF501" s="155">
        <v>11</v>
      </c>
      <c r="AG501" s="155">
        <v>11</v>
      </c>
      <c r="AH501" s="155">
        <v>11</v>
      </c>
      <c r="AI501" s="155">
        <v>11</v>
      </c>
      <c r="AJ501" s="155">
        <v>11</v>
      </c>
      <c r="AK501" s="155">
        <v>11</v>
      </c>
      <c r="AL501" s="155">
        <v>11</v>
      </c>
      <c r="AM501" s="155">
        <v>11</v>
      </c>
      <c r="AN501" s="155">
        <v>11</v>
      </c>
      <c r="AO501" s="155">
        <v>11</v>
      </c>
      <c r="AP501" s="155">
        <v>11</v>
      </c>
      <c r="AQ501" s="149"/>
    </row>
    <row r="502" spans="2:46">
      <c r="B502" s="5"/>
      <c r="D502" s="165"/>
      <c r="E502" s="56"/>
      <c r="F502" s="57"/>
      <c r="G502" s="55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8"/>
      <c r="AS502" s="137"/>
      <c r="AT502" s="134"/>
    </row>
    <row r="503" spans="2:46">
      <c r="B503" s="5"/>
      <c r="D503" s="165"/>
      <c r="E503" s="58">
        <f>E474+1</f>
        <v>18</v>
      </c>
      <c r="F503" s="59" t="str">
        <f>LOOKUP(E503,CAPEX!$E$11:$E$29,CAPEX!$F$11:$F$29)</f>
        <v>Sao Sebastiao do Alto</v>
      </c>
      <c r="G503" s="153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8"/>
      <c r="AS503" s="135"/>
      <c r="AT503" s="134"/>
    </row>
    <row r="504" spans="2:46" s="22" customFormat="1">
      <c r="B504" s="5"/>
      <c r="D504" s="166"/>
      <c r="E504" s="52"/>
      <c r="F504" s="60" t="s">
        <v>51</v>
      </c>
      <c r="G504" s="154">
        <f t="shared" ref="G504:AP504" si="138">SUM(G505:G509)</f>
        <v>38139</v>
      </c>
      <c r="H504" s="154">
        <f t="shared" si="138"/>
        <v>854</v>
      </c>
      <c r="I504" s="154">
        <f t="shared" si="138"/>
        <v>993</v>
      </c>
      <c r="J504" s="154">
        <f t="shared" si="138"/>
        <v>1021</v>
      </c>
      <c r="K504" s="154">
        <f t="shared" si="138"/>
        <v>1034</v>
      </c>
      <c r="L504" s="154">
        <f t="shared" si="138"/>
        <v>1043</v>
      </c>
      <c r="M504" s="154">
        <f t="shared" si="138"/>
        <v>1049</v>
      </c>
      <c r="N504" s="154">
        <f t="shared" si="138"/>
        <v>1052</v>
      </c>
      <c r="O504" s="154">
        <f t="shared" si="138"/>
        <v>1051</v>
      </c>
      <c r="P504" s="154">
        <f t="shared" si="138"/>
        <v>961</v>
      </c>
      <c r="Q504" s="154">
        <f t="shared" si="138"/>
        <v>1044</v>
      </c>
      <c r="R504" s="154">
        <f t="shared" si="138"/>
        <v>1075</v>
      </c>
      <c r="S504" s="154">
        <f t="shared" si="138"/>
        <v>1062</v>
      </c>
      <c r="T504" s="154">
        <f t="shared" si="138"/>
        <v>1093</v>
      </c>
      <c r="U504" s="154">
        <f t="shared" si="138"/>
        <v>1100</v>
      </c>
      <c r="V504" s="154">
        <f t="shared" si="138"/>
        <v>1108</v>
      </c>
      <c r="W504" s="154">
        <f t="shared" si="138"/>
        <v>1114</v>
      </c>
      <c r="X504" s="154">
        <f t="shared" si="138"/>
        <v>1119</v>
      </c>
      <c r="Y504" s="154">
        <f t="shared" si="138"/>
        <v>1123</v>
      </c>
      <c r="Z504" s="154">
        <f t="shared" si="138"/>
        <v>1127</v>
      </c>
      <c r="AA504" s="154">
        <f t="shared" si="138"/>
        <v>1131</v>
      </c>
      <c r="AB504" s="154">
        <f t="shared" si="138"/>
        <v>1133</v>
      </c>
      <c r="AC504" s="154">
        <f t="shared" si="138"/>
        <v>1134</v>
      </c>
      <c r="AD504" s="154">
        <f t="shared" si="138"/>
        <v>1135</v>
      </c>
      <c r="AE504" s="154">
        <f t="shared" si="138"/>
        <v>1136</v>
      </c>
      <c r="AF504" s="154">
        <f t="shared" si="138"/>
        <v>1138</v>
      </c>
      <c r="AG504" s="154">
        <f t="shared" si="138"/>
        <v>1137</v>
      </c>
      <c r="AH504" s="154">
        <f t="shared" si="138"/>
        <v>1136</v>
      </c>
      <c r="AI504" s="154">
        <f t="shared" si="138"/>
        <v>1135</v>
      </c>
      <c r="AJ504" s="154">
        <f t="shared" si="138"/>
        <v>1134</v>
      </c>
      <c r="AK504" s="154">
        <f t="shared" si="138"/>
        <v>1134</v>
      </c>
      <c r="AL504" s="154">
        <f t="shared" si="138"/>
        <v>1131</v>
      </c>
      <c r="AM504" s="154">
        <f t="shared" si="138"/>
        <v>1129</v>
      </c>
      <c r="AN504" s="154">
        <f t="shared" si="138"/>
        <v>1127</v>
      </c>
      <c r="AO504" s="154">
        <f t="shared" si="138"/>
        <v>1124</v>
      </c>
      <c r="AP504" s="154">
        <f t="shared" si="138"/>
        <v>1122</v>
      </c>
      <c r="AQ504" s="8"/>
      <c r="AS504" s="134"/>
      <c r="AT504" s="136"/>
    </row>
    <row r="505" spans="2:46">
      <c r="B505" s="5"/>
      <c r="D505" s="165" t="s">
        <v>118</v>
      </c>
      <c r="E505" s="47"/>
      <c r="F505" s="61" t="s">
        <v>52</v>
      </c>
      <c r="G505" s="154">
        <f t="shared" ref="G505:G509" si="139">SUM(H505:AP505)</f>
        <v>1710</v>
      </c>
      <c r="H505" s="155">
        <v>33</v>
      </c>
      <c r="I505" s="155">
        <v>34</v>
      </c>
      <c r="J505" s="155">
        <v>46</v>
      </c>
      <c r="K505" s="155">
        <v>46</v>
      </c>
      <c r="L505" s="155">
        <v>46</v>
      </c>
      <c r="M505" s="155">
        <v>46</v>
      </c>
      <c r="N505" s="155">
        <v>47</v>
      </c>
      <c r="O505" s="155">
        <v>47</v>
      </c>
      <c r="P505" s="155">
        <v>42</v>
      </c>
      <c r="Q505" s="155">
        <v>46</v>
      </c>
      <c r="R505" s="155">
        <v>48</v>
      </c>
      <c r="S505" s="155">
        <v>47</v>
      </c>
      <c r="T505" s="155">
        <v>49</v>
      </c>
      <c r="U505" s="155">
        <v>49</v>
      </c>
      <c r="V505" s="155">
        <v>50</v>
      </c>
      <c r="W505" s="155">
        <v>50</v>
      </c>
      <c r="X505" s="155">
        <v>51</v>
      </c>
      <c r="Y505" s="155">
        <v>51</v>
      </c>
      <c r="Z505" s="155">
        <v>51</v>
      </c>
      <c r="AA505" s="155">
        <v>51</v>
      </c>
      <c r="AB505" s="155">
        <v>52</v>
      </c>
      <c r="AC505" s="155">
        <v>52</v>
      </c>
      <c r="AD505" s="155">
        <v>52</v>
      </c>
      <c r="AE505" s="155">
        <v>52</v>
      </c>
      <c r="AF505" s="155">
        <v>52</v>
      </c>
      <c r="AG505" s="155">
        <v>52</v>
      </c>
      <c r="AH505" s="155">
        <v>52</v>
      </c>
      <c r="AI505" s="155">
        <v>52</v>
      </c>
      <c r="AJ505" s="155">
        <v>52</v>
      </c>
      <c r="AK505" s="155">
        <v>52</v>
      </c>
      <c r="AL505" s="155">
        <v>52</v>
      </c>
      <c r="AM505" s="155">
        <v>52</v>
      </c>
      <c r="AN505" s="155">
        <v>52</v>
      </c>
      <c r="AO505" s="155">
        <v>52</v>
      </c>
      <c r="AP505" s="155">
        <v>52</v>
      </c>
      <c r="AQ505" s="8"/>
      <c r="AS505" s="134"/>
      <c r="AT505" s="134"/>
    </row>
    <row r="506" spans="2:46">
      <c r="B506" s="5"/>
      <c r="D506" s="165" t="s">
        <v>119</v>
      </c>
      <c r="E506" s="47"/>
      <c r="F506" s="61" t="s">
        <v>53</v>
      </c>
      <c r="G506" s="154">
        <f t="shared" si="139"/>
        <v>35743</v>
      </c>
      <c r="H506" s="155">
        <v>809</v>
      </c>
      <c r="I506" s="155">
        <v>947</v>
      </c>
      <c r="J506" s="155">
        <v>962</v>
      </c>
      <c r="K506" s="155">
        <v>974</v>
      </c>
      <c r="L506" s="155">
        <v>983</v>
      </c>
      <c r="M506" s="155">
        <v>987</v>
      </c>
      <c r="N506" s="155">
        <v>989</v>
      </c>
      <c r="O506" s="155">
        <v>988</v>
      </c>
      <c r="P506" s="155">
        <v>901</v>
      </c>
      <c r="Q506" s="155">
        <v>980</v>
      </c>
      <c r="R506" s="155">
        <v>1009</v>
      </c>
      <c r="S506" s="155">
        <v>996</v>
      </c>
      <c r="T506" s="155">
        <v>1024</v>
      </c>
      <c r="U506" s="155">
        <v>1031</v>
      </c>
      <c r="V506" s="155">
        <v>1038</v>
      </c>
      <c r="W506" s="155">
        <v>1042</v>
      </c>
      <c r="X506" s="155">
        <v>1046</v>
      </c>
      <c r="Y506" s="155">
        <v>1050</v>
      </c>
      <c r="Z506" s="155">
        <v>1054</v>
      </c>
      <c r="AA506" s="155">
        <v>1058</v>
      </c>
      <c r="AB506" s="155">
        <v>1059</v>
      </c>
      <c r="AC506" s="155">
        <v>1060</v>
      </c>
      <c r="AD506" s="155">
        <v>1061</v>
      </c>
      <c r="AE506" s="155">
        <v>1062</v>
      </c>
      <c r="AF506" s="155">
        <v>1064</v>
      </c>
      <c r="AG506" s="155">
        <v>1063</v>
      </c>
      <c r="AH506" s="155">
        <v>1062</v>
      </c>
      <c r="AI506" s="155">
        <v>1061</v>
      </c>
      <c r="AJ506" s="155">
        <v>1060</v>
      </c>
      <c r="AK506" s="155">
        <v>1060</v>
      </c>
      <c r="AL506" s="155">
        <v>1057</v>
      </c>
      <c r="AM506" s="155">
        <v>1055</v>
      </c>
      <c r="AN506" s="155">
        <v>1053</v>
      </c>
      <c r="AO506" s="155">
        <v>1050</v>
      </c>
      <c r="AP506" s="155">
        <v>1048</v>
      </c>
      <c r="AQ506" s="8"/>
      <c r="AS506" s="134"/>
      <c r="AT506" s="134"/>
    </row>
    <row r="507" spans="2:46">
      <c r="B507" s="5"/>
      <c r="D507" s="165" t="s">
        <v>120</v>
      </c>
      <c r="E507" s="47"/>
      <c r="F507" s="61" t="s">
        <v>54</v>
      </c>
      <c r="G507" s="154">
        <f t="shared" si="139"/>
        <v>344</v>
      </c>
      <c r="H507" s="155">
        <v>6</v>
      </c>
      <c r="I507" s="155">
        <v>6</v>
      </c>
      <c r="J507" s="155">
        <v>7</v>
      </c>
      <c r="K507" s="155">
        <v>7</v>
      </c>
      <c r="L507" s="155">
        <v>7</v>
      </c>
      <c r="M507" s="155">
        <v>8</v>
      </c>
      <c r="N507" s="155">
        <v>8</v>
      </c>
      <c r="O507" s="155">
        <v>8</v>
      </c>
      <c r="P507" s="155">
        <v>9</v>
      </c>
      <c r="Q507" s="155">
        <v>9</v>
      </c>
      <c r="R507" s="155">
        <v>9</v>
      </c>
      <c r="S507" s="155">
        <v>10</v>
      </c>
      <c r="T507" s="155">
        <v>10</v>
      </c>
      <c r="U507" s="155">
        <v>10</v>
      </c>
      <c r="V507" s="155">
        <v>10</v>
      </c>
      <c r="W507" s="155">
        <v>11</v>
      </c>
      <c r="X507" s="155">
        <v>11</v>
      </c>
      <c r="Y507" s="155">
        <v>11</v>
      </c>
      <c r="Z507" s="155">
        <v>11</v>
      </c>
      <c r="AA507" s="155">
        <v>11</v>
      </c>
      <c r="AB507" s="155">
        <v>11</v>
      </c>
      <c r="AC507" s="155">
        <v>11</v>
      </c>
      <c r="AD507" s="155">
        <v>11</v>
      </c>
      <c r="AE507" s="155">
        <v>11</v>
      </c>
      <c r="AF507" s="155">
        <v>11</v>
      </c>
      <c r="AG507" s="155">
        <v>11</v>
      </c>
      <c r="AH507" s="155">
        <v>11</v>
      </c>
      <c r="AI507" s="155">
        <v>11</v>
      </c>
      <c r="AJ507" s="155">
        <v>11</v>
      </c>
      <c r="AK507" s="155">
        <v>11</v>
      </c>
      <c r="AL507" s="155">
        <v>11</v>
      </c>
      <c r="AM507" s="155">
        <v>11</v>
      </c>
      <c r="AN507" s="155">
        <v>11</v>
      </c>
      <c r="AO507" s="155">
        <v>11</v>
      </c>
      <c r="AP507" s="155">
        <v>11</v>
      </c>
      <c r="AQ507" s="8"/>
      <c r="AS507" s="134"/>
      <c r="AT507" s="134"/>
    </row>
    <row r="508" spans="2:46">
      <c r="B508" s="5"/>
      <c r="D508" s="165" t="s">
        <v>121</v>
      </c>
      <c r="E508" s="47"/>
      <c r="F508" s="61" t="s">
        <v>11</v>
      </c>
      <c r="G508" s="154">
        <f t="shared" si="139"/>
        <v>120</v>
      </c>
      <c r="H508" s="155">
        <v>2</v>
      </c>
      <c r="I508" s="155">
        <v>2</v>
      </c>
      <c r="J508" s="155">
        <v>2</v>
      </c>
      <c r="K508" s="155">
        <v>2</v>
      </c>
      <c r="L508" s="155">
        <v>2</v>
      </c>
      <c r="M508" s="155">
        <v>3</v>
      </c>
      <c r="N508" s="155">
        <v>3</v>
      </c>
      <c r="O508" s="155">
        <v>3</v>
      </c>
      <c r="P508" s="155">
        <v>3</v>
      </c>
      <c r="Q508" s="155">
        <v>3</v>
      </c>
      <c r="R508" s="155">
        <v>3</v>
      </c>
      <c r="S508" s="155">
        <v>3</v>
      </c>
      <c r="T508" s="155">
        <v>3</v>
      </c>
      <c r="U508" s="155">
        <v>3</v>
      </c>
      <c r="V508" s="155">
        <v>3</v>
      </c>
      <c r="W508" s="155">
        <v>4</v>
      </c>
      <c r="X508" s="155">
        <v>4</v>
      </c>
      <c r="Y508" s="155">
        <v>4</v>
      </c>
      <c r="Z508" s="155">
        <v>4</v>
      </c>
      <c r="AA508" s="155">
        <v>4</v>
      </c>
      <c r="AB508" s="155">
        <v>4</v>
      </c>
      <c r="AC508" s="155">
        <v>4</v>
      </c>
      <c r="AD508" s="155">
        <v>4</v>
      </c>
      <c r="AE508" s="155">
        <v>4</v>
      </c>
      <c r="AF508" s="155">
        <v>4</v>
      </c>
      <c r="AG508" s="155">
        <v>4</v>
      </c>
      <c r="AH508" s="155">
        <v>4</v>
      </c>
      <c r="AI508" s="155">
        <v>4</v>
      </c>
      <c r="AJ508" s="155">
        <v>4</v>
      </c>
      <c r="AK508" s="155">
        <v>4</v>
      </c>
      <c r="AL508" s="155">
        <v>4</v>
      </c>
      <c r="AM508" s="155">
        <v>4</v>
      </c>
      <c r="AN508" s="155">
        <v>4</v>
      </c>
      <c r="AO508" s="155">
        <v>4</v>
      </c>
      <c r="AP508" s="155">
        <v>4</v>
      </c>
      <c r="AQ508" s="8"/>
      <c r="AS508" s="134"/>
      <c r="AT508" s="134"/>
    </row>
    <row r="509" spans="2:46">
      <c r="B509" s="5"/>
      <c r="D509" s="165" t="s">
        <v>122</v>
      </c>
      <c r="E509" s="50"/>
      <c r="F509" s="61" t="s">
        <v>15</v>
      </c>
      <c r="G509" s="154">
        <f t="shared" si="139"/>
        <v>222</v>
      </c>
      <c r="H509" s="155">
        <v>4</v>
      </c>
      <c r="I509" s="155">
        <v>4</v>
      </c>
      <c r="J509" s="155">
        <v>4</v>
      </c>
      <c r="K509" s="155">
        <v>5</v>
      </c>
      <c r="L509" s="155">
        <v>5</v>
      </c>
      <c r="M509" s="155">
        <v>5</v>
      </c>
      <c r="N509" s="155">
        <v>5</v>
      </c>
      <c r="O509" s="155">
        <v>5</v>
      </c>
      <c r="P509" s="155">
        <v>6</v>
      </c>
      <c r="Q509" s="155">
        <v>6</v>
      </c>
      <c r="R509" s="155">
        <v>6</v>
      </c>
      <c r="S509" s="155">
        <v>6</v>
      </c>
      <c r="T509" s="155">
        <v>7</v>
      </c>
      <c r="U509" s="155">
        <v>7</v>
      </c>
      <c r="V509" s="155">
        <v>7</v>
      </c>
      <c r="W509" s="155">
        <v>7</v>
      </c>
      <c r="X509" s="155">
        <v>7</v>
      </c>
      <c r="Y509" s="155">
        <v>7</v>
      </c>
      <c r="Z509" s="155">
        <v>7</v>
      </c>
      <c r="AA509" s="155">
        <v>7</v>
      </c>
      <c r="AB509" s="155">
        <v>7</v>
      </c>
      <c r="AC509" s="155">
        <v>7</v>
      </c>
      <c r="AD509" s="155">
        <v>7</v>
      </c>
      <c r="AE509" s="155">
        <v>7</v>
      </c>
      <c r="AF509" s="155">
        <v>7</v>
      </c>
      <c r="AG509" s="155">
        <v>7</v>
      </c>
      <c r="AH509" s="155">
        <v>7</v>
      </c>
      <c r="AI509" s="155">
        <v>7</v>
      </c>
      <c r="AJ509" s="155">
        <v>7</v>
      </c>
      <c r="AK509" s="155">
        <v>7</v>
      </c>
      <c r="AL509" s="155">
        <v>7</v>
      </c>
      <c r="AM509" s="155">
        <v>7</v>
      </c>
      <c r="AN509" s="155">
        <v>7</v>
      </c>
      <c r="AO509" s="155">
        <v>7</v>
      </c>
      <c r="AP509" s="155">
        <v>7</v>
      </c>
      <c r="AQ509" s="8"/>
      <c r="AS509" s="134"/>
      <c r="AT509" s="134"/>
    </row>
    <row r="510" spans="2:46">
      <c r="B510" s="5"/>
      <c r="D510" s="165"/>
      <c r="E510" s="50"/>
      <c r="F510" s="50"/>
      <c r="G510" s="55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  <c r="AG510" s="152"/>
      <c r="AH510" s="152"/>
      <c r="AI510" s="152"/>
      <c r="AJ510" s="152"/>
      <c r="AK510" s="152"/>
      <c r="AL510" s="152"/>
      <c r="AM510" s="152"/>
      <c r="AN510" s="152"/>
      <c r="AO510" s="152"/>
      <c r="AP510" s="152"/>
      <c r="AQ510" s="8"/>
      <c r="AS510" s="134"/>
      <c r="AT510" s="134"/>
    </row>
    <row r="511" spans="2:46" s="22" customFormat="1">
      <c r="B511" s="5"/>
      <c r="D511" s="166"/>
      <c r="E511" s="52"/>
      <c r="F511" s="60" t="s">
        <v>55</v>
      </c>
      <c r="G511" s="154">
        <f t="shared" ref="G511:AP511" si="140">SUM(G512:G516)</f>
        <v>13116</v>
      </c>
      <c r="H511" s="154">
        <f t="shared" si="140"/>
        <v>226</v>
      </c>
      <c r="I511" s="154">
        <f t="shared" si="140"/>
        <v>233</v>
      </c>
      <c r="J511" s="154">
        <f t="shared" si="140"/>
        <v>246</v>
      </c>
      <c r="K511" s="154">
        <f t="shared" si="140"/>
        <v>260</v>
      </c>
      <c r="L511" s="154">
        <f t="shared" si="140"/>
        <v>274</v>
      </c>
      <c r="M511" s="154">
        <f t="shared" si="140"/>
        <v>288</v>
      </c>
      <c r="N511" s="154">
        <f t="shared" si="140"/>
        <v>301</v>
      </c>
      <c r="O511" s="154">
        <f t="shared" si="140"/>
        <v>316</v>
      </c>
      <c r="P511" s="154">
        <f t="shared" si="140"/>
        <v>330</v>
      </c>
      <c r="Q511" s="154">
        <f t="shared" si="140"/>
        <v>346</v>
      </c>
      <c r="R511" s="154">
        <f t="shared" si="140"/>
        <v>358</v>
      </c>
      <c r="S511" s="154">
        <f t="shared" si="140"/>
        <v>371</v>
      </c>
      <c r="T511" s="154">
        <f t="shared" si="140"/>
        <v>385</v>
      </c>
      <c r="U511" s="154">
        <f t="shared" si="140"/>
        <v>391</v>
      </c>
      <c r="V511" s="154">
        <f t="shared" si="140"/>
        <v>396</v>
      </c>
      <c r="W511" s="154">
        <f t="shared" si="140"/>
        <v>400</v>
      </c>
      <c r="X511" s="154">
        <f t="shared" si="140"/>
        <v>403</v>
      </c>
      <c r="Y511" s="154">
        <f t="shared" si="140"/>
        <v>407</v>
      </c>
      <c r="Z511" s="154">
        <f t="shared" si="140"/>
        <v>411</v>
      </c>
      <c r="AA511" s="154">
        <f t="shared" si="140"/>
        <v>413</v>
      </c>
      <c r="AB511" s="154">
        <f t="shared" si="140"/>
        <v>415</v>
      </c>
      <c r="AC511" s="154">
        <f t="shared" si="140"/>
        <v>418</v>
      </c>
      <c r="AD511" s="154">
        <f t="shared" si="140"/>
        <v>419</v>
      </c>
      <c r="AE511" s="154">
        <f t="shared" si="140"/>
        <v>421</v>
      </c>
      <c r="AF511" s="154">
        <f t="shared" si="140"/>
        <v>424</v>
      </c>
      <c r="AG511" s="154">
        <f t="shared" si="140"/>
        <v>425</v>
      </c>
      <c r="AH511" s="154">
        <f t="shared" si="140"/>
        <v>425</v>
      </c>
      <c r="AI511" s="154">
        <f t="shared" si="140"/>
        <v>425</v>
      </c>
      <c r="AJ511" s="154">
        <f t="shared" si="140"/>
        <v>427</v>
      </c>
      <c r="AK511" s="154">
        <f t="shared" si="140"/>
        <v>427</v>
      </c>
      <c r="AL511" s="154">
        <f t="shared" si="140"/>
        <v>427</v>
      </c>
      <c r="AM511" s="154">
        <f t="shared" si="140"/>
        <v>427</v>
      </c>
      <c r="AN511" s="154">
        <f t="shared" si="140"/>
        <v>427</v>
      </c>
      <c r="AO511" s="154">
        <f t="shared" si="140"/>
        <v>427</v>
      </c>
      <c r="AP511" s="154">
        <f t="shared" si="140"/>
        <v>427</v>
      </c>
      <c r="AQ511" s="8"/>
      <c r="AS511" s="134"/>
      <c r="AT511" s="136"/>
    </row>
    <row r="512" spans="2:46">
      <c r="B512" s="5"/>
      <c r="D512" s="165" t="s">
        <v>123</v>
      </c>
      <c r="E512" s="47"/>
      <c r="F512" s="61" t="s">
        <v>52</v>
      </c>
      <c r="G512" s="154">
        <f t="shared" ref="G512:G516" si="141">SUM(H512:AP512)</f>
        <v>0</v>
      </c>
      <c r="H512" s="155">
        <v>0</v>
      </c>
      <c r="I512" s="155">
        <v>0</v>
      </c>
      <c r="J512" s="155">
        <v>0</v>
      </c>
      <c r="K512" s="155">
        <v>0</v>
      </c>
      <c r="L512" s="155">
        <v>0</v>
      </c>
      <c r="M512" s="155">
        <v>0</v>
      </c>
      <c r="N512" s="155">
        <v>0</v>
      </c>
      <c r="O512" s="155">
        <v>0</v>
      </c>
      <c r="P512" s="155">
        <v>0</v>
      </c>
      <c r="Q512" s="155">
        <v>0</v>
      </c>
      <c r="R512" s="155">
        <v>0</v>
      </c>
      <c r="S512" s="155">
        <v>0</v>
      </c>
      <c r="T512" s="155">
        <v>0</v>
      </c>
      <c r="U512" s="155">
        <v>0</v>
      </c>
      <c r="V512" s="155">
        <v>0</v>
      </c>
      <c r="W512" s="155">
        <v>0</v>
      </c>
      <c r="X512" s="155">
        <v>0</v>
      </c>
      <c r="Y512" s="155">
        <v>0</v>
      </c>
      <c r="Z512" s="155">
        <v>0</v>
      </c>
      <c r="AA512" s="155">
        <v>0</v>
      </c>
      <c r="AB512" s="155">
        <v>0</v>
      </c>
      <c r="AC512" s="155">
        <v>0</v>
      </c>
      <c r="AD512" s="155">
        <v>0</v>
      </c>
      <c r="AE512" s="155">
        <v>0</v>
      </c>
      <c r="AF512" s="155">
        <v>0</v>
      </c>
      <c r="AG512" s="155">
        <v>0</v>
      </c>
      <c r="AH512" s="155">
        <v>0</v>
      </c>
      <c r="AI512" s="155">
        <v>0</v>
      </c>
      <c r="AJ512" s="155">
        <v>0</v>
      </c>
      <c r="AK512" s="155">
        <v>0</v>
      </c>
      <c r="AL512" s="155">
        <v>0</v>
      </c>
      <c r="AM512" s="155">
        <v>0</v>
      </c>
      <c r="AN512" s="155">
        <v>0</v>
      </c>
      <c r="AO512" s="155">
        <v>0</v>
      </c>
      <c r="AP512" s="155">
        <v>0</v>
      </c>
      <c r="AQ512" s="8"/>
      <c r="AS512" s="134"/>
      <c r="AT512" s="134"/>
    </row>
    <row r="513" spans="2:46">
      <c r="B513" s="5"/>
      <c r="D513" s="165" t="s">
        <v>124</v>
      </c>
      <c r="E513" s="47"/>
      <c r="F513" s="61" t="s">
        <v>53</v>
      </c>
      <c r="G513" s="154">
        <f t="shared" si="141"/>
        <v>0</v>
      </c>
      <c r="H513" s="155">
        <v>0</v>
      </c>
      <c r="I513" s="155">
        <v>0</v>
      </c>
      <c r="J513" s="155">
        <v>0</v>
      </c>
      <c r="K513" s="155">
        <v>0</v>
      </c>
      <c r="L513" s="155">
        <v>0</v>
      </c>
      <c r="M513" s="155">
        <v>0</v>
      </c>
      <c r="N513" s="155">
        <v>0</v>
      </c>
      <c r="O513" s="155">
        <v>0</v>
      </c>
      <c r="P513" s="155">
        <v>0</v>
      </c>
      <c r="Q513" s="155">
        <v>0</v>
      </c>
      <c r="R513" s="155">
        <v>0</v>
      </c>
      <c r="S513" s="155">
        <v>0</v>
      </c>
      <c r="T513" s="155">
        <v>0</v>
      </c>
      <c r="U513" s="155">
        <v>0</v>
      </c>
      <c r="V513" s="155">
        <v>0</v>
      </c>
      <c r="W513" s="155">
        <v>0</v>
      </c>
      <c r="X513" s="155">
        <v>0</v>
      </c>
      <c r="Y513" s="155">
        <v>0</v>
      </c>
      <c r="Z513" s="155">
        <v>0</v>
      </c>
      <c r="AA513" s="155">
        <v>0</v>
      </c>
      <c r="AB513" s="155">
        <v>0</v>
      </c>
      <c r="AC513" s="155">
        <v>0</v>
      </c>
      <c r="AD513" s="155">
        <v>0</v>
      </c>
      <c r="AE513" s="155">
        <v>0</v>
      </c>
      <c r="AF513" s="155">
        <v>0</v>
      </c>
      <c r="AG513" s="155">
        <v>0</v>
      </c>
      <c r="AH513" s="155">
        <v>0</v>
      </c>
      <c r="AI513" s="155">
        <v>0</v>
      </c>
      <c r="AJ513" s="155">
        <v>0</v>
      </c>
      <c r="AK513" s="155">
        <v>0</v>
      </c>
      <c r="AL513" s="155">
        <v>0</v>
      </c>
      <c r="AM513" s="155">
        <v>0</v>
      </c>
      <c r="AN513" s="155">
        <v>0</v>
      </c>
      <c r="AO513" s="155">
        <v>0</v>
      </c>
      <c r="AP513" s="155">
        <v>0</v>
      </c>
      <c r="AQ513" s="8"/>
      <c r="AS513" s="134"/>
      <c r="AT513" s="134"/>
    </row>
    <row r="514" spans="2:46">
      <c r="B514" s="5"/>
      <c r="D514" s="165" t="s">
        <v>125</v>
      </c>
      <c r="E514" s="47"/>
      <c r="F514" s="61" t="s">
        <v>54</v>
      </c>
      <c r="G514" s="154">
        <f t="shared" si="141"/>
        <v>6603</v>
      </c>
      <c r="H514" s="155">
        <v>114</v>
      </c>
      <c r="I514" s="155">
        <v>117</v>
      </c>
      <c r="J514" s="155">
        <v>124</v>
      </c>
      <c r="K514" s="155">
        <v>131</v>
      </c>
      <c r="L514" s="155">
        <v>138</v>
      </c>
      <c r="M514" s="155">
        <v>145</v>
      </c>
      <c r="N514" s="155">
        <v>152</v>
      </c>
      <c r="O514" s="155">
        <v>159</v>
      </c>
      <c r="P514" s="155">
        <v>166</v>
      </c>
      <c r="Q514" s="155">
        <v>174</v>
      </c>
      <c r="R514" s="155">
        <v>180</v>
      </c>
      <c r="S514" s="155">
        <v>187</v>
      </c>
      <c r="T514" s="155">
        <v>194</v>
      </c>
      <c r="U514" s="155">
        <v>197</v>
      </c>
      <c r="V514" s="155">
        <v>199</v>
      </c>
      <c r="W514" s="155">
        <v>201</v>
      </c>
      <c r="X514" s="155">
        <v>203</v>
      </c>
      <c r="Y514" s="155">
        <v>205</v>
      </c>
      <c r="Z514" s="155">
        <v>207</v>
      </c>
      <c r="AA514" s="155">
        <v>208</v>
      </c>
      <c r="AB514" s="155">
        <v>209</v>
      </c>
      <c r="AC514" s="155">
        <v>210</v>
      </c>
      <c r="AD514" s="155">
        <v>211</v>
      </c>
      <c r="AE514" s="155">
        <v>212</v>
      </c>
      <c r="AF514" s="155">
        <v>213</v>
      </c>
      <c r="AG514" s="155">
        <v>214</v>
      </c>
      <c r="AH514" s="155">
        <v>214</v>
      </c>
      <c r="AI514" s="155">
        <v>214</v>
      </c>
      <c r="AJ514" s="155">
        <v>215</v>
      </c>
      <c r="AK514" s="155">
        <v>215</v>
      </c>
      <c r="AL514" s="155">
        <v>215</v>
      </c>
      <c r="AM514" s="155">
        <v>215</v>
      </c>
      <c r="AN514" s="155">
        <v>215</v>
      </c>
      <c r="AO514" s="155">
        <v>215</v>
      </c>
      <c r="AP514" s="155">
        <v>215</v>
      </c>
      <c r="AQ514" s="8"/>
      <c r="AS514" s="134"/>
      <c r="AT514" s="134"/>
    </row>
    <row r="515" spans="2:46">
      <c r="B515" s="5"/>
      <c r="D515" s="165" t="s">
        <v>126</v>
      </c>
      <c r="E515" s="47"/>
      <c r="F515" s="61" t="s">
        <v>11</v>
      </c>
      <c r="G515" s="154">
        <f t="shared" si="141"/>
        <v>2188</v>
      </c>
      <c r="H515" s="155">
        <v>38</v>
      </c>
      <c r="I515" s="155">
        <v>39</v>
      </c>
      <c r="J515" s="155">
        <v>41</v>
      </c>
      <c r="K515" s="155">
        <v>43</v>
      </c>
      <c r="L515" s="155">
        <v>46</v>
      </c>
      <c r="M515" s="155">
        <v>48</v>
      </c>
      <c r="N515" s="155">
        <v>50</v>
      </c>
      <c r="O515" s="155">
        <v>53</v>
      </c>
      <c r="P515" s="155">
        <v>55</v>
      </c>
      <c r="Q515" s="155">
        <v>58</v>
      </c>
      <c r="R515" s="155">
        <v>60</v>
      </c>
      <c r="S515" s="155">
        <v>62</v>
      </c>
      <c r="T515" s="155">
        <v>64</v>
      </c>
      <c r="U515" s="155">
        <v>65</v>
      </c>
      <c r="V515" s="155">
        <v>66</v>
      </c>
      <c r="W515" s="155">
        <v>67</v>
      </c>
      <c r="X515" s="155">
        <v>67</v>
      </c>
      <c r="Y515" s="155">
        <v>68</v>
      </c>
      <c r="Z515" s="155">
        <v>69</v>
      </c>
      <c r="AA515" s="155">
        <v>69</v>
      </c>
      <c r="AB515" s="155">
        <v>69</v>
      </c>
      <c r="AC515" s="155">
        <v>70</v>
      </c>
      <c r="AD515" s="155">
        <v>70</v>
      </c>
      <c r="AE515" s="155">
        <v>70</v>
      </c>
      <c r="AF515" s="155">
        <v>71</v>
      </c>
      <c r="AG515" s="155">
        <v>71</v>
      </c>
      <c r="AH515" s="155">
        <v>71</v>
      </c>
      <c r="AI515" s="155">
        <v>71</v>
      </c>
      <c r="AJ515" s="155">
        <v>71</v>
      </c>
      <c r="AK515" s="155">
        <v>71</v>
      </c>
      <c r="AL515" s="155">
        <v>71</v>
      </c>
      <c r="AM515" s="155">
        <v>71</v>
      </c>
      <c r="AN515" s="155">
        <v>71</v>
      </c>
      <c r="AO515" s="155">
        <v>71</v>
      </c>
      <c r="AP515" s="155">
        <v>71</v>
      </c>
      <c r="AQ515" s="8"/>
      <c r="AS515" s="134"/>
      <c r="AT515" s="134"/>
    </row>
    <row r="516" spans="2:46">
      <c r="B516" s="5"/>
      <c r="D516" s="165" t="s">
        <v>127</v>
      </c>
      <c r="E516" s="50"/>
      <c r="F516" s="61" t="s">
        <v>15</v>
      </c>
      <c r="G516" s="154">
        <f t="shared" si="141"/>
        <v>4325</v>
      </c>
      <c r="H516" s="155">
        <v>74</v>
      </c>
      <c r="I516" s="155">
        <v>77</v>
      </c>
      <c r="J516" s="155">
        <v>81</v>
      </c>
      <c r="K516" s="155">
        <v>86</v>
      </c>
      <c r="L516" s="155">
        <v>90</v>
      </c>
      <c r="M516" s="155">
        <v>95</v>
      </c>
      <c r="N516" s="155">
        <v>99</v>
      </c>
      <c r="O516" s="155">
        <v>104</v>
      </c>
      <c r="P516" s="155">
        <v>109</v>
      </c>
      <c r="Q516" s="155">
        <v>114</v>
      </c>
      <c r="R516" s="155">
        <v>118</v>
      </c>
      <c r="S516" s="155">
        <v>122</v>
      </c>
      <c r="T516" s="155">
        <v>127</v>
      </c>
      <c r="U516" s="155">
        <v>129</v>
      </c>
      <c r="V516" s="155">
        <v>131</v>
      </c>
      <c r="W516" s="155">
        <v>132</v>
      </c>
      <c r="X516" s="155">
        <v>133</v>
      </c>
      <c r="Y516" s="155">
        <v>134</v>
      </c>
      <c r="Z516" s="155">
        <v>135</v>
      </c>
      <c r="AA516" s="155">
        <v>136</v>
      </c>
      <c r="AB516" s="155">
        <v>137</v>
      </c>
      <c r="AC516" s="155">
        <v>138</v>
      </c>
      <c r="AD516" s="155">
        <v>138</v>
      </c>
      <c r="AE516" s="155">
        <v>139</v>
      </c>
      <c r="AF516" s="155">
        <v>140</v>
      </c>
      <c r="AG516" s="155">
        <v>140</v>
      </c>
      <c r="AH516" s="155">
        <v>140</v>
      </c>
      <c r="AI516" s="155">
        <v>140</v>
      </c>
      <c r="AJ516" s="155">
        <v>141</v>
      </c>
      <c r="AK516" s="155">
        <v>141</v>
      </c>
      <c r="AL516" s="155">
        <v>141</v>
      </c>
      <c r="AM516" s="155">
        <v>141</v>
      </c>
      <c r="AN516" s="155">
        <v>141</v>
      </c>
      <c r="AO516" s="155">
        <v>141</v>
      </c>
      <c r="AP516" s="155">
        <v>141</v>
      </c>
      <c r="AQ516" s="8"/>
      <c r="AS516" s="134"/>
      <c r="AT516" s="134"/>
    </row>
    <row r="517" spans="2:46">
      <c r="B517" s="5"/>
      <c r="D517" s="165"/>
      <c r="E517" s="50"/>
      <c r="F517" s="50"/>
      <c r="G517" s="55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  <c r="AH517" s="152"/>
      <c r="AI517" s="152"/>
      <c r="AJ517" s="152"/>
      <c r="AK517" s="152"/>
      <c r="AL517" s="152"/>
      <c r="AM517" s="152"/>
      <c r="AN517" s="152"/>
      <c r="AO517" s="152"/>
      <c r="AP517" s="152"/>
      <c r="AQ517" s="8"/>
      <c r="AS517" s="134"/>
      <c r="AT517" s="134"/>
    </row>
    <row r="518" spans="2:46" s="22" customFormat="1">
      <c r="B518" s="5"/>
      <c r="D518" s="166"/>
      <c r="E518" s="52"/>
      <c r="F518" s="60" t="s">
        <v>56</v>
      </c>
      <c r="G518" s="154">
        <f t="shared" ref="G518:AP518" si="142">SUM(G519:G523)</f>
        <v>10590</v>
      </c>
      <c r="H518" s="154">
        <f t="shared" si="142"/>
        <v>0</v>
      </c>
      <c r="I518" s="154">
        <f t="shared" si="142"/>
        <v>0</v>
      </c>
      <c r="J518" s="154">
        <f t="shared" si="142"/>
        <v>27</v>
      </c>
      <c r="K518" s="154">
        <f t="shared" si="142"/>
        <v>56</v>
      </c>
      <c r="L518" s="154">
        <f t="shared" si="142"/>
        <v>85</v>
      </c>
      <c r="M518" s="154">
        <f t="shared" si="142"/>
        <v>115</v>
      </c>
      <c r="N518" s="154">
        <f t="shared" si="142"/>
        <v>147</v>
      </c>
      <c r="O518" s="154">
        <f t="shared" si="142"/>
        <v>180</v>
      </c>
      <c r="P518" s="154">
        <f t="shared" si="142"/>
        <v>214</v>
      </c>
      <c r="Q518" s="154">
        <f t="shared" si="142"/>
        <v>250</v>
      </c>
      <c r="R518" s="154">
        <f t="shared" si="142"/>
        <v>285</v>
      </c>
      <c r="S518" s="154">
        <f t="shared" si="142"/>
        <v>321</v>
      </c>
      <c r="T518" s="154">
        <f t="shared" si="142"/>
        <v>358</v>
      </c>
      <c r="U518" s="154">
        <f t="shared" si="142"/>
        <v>364</v>
      </c>
      <c r="V518" s="154">
        <f t="shared" si="142"/>
        <v>369</v>
      </c>
      <c r="W518" s="154">
        <f t="shared" si="142"/>
        <v>373</v>
      </c>
      <c r="X518" s="154">
        <f t="shared" si="142"/>
        <v>376</v>
      </c>
      <c r="Y518" s="154">
        <f t="shared" si="142"/>
        <v>379</v>
      </c>
      <c r="Z518" s="154">
        <f t="shared" si="142"/>
        <v>382</v>
      </c>
      <c r="AA518" s="154">
        <f t="shared" si="142"/>
        <v>385</v>
      </c>
      <c r="AB518" s="154">
        <f t="shared" si="142"/>
        <v>387</v>
      </c>
      <c r="AC518" s="154">
        <f t="shared" si="142"/>
        <v>388</v>
      </c>
      <c r="AD518" s="154">
        <f t="shared" si="142"/>
        <v>391</v>
      </c>
      <c r="AE518" s="154">
        <f t="shared" si="142"/>
        <v>392</v>
      </c>
      <c r="AF518" s="154">
        <f t="shared" si="142"/>
        <v>394</v>
      </c>
      <c r="AG518" s="154">
        <f t="shared" si="142"/>
        <v>394</v>
      </c>
      <c r="AH518" s="154">
        <f t="shared" si="142"/>
        <v>396</v>
      </c>
      <c r="AI518" s="154">
        <f t="shared" si="142"/>
        <v>397</v>
      </c>
      <c r="AJ518" s="154">
        <f t="shared" si="142"/>
        <v>397</v>
      </c>
      <c r="AK518" s="154">
        <f t="shared" si="142"/>
        <v>398</v>
      </c>
      <c r="AL518" s="154">
        <f t="shared" si="142"/>
        <v>398</v>
      </c>
      <c r="AM518" s="154">
        <f t="shared" si="142"/>
        <v>398</v>
      </c>
      <c r="AN518" s="154">
        <f t="shared" si="142"/>
        <v>398</v>
      </c>
      <c r="AO518" s="154">
        <f t="shared" si="142"/>
        <v>398</v>
      </c>
      <c r="AP518" s="154">
        <f t="shared" si="142"/>
        <v>398</v>
      </c>
      <c r="AQ518" s="8"/>
      <c r="AS518" s="134"/>
      <c r="AT518" s="136"/>
    </row>
    <row r="519" spans="2:46">
      <c r="B519" s="5"/>
      <c r="D519" s="165" t="s">
        <v>128</v>
      </c>
      <c r="E519" s="47"/>
      <c r="F519" s="61" t="s">
        <v>52</v>
      </c>
      <c r="G519" s="154">
        <f t="shared" ref="G519:G523" si="143">SUM(H519:AP519)</f>
        <v>0</v>
      </c>
      <c r="H519" s="155">
        <v>0</v>
      </c>
      <c r="I519" s="155">
        <v>0</v>
      </c>
      <c r="J519" s="155">
        <v>0</v>
      </c>
      <c r="K519" s="155">
        <v>0</v>
      </c>
      <c r="L519" s="155">
        <v>0</v>
      </c>
      <c r="M519" s="155">
        <v>0</v>
      </c>
      <c r="N519" s="155">
        <v>0</v>
      </c>
      <c r="O519" s="155">
        <v>0</v>
      </c>
      <c r="P519" s="155">
        <v>0</v>
      </c>
      <c r="Q519" s="155">
        <v>0</v>
      </c>
      <c r="R519" s="155">
        <v>0</v>
      </c>
      <c r="S519" s="155">
        <v>0</v>
      </c>
      <c r="T519" s="155">
        <v>0</v>
      </c>
      <c r="U519" s="155">
        <v>0</v>
      </c>
      <c r="V519" s="155">
        <v>0</v>
      </c>
      <c r="W519" s="155">
        <v>0</v>
      </c>
      <c r="X519" s="155">
        <v>0</v>
      </c>
      <c r="Y519" s="155">
        <v>0</v>
      </c>
      <c r="Z519" s="155">
        <v>0</v>
      </c>
      <c r="AA519" s="155">
        <v>0</v>
      </c>
      <c r="AB519" s="155">
        <v>0</v>
      </c>
      <c r="AC519" s="155">
        <v>0</v>
      </c>
      <c r="AD519" s="155">
        <v>0</v>
      </c>
      <c r="AE519" s="155">
        <v>0</v>
      </c>
      <c r="AF519" s="155">
        <v>0</v>
      </c>
      <c r="AG519" s="155">
        <v>0</v>
      </c>
      <c r="AH519" s="155">
        <v>0</v>
      </c>
      <c r="AI519" s="155">
        <v>0</v>
      </c>
      <c r="AJ519" s="155">
        <v>0</v>
      </c>
      <c r="AK519" s="155">
        <v>0</v>
      </c>
      <c r="AL519" s="155">
        <v>0</v>
      </c>
      <c r="AM519" s="155">
        <v>0</v>
      </c>
      <c r="AN519" s="155">
        <v>0</v>
      </c>
      <c r="AO519" s="155">
        <v>0</v>
      </c>
      <c r="AP519" s="155">
        <v>0</v>
      </c>
      <c r="AQ519" s="8"/>
      <c r="AS519" s="134"/>
      <c r="AT519" s="134"/>
    </row>
    <row r="520" spans="2:46">
      <c r="B520" s="5"/>
      <c r="D520" s="165" t="s">
        <v>129</v>
      </c>
      <c r="E520" s="47"/>
      <c r="F520" s="61" t="s">
        <v>53</v>
      </c>
      <c r="G520" s="154">
        <f t="shared" si="143"/>
        <v>251</v>
      </c>
      <c r="H520" s="155">
        <v>0</v>
      </c>
      <c r="I520" s="155">
        <v>0</v>
      </c>
      <c r="J520" s="155">
        <v>1</v>
      </c>
      <c r="K520" s="155">
        <v>2</v>
      </c>
      <c r="L520" s="155">
        <v>3</v>
      </c>
      <c r="M520" s="155">
        <v>3</v>
      </c>
      <c r="N520" s="155">
        <v>4</v>
      </c>
      <c r="O520" s="155">
        <v>5</v>
      </c>
      <c r="P520" s="155">
        <v>5</v>
      </c>
      <c r="Q520" s="155">
        <v>6</v>
      </c>
      <c r="R520" s="155">
        <v>7</v>
      </c>
      <c r="S520" s="155">
        <v>8</v>
      </c>
      <c r="T520" s="155">
        <v>9</v>
      </c>
      <c r="U520" s="155">
        <v>9</v>
      </c>
      <c r="V520" s="155">
        <v>9</v>
      </c>
      <c r="W520" s="155">
        <v>9</v>
      </c>
      <c r="X520" s="155">
        <v>9</v>
      </c>
      <c r="Y520" s="155">
        <v>9</v>
      </c>
      <c r="Z520" s="155">
        <v>9</v>
      </c>
      <c r="AA520" s="155">
        <v>9</v>
      </c>
      <c r="AB520" s="155">
        <v>9</v>
      </c>
      <c r="AC520" s="155">
        <v>9</v>
      </c>
      <c r="AD520" s="155">
        <v>9</v>
      </c>
      <c r="AE520" s="155">
        <v>9</v>
      </c>
      <c r="AF520" s="155">
        <v>9</v>
      </c>
      <c r="AG520" s="155">
        <v>9</v>
      </c>
      <c r="AH520" s="155">
        <v>9</v>
      </c>
      <c r="AI520" s="155">
        <v>9</v>
      </c>
      <c r="AJ520" s="155">
        <v>9</v>
      </c>
      <c r="AK520" s="155">
        <v>9</v>
      </c>
      <c r="AL520" s="155">
        <v>9</v>
      </c>
      <c r="AM520" s="155">
        <v>9</v>
      </c>
      <c r="AN520" s="155">
        <v>9</v>
      </c>
      <c r="AO520" s="155">
        <v>9</v>
      </c>
      <c r="AP520" s="155">
        <v>9</v>
      </c>
      <c r="AQ520" s="8"/>
      <c r="AS520" s="134"/>
      <c r="AT520" s="134"/>
    </row>
    <row r="521" spans="2:46">
      <c r="B521" s="5"/>
      <c r="D521" s="165" t="s">
        <v>130</v>
      </c>
      <c r="E521" s="47"/>
      <c r="F521" s="61" t="s">
        <v>54</v>
      </c>
      <c r="G521" s="154">
        <f t="shared" si="143"/>
        <v>5205</v>
      </c>
      <c r="H521" s="155">
        <v>0</v>
      </c>
      <c r="I521" s="155">
        <v>0</v>
      </c>
      <c r="J521" s="155">
        <v>13</v>
      </c>
      <c r="K521" s="155">
        <v>27</v>
      </c>
      <c r="L521" s="155">
        <v>41</v>
      </c>
      <c r="M521" s="155">
        <v>56</v>
      </c>
      <c r="N521" s="155">
        <v>72</v>
      </c>
      <c r="O521" s="155">
        <v>88</v>
      </c>
      <c r="P521" s="155">
        <v>105</v>
      </c>
      <c r="Q521" s="155">
        <v>123</v>
      </c>
      <c r="R521" s="155">
        <v>140</v>
      </c>
      <c r="S521" s="155">
        <v>158</v>
      </c>
      <c r="T521" s="155">
        <v>176</v>
      </c>
      <c r="U521" s="155">
        <v>179</v>
      </c>
      <c r="V521" s="155">
        <v>181</v>
      </c>
      <c r="W521" s="155">
        <v>183</v>
      </c>
      <c r="X521" s="155">
        <v>185</v>
      </c>
      <c r="Y521" s="155">
        <v>186</v>
      </c>
      <c r="Z521" s="155">
        <v>188</v>
      </c>
      <c r="AA521" s="155">
        <v>189</v>
      </c>
      <c r="AB521" s="155">
        <v>190</v>
      </c>
      <c r="AC521" s="155">
        <v>191</v>
      </c>
      <c r="AD521" s="155">
        <v>192</v>
      </c>
      <c r="AE521" s="155">
        <v>193</v>
      </c>
      <c r="AF521" s="155">
        <v>194</v>
      </c>
      <c r="AG521" s="155">
        <v>194</v>
      </c>
      <c r="AH521" s="155">
        <v>195</v>
      </c>
      <c r="AI521" s="155">
        <v>195</v>
      </c>
      <c r="AJ521" s="155">
        <v>195</v>
      </c>
      <c r="AK521" s="155">
        <v>196</v>
      </c>
      <c r="AL521" s="155">
        <v>196</v>
      </c>
      <c r="AM521" s="155">
        <v>196</v>
      </c>
      <c r="AN521" s="155">
        <v>196</v>
      </c>
      <c r="AO521" s="155">
        <v>196</v>
      </c>
      <c r="AP521" s="155">
        <v>196</v>
      </c>
      <c r="AQ521" s="8"/>
      <c r="AS521" s="134"/>
      <c r="AT521" s="134"/>
    </row>
    <row r="522" spans="2:46">
      <c r="B522" s="5"/>
      <c r="D522" s="165" t="s">
        <v>131</v>
      </c>
      <c r="E522" s="47"/>
      <c r="F522" s="61" t="s">
        <v>11</v>
      </c>
      <c r="G522" s="154">
        <f t="shared" si="143"/>
        <v>1726</v>
      </c>
      <c r="H522" s="155">
        <v>0</v>
      </c>
      <c r="I522" s="155">
        <v>0</v>
      </c>
      <c r="J522" s="155">
        <v>4</v>
      </c>
      <c r="K522" s="155">
        <v>9</v>
      </c>
      <c r="L522" s="155">
        <v>14</v>
      </c>
      <c r="M522" s="155">
        <v>19</v>
      </c>
      <c r="N522" s="155">
        <v>24</v>
      </c>
      <c r="O522" s="155">
        <v>29</v>
      </c>
      <c r="P522" s="155">
        <v>35</v>
      </c>
      <c r="Q522" s="155">
        <v>41</v>
      </c>
      <c r="R522" s="155">
        <v>46</v>
      </c>
      <c r="S522" s="155">
        <v>52</v>
      </c>
      <c r="T522" s="155">
        <v>58</v>
      </c>
      <c r="U522" s="155">
        <v>59</v>
      </c>
      <c r="V522" s="155">
        <v>60</v>
      </c>
      <c r="W522" s="155">
        <v>61</v>
      </c>
      <c r="X522" s="155">
        <v>61</v>
      </c>
      <c r="Y522" s="155">
        <v>62</v>
      </c>
      <c r="Z522" s="155">
        <v>62</v>
      </c>
      <c r="AA522" s="155">
        <v>63</v>
      </c>
      <c r="AB522" s="155">
        <v>63</v>
      </c>
      <c r="AC522" s="155">
        <v>63</v>
      </c>
      <c r="AD522" s="155">
        <v>64</v>
      </c>
      <c r="AE522" s="155">
        <v>64</v>
      </c>
      <c r="AF522" s="155">
        <v>64</v>
      </c>
      <c r="AG522" s="155">
        <v>64</v>
      </c>
      <c r="AH522" s="155">
        <v>65</v>
      </c>
      <c r="AI522" s="155">
        <v>65</v>
      </c>
      <c r="AJ522" s="155">
        <v>65</v>
      </c>
      <c r="AK522" s="155">
        <v>65</v>
      </c>
      <c r="AL522" s="155">
        <v>65</v>
      </c>
      <c r="AM522" s="155">
        <v>65</v>
      </c>
      <c r="AN522" s="155">
        <v>65</v>
      </c>
      <c r="AO522" s="155">
        <v>65</v>
      </c>
      <c r="AP522" s="155">
        <v>65</v>
      </c>
      <c r="AQ522" s="8"/>
      <c r="AS522" s="134"/>
      <c r="AT522" s="134"/>
    </row>
    <row r="523" spans="2:46">
      <c r="B523" s="5"/>
      <c r="D523" s="165" t="s">
        <v>132</v>
      </c>
      <c r="E523" s="50"/>
      <c r="F523" s="61" t="s">
        <v>15</v>
      </c>
      <c r="G523" s="154">
        <f t="shared" si="143"/>
        <v>3408</v>
      </c>
      <c r="H523" s="155">
        <v>0</v>
      </c>
      <c r="I523" s="155">
        <v>0</v>
      </c>
      <c r="J523" s="155">
        <v>9</v>
      </c>
      <c r="K523" s="155">
        <v>18</v>
      </c>
      <c r="L523" s="155">
        <v>27</v>
      </c>
      <c r="M523" s="155">
        <v>37</v>
      </c>
      <c r="N523" s="155">
        <v>47</v>
      </c>
      <c r="O523" s="155">
        <v>58</v>
      </c>
      <c r="P523" s="155">
        <v>69</v>
      </c>
      <c r="Q523" s="155">
        <v>80</v>
      </c>
      <c r="R523" s="155">
        <v>92</v>
      </c>
      <c r="S523" s="155">
        <v>103</v>
      </c>
      <c r="T523" s="155">
        <v>115</v>
      </c>
      <c r="U523" s="155">
        <v>117</v>
      </c>
      <c r="V523" s="155">
        <v>119</v>
      </c>
      <c r="W523" s="155">
        <v>120</v>
      </c>
      <c r="X523" s="155">
        <v>121</v>
      </c>
      <c r="Y523" s="155">
        <v>122</v>
      </c>
      <c r="Z523" s="155">
        <v>123</v>
      </c>
      <c r="AA523" s="155">
        <v>124</v>
      </c>
      <c r="AB523" s="155">
        <v>125</v>
      </c>
      <c r="AC523" s="155">
        <v>125</v>
      </c>
      <c r="AD523" s="155">
        <v>126</v>
      </c>
      <c r="AE523" s="155">
        <v>126</v>
      </c>
      <c r="AF523" s="155">
        <v>127</v>
      </c>
      <c r="AG523" s="155">
        <v>127</v>
      </c>
      <c r="AH523" s="155">
        <v>127</v>
      </c>
      <c r="AI523" s="155">
        <v>128</v>
      </c>
      <c r="AJ523" s="155">
        <v>128</v>
      </c>
      <c r="AK523" s="155">
        <v>128</v>
      </c>
      <c r="AL523" s="155">
        <v>128</v>
      </c>
      <c r="AM523" s="155">
        <v>128</v>
      </c>
      <c r="AN523" s="155">
        <v>128</v>
      </c>
      <c r="AO523" s="155">
        <v>128</v>
      </c>
      <c r="AP523" s="155">
        <v>128</v>
      </c>
      <c r="AQ523" s="8"/>
      <c r="AS523" s="134"/>
      <c r="AT523" s="134"/>
    </row>
    <row r="524" spans="2:46">
      <c r="B524" s="5"/>
      <c r="D524" s="165"/>
      <c r="E524" s="50"/>
      <c r="F524" s="50"/>
      <c r="G524" s="55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52"/>
      <c r="AL524" s="152"/>
      <c r="AM524" s="152"/>
      <c r="AN524" s="152"/>
      <c r="AO524" s="152"/>
      <c r="AP524" s="152"/>
      <c r="AQ524" s="8"/>
      <c r="AS524" s="134"/>
      <c r="AT524" s="134"/>
    </row>
    <row r="525" spans="2:46" s="22" customFormat="1">
      <c r="B525" s="5"/>
      <c r="D525" s="166"/>
      <c r="E525" s="52"/>
      <c r="F525" s="60" t="s">
        <v>57</v>
      </c>
      <c r="G525" s="154">
        <f t="shared" ref="G525:AP525" si="144">SUM(G526:G530)</f>
        <v>5115</v>
      </c>
      <c r="H525" s="154">
        <f t="shared" si="144"/>
        <v>0</v>
      </c>
      <c r="I525" s="154">
        <f t="shared" si="144"/>
        <v>0</v>
      </c>
      <c r="J525" s="154">
        <f t="shared" si="144"/>
        <v>33</v>
      </c>
      <c r="K525" s="154">
        <f t="shared" si="144"/>
        <v>47</v>
      </c>
      <c r="L525" s="154">
        <f t="shared" si="144"/>
        <v>62</v>
      </c>
      <c r="M525" s="154">
        <f t="shared" si="144"/>
        <v>78</v>
      </c>
      <c r="N525" s="154">
        <f t="shared" si="144"/>
        <v>89</v>
      </c>
      <c r="O525" s="154">
        <f t="shared" si="144"/>
        <v>105</v>
      </c>
      <c r="P525" s="154">
        <f t="shared" si="144"/>
        <v>114</v>
      </c>
      <c r="Q525" s="154">
        <f t="shared" si="144"/>
        <v>130</v>
      </c>
      <c r="R525" s="154">
        <f t="shared" si="144"/>
        <v>148</v>
      </c>
      <c r="S525" s="154">
        <f t="shared" si="144"/>
        <v>157</v>
      </c>
      <c r="T525" s="154">
        <f t="shared" si="144"/>
        <v>172</v>
      </c>
      <c r="U525" s="154">
        <f t="shared" si="144"/>
        <v>174</v>
      </c>
      <c r="V525" s="154">
        <f t="shared" si="144"/>
        <v>176</v>
      </c>
      <c r="W525" s="154">
        <f t="shared" si="144"/>
        <v>187</v>
      </c>
      <c r="X525" s="154">
        <f t="shared" si="144"/>
        <v>177</v>
      </c>
      <c r="Y525" s="154">
        <f t="shared" si="144"/>
        <v>178</v>
      </c>
      <c r="Z525" s="154">
        <f t="shared" si="144"/>
        <v>178</v>
      </c>
      <c r="AA525" s="154">
        <f t="shared" si="144"/>
        <v>179</v>
      </c>
      <c r="AB525" s="154">
        <f t="shared" si="144"/>
        <v>191</v>
      </c>
      <c r="AC525" s="154">
        <f t="shared" si="144"/>
        <v>180</v>
      </c>
      <c r="AD525" s="154">
        <f t="shared" si="144"/>
        <v>180</v>
      </c>
      <c r="AE525" s="154">
        <f t="shared" si="144"/>
        <v>180</v>
      </c>
      <c r="AF525" s="154">
        <f t="shared" si="144"/>
        <v>180</v>
      </c>
      <c r="AG525" s="154">
        <f t="shared" si="144"/>
        <v>192</v>
      </c>
      <c r="AH525" s="154">
        <f t="shared" si="144"/>
        <v>180</v>
      </c>
      <c r="AI525" s="154">
        <f t="shared" si="144"/>
        <v>180</v>
      </c>
      <c r="AJ525" s="154">
        <f t="shared" si="144"/>
        <v>180</v>
      </c>
      <c r="AK525" s="154">
        <f t="shared" si="144"/>
        <v>180</v>
      </c>
      <c r="AL525" s="154">
        <f t="shared" si="144"/>
        <v>192</v>
      </c>
      <c r="AM525" s="154">
        <f t="shared" si="144"/>
        <v>179</v>
      </c>
      <c r="AN525" s="154">
        <f t="shared" si="144"/>
        <v>179</v>
      </c>
      <c r="AO525" s="154">
        <f t="shared" si="144"/>
        <v>179</v>
      </c>
      <c r="AP525" s="154">
        <f t="shared" si="144"/>
        <v>179</v>
      </c>
      <c r="AQ525" s="8"/>
      <c r="AS525" s="134"/>
      <c r="AT525" s="136"/>
    </row>
    <row r="526" spans="2:46">
      <c r="B526" s="5"/>
      <c r="D526" s="165" t="s">
        <v>133</v>
      </c>
      <c r="E526" s="47"/>
      <c r="F526" s="61" t="s">
        <v>52</v>
      </c>
      <c r="G526" s="154">
        <f t="shared" ref="G526:G530" si="145">SUM(H526:AP526)</f>
        <v>1288</v>
      </c>
      <c r="H526" s="155">
        <v>0</v>
      </c>
      <c r="I526" s="155">
        <v>0</v>
      </c>
      <c r="J526" s="155">
        <v>21</v>
      </c>
      <c r="K526" s="155">
        <v>23</v>
      </c>
      <c r="L526" s="155">
        <v>25</v>
      </c>
      <c r="M526" s="155">
        <v>28</v>
      </c>
      <c r="N526" s="155">
        <v>28</v>
      </c>
      <c r="O526" s="155">
        <v>30</v>
      </c>
      <c r="P526" s="155">
        <v>32</v>
      </c>
      <c r="Q526" s="155">
        <v>34</v>
      </c>
      <c r="R526" s="155">
        <v>42</v>
      </c>
      <c r="S526" s="155">
        <v>38</v>
      </c>
      <c r="T526" s="155">
        <v>40</v>
      </c>
      <c r="U526" s="155">
        <v>41</v>
      </c>
      <c r="V526" s="155">
        <v>41</v>
      </c>
      <c r="W526" s="155">
        <v>51</v>
      </c>
      <c r="X526" s="155">
        <v>41</v>
      </c>
      <c r="Y526" s="155">
        <v>41</v>
      </c>
      <c r="Z526" s="155">
        <v>41</v>
      </c>
      <c r="AA526" s="155">
        <v>41</v>
      </c>
      <c r="AB526" s="155">
        <v>52</v>
      </c>
      <c r="AC526" s="155">
        <v>41</v>
      </c>
      <c r="AD526" s="155">
        <v>41</v>
      </c>
      <c r="AE526" s="155">
        <v>41</v>
      </c>
      <c r="AF526" s="155">
        <v>41</v>
      </c>
      <c r="AG526" s="155">
        <v>53</v>
      </c>
      <c r="AH526" s="155">
        <v>41</v>
      </c>
      <c r="AI526" s="155">
        <v>41</v>
      </c>
      <c r="AJ526" s="155">
        <v>41</v>
      </c>
      <c r="AK526" s="155">
        <v>41</v>
      </c>
      <c r="AL526" s="155">
        <v>53</v>
      </c>
      <c r="AM526" s="155">
        <v>41</v>
      </c>
      <c r="AN526" s="155">
        <v>41</v>
      </c>
      <c r="AO526" s="155">
        <v>41</v>
      </c>
      <c r="AP526" s="155">
        <v>41</v>
      </c>
      <c r="AQ526" s="8"/>
      <c r="AS526" s="134"/>
      <c r="AT526" s="134"/>
    </row>
    <row r="527" spans="2:46">
      <c r="B527" s="5"/>
      <c r="D527" s="165" t="s">
        <v>134</v>
      </c>
      <c r="E527" s="47"/>
      <c r="F527" s="61" t="s">
        <v>53</v>
      </c>
      <c r="G527" s="154">
        <f t="shared" si="145"/>
        <v>3292</v>
      </c>
      <c r="H527" s="155">
        <v>0</v>
      </c>
      <c r="I527" s="155">
        <v>0</v>
      </c>
      <c r="J527" s="155">
        <v>11</v>
      </c>
      <c r="K527" s="155">
        <v>22</v>
      </c>
      <c r="L527" s="155">
        <v>33</v>
      </c>
      <c r="M527" s="155">
        <v>44</v>
      </c>
      <c r="N527" s="155">
        <v>54</v>
      </c>
      <c r="O527" s="155">
        <v>65</v>
      </c>
      <c r="P527" s="155">
        <v>70</v>
      </c>
      <c r="Q527" s="155">
        <v>84</v>
      </c>
      <c r="R527" s="155">
        <v>92</v>
      </c>
      <c r="S527" s="155">
        <v>103</v>
      </c>
      <c r="T527" s="155">
        <v>114</v>
      </c>
      <c r="U527" s="155">
        <v>115</v>
      </c>
      <c r="V527" s="155">
        <v>116</v>
      </c>
      <c r="W527" s="155">
        <v>117</v>
      </c>
      <c r="X527" s="155">
        <v>117</v>
      </c>
      <c r="Y527" s="155">
        <v>118</v>
      </c>
      <c r="Z527" s="155">
        <v>118</v>
      </c>
      <c r="AA527" s="155">
        <v>118</v>
      </c>
      <c r="AB527" s="155">
        <v>119</v>
      </c>
      <c r="AC527" s="155">
        <v>119</v>
      </c>
      <c r="AD527" s="155">
        <v>119</v>
      </c>
      <c r="AE527" s="155">
        <v>119</v>
      </c>
      <c r="AF527" s="155">
        <v>119</v>
      </c>
      <c r="AG527" s="155">
        <v>119</v>
      </c>
      <c r="AH527" s="155">
        <v>119</v>
      </c>
      <c r="AI527" s="155">
        <v>119</v>
      </c>
      <c r="AJ527" s="155">
        <v>119</v>
      </c>
      <c r="AK527" s="155">
        <v>119</v>
      </c>
      <c r="AL527" s="155">
        <v>119</v>
      </c>
      <c r="AM527" s="155">
        <v>118</v>
      </c>
      <c r="AN527" s="155">
        <v>118</v>
      </c>
      <c r="AO527" s="155">
        <v>118</v>
      </c>
      <c r="AP527" s="155">
        <v>118</v>
      </c>
      <c r="AQ527" s="8"/>
      <c r="AS527" s="134"/>
      <c r="AT527" s="134"/>
    </row>
    <row r="528" spans="2:46">
      <c r="B528" s="5"/>
      <c r="D528" s="165" t="s">
        <v>135</v>
      </c>
      <c r="E528" s="47"/>
      <c r="F528" s="61" t="s">
        <v>54</v>
      </c>
      <c r="G528" s="154">
        <f t="shared" si="145"/>
        <v>271</v>
      </c>
      <c r="H528" s="155">
        <v>0</v>
      </c>
      <c r="I528" s="155">
        <v>0</v>
      </c>
      <c r="J528" s="155">
        <v>1</v>
      </c>
      <c r="K528" s="155">
        <v>1</v>
      </c>
      <c r="L528" s="155">
        <v>2</v>
      </c>
      <c r="M528" s="155">
        <v>3</v>
      </c>
      <c r="N528" s="155">
        <v>4</v>
      </c>
      <c r="O528" s="155">
        <v>5</v>
      </c>
      <c r="P528" s="155">
        <v>6</v>
      </c>
      <c r="Q528" s="155">
        <v>6</v>
      </c>
      <c r="R528" s="155">
        <v>7</v>
      </c>
      <c r="S528" s="155">
        <v>8</v>
      </c>
      <c r="T528" s="155">
        <v>9</v>
      </c>
      <c r="U528" s="155">
        <v>9</v>
      </c>
      <c r="V528" s="155">
        <v>10</v>
      </c>
      <c r="W528" s="155">
        <v>10</v>
      </c>
      <c r="X528" s="155">
        <v>10</v>
      </c>
      <c r="Y528" s="155">
        <v>10</v>
      </c>
      <c r="Z528" s="155">
        <v>10</v>
      </c>
      <c r="AA528" s="155">
        <v>10</v>
      </c>
      <c r="AB528" s="155">
        <v>10</v>
      </c>
      <c r="AC528" s="155">
        <v>10</v>
      </c>
      <c r="AD528" s="155">
        <v>10</v>
      </c>
      <c r="AE528" s="155">
        <v>10</v>
      </c>
      <c r="AF528" s="155">
        <v>10</v>
      </c>
      <c r="AG528" s="155">
        <v>10</v>
      </c>
      <c r="AH528" s="155">
        <v>10</v>
      </c>
      <c r="AI528" s="155">
        <v>10</v>
      </c>
      <c r="AJ528" s="155">
        <v>10</v>
      </c>
      <c r="AK528" s="155">
        <v>10</v>
      </c>
      <c r="AL528" s="155">
        <v>10</v>
      </c>
      <c r="AM528" s="155">
        <v>10</v>
      </c>
      <c r="AN528" s="155">
        <v>10</v>
      </c>
      <c r="AO528" s="155">
        <v>10</v>
      </c>
      <c r="AP528" s="155">
        <v>10</v>
      </c>
      <c r="AQ528" s="8"/>
      <c r="AS528" s="134"/>
      <c r="AT528" s="134"/>
    </row>
    <row r="529" spans="2:46">
      <c r="B529" s="5"/>
      <c r="D529" s="165" t="s">
        <v>136</v>
      </c>
      <c r="E529" s="47"/>
      <c r="F529" s="61" t="s">
        <v>11</v>
      </c>
      <c r="G529" s="154">
        <f t="shared" si="145"/>
        <v>83</v>
      </c>
      <c r="H529" s="155">
        <v>0</v>
      </c>
      <c r="I529" s="155">
        <v>0</v>
      </c>
      <c r="J529" s="155">
        <v>0</v>
      </c>
      <c r="K529" s="155">
        <v>0</v>
      </c>
      <c r="L529" s="155">
        <v>1</v>
      </c>
      <c r="M529" s="155">
        <v>1</v>
      </c>
      <c r="N529" s="155">
        <v>1</v>
      </c>
      <c r="O529" s="155">
        <v>2</v>
      </c>
      <c r="P529" s="155">
        <v>2</v>
      </c>
      <c r="Q529" s="155">
        <v>2</v>
      </c>
      <c r="R529" s="155">
        <v>2</v>
      </c>
      <c r="S529" s="155">
        <v>3</v>
      </c>
      <c r="T529" s="155">
        <v>3</v>
      </c>
      <c r="U529" s="155">
        <v>3</v>
      </c>
      <c r="V529" s="155">
        <v>3</v>
      </c>
      <c r="W529" s="155">
        <v>3</v>
      </c>
      <c r="X529" s="155">
        <v>3</v>
      </c>
      <c r="Y529" s="155">
        <v>3</v>
      </c>
      <c r="Z529" s="155">
        <v>3</v>
      </c>
      <c r="AA529" s="155">
        <v>3</v>
      </c>
      <c r="AB529" s="155">
        <v>3</v>
      </c>
      <c r="AC529" s="155">
        <v>3</v>
      </c>
      <c r="AD529" s="155">
        <v>3</v>
      </c>
      <c r="AE529" s="155">
        <v>3</v>
      </c>
      <c r="AF529" s="155">
        <v>3</v>
      </c>
      <c r="AG529" s="155">
        <v>3</v>
      </c>
      <c r="AH529" s="155">
        <v>3</v>
      </c>
      <c r="AI529" s="155">
        <v>3</v>
      </c>
      <c r="AJ529" s="155">
        <v>3</v>
      </c>
      <c r="AK529" s="155">
        <v>3</v>
      </c>
      <c r="AL529" s="155">
        <v>3</v>
      </c>
      <c r="AM529" s="155">
        <v>3</v>
      </c>
      <c r="AN529" s="155">
        <v>3</v>
      </c>
      <c r="AO529" s="155">
        <v>3</v>
      </c>
      <c r="AP529" s="155">
        <v>3</v>
      </c>
      <c r="AQ529" s="8"/>
      <c r="AS529" s="134"/>
      <c r="AT529" s="134"/>
    </row>
    <row r="530" spans="2:46">
      <c r="B530" s="5"/>
      <c r="D530" s="165" t="s">
        <v>137</v>
      </c>
      <c r="E530" s="50"/>
      <c r="F530" s="61" t="s">
        <v>15</v>
      </c>
      <c r="G530" s="154">
        <f t="shared" si="145"/>
        <v>181</v>
      </c>
      <c r="H530" s="155">
        <v>0</v>
      </c>
      <c r="I530" s="155">
        <v>0</v>
      </c>
      <c r="J530" s="155">
        <v>0</v>
      </c>
      <c r="K530" s="155">
        <v>1</v>
      </c>
      <c r="L530" s="155">
        <v>1</v>
      </c>
      <c r="M530" s="155">
        <v>2</v>
      </c>
      <c r="N530" s="155">
        <v>2</v>
      </c>
      <c r="O530" s="155">
        <v>3</v>
      </c>
      <c r="P530" s="155">
        <v>4</v>
      </c>
      <c r="Q530" s="155">
        <v>4</v>
      </c>
      <c r="R530" s="155">
        <v>5</v>
      </c>
      <c r="S530" s="155">
        <v>5</v>
      </c>
      <c r="T530" s="155">
        <v>6</v>
      </c>
      <c r="U530" s="155">
        <v>6</v>
      </c>
      <c r="V530" s="155">
        <v>6</v>
      </c>
      <c r="W530" s="155">
        <v>6</v>
      </c>
      <c r="X530" s="155">
        <v>6</v>
      </c>
      <c r="Y530" s="155">
        <v>6</v>
      </c>
      <c r="Z530" s="155">
        <v>6</v>
      </c>
      <c r="AA530" s="155">
        <v>7</v>
      </c>
      <c r="AB530" s="155">
        <v>7</v>
      </c>
      <c r="AC530" s="155">
        <v>7</v>
      </c>
      <c r="AD530" s="155">
        <v>7</v>
      </c>
      <c r="AE530" s="155">
        <v>7</v>
      </c>
      <c r="AF530" s="155">
        <v>7</v>
      </c>
      <c r="AG530" s="155">
        <v>7</v>
      </c>
      <c r="AH530" s="155">
        <v>7</v>
      </c>
      <c r="AI530" s="155">
        <v>7</v>
      </c>
      <c r="AJ530" s="155">
        <v>7</v>
      </c>
      <c r="AK530" s="155">
        <v>7</v>
      </c>
      <c r="AL530" s="155">
        <v>7</v>
      </c>
      <c r="AM530" s="155">
        <v>7</v>
      </c>
      <c r="AN530" s="155">
        <v>7</v>
      </c>
      <c r="AO530" s="155">
        <v>7</v>
      </c>
      <c r="AP530" s="155">
        <v>7</v>
      </c>
      <c r="AQ530" s="8"/>
      <c r="AS530" s="134"/>
      <c r="AT530" s="134"/>
    </row>
    <row r="531" spans="2:46">
      <c r="B531" s="5"/>
      <c r="D531" s="165"/>
      <c r="E531" s="56"/>
      <c r="F531" s="57"/>
      <c r="G531" s="55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  <c r="AG531" s="152"/>
      <c r="AH531" s="152"/>
      <c r="AI531" s="152"/>
      <c r="AJ531" s="152"/>
      <c r="AK531" s="152"/>
      <c r="AL531" s="152"/>
      <c r="AM531" s="152"/>
      <c r="AN531" s="152"/>
      <c r="AO531" s="152"/>
      <c r="AP531" s="152"/>
      <c r="AQ531" s="8"/>
      <c r="AS531" s="137"/>
      <c r="AT531" s="134"/>
    </row>
    <row r="532" spans="2:46">
      <c r="B532" s="5"/>
      <c r="D532" s="165"/>
      <c r="E532" s="58">
        <f>E503+1</f>
        <v>19</v>
      </c>
      <c r="F532" s="59" t="str">
        <f>LOOKUP(E532,CAPEX!$E$11:$E$29,CAPEX!$F$11:$F$29)</f>
        <v>Rio de Janeiro - AP 2.1</v>
      </c>
      <c r="G532" s="153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  <c r="AG532" s="152"/>
      <c r="AH532" s="152"/>
      <c r="AI532" s="152"/>
      <c r="AJ532" s="152"/>
      <c r="AK532" s="152"/>
      <c r="AL532" s="152"/>
      <c r="AM532" s="152"/>
      <c r="AN532" s="152"/>
      <c r="AO532" s="152"/>
      <c r="AP532" s="152"/>
      <c r="AQ532" s="8"/>
      <c r="AS532" s="135"/>
      <c r="AT532" s="134"/>
    </row>
    <row r="533" spans="2:46" s="22" customFormat="1">
      <c r="B533" s="5"/>
      <c r="D533" s="166"/>
      <c r="E533" s="52"/>
      <c r="F533" s="60" t="s">
        <v>51</v>
      </c>
      <c r="G533" s="154">
        <f t="shared" ref="G533:AP533" si="146">SUM(G534:G538)</f>
        <v>624443</v>
      </c>
      <c r="H533" s="154">
        <f t="shared" si="146"/>
        <v>15493</v>
      </c>
      <c r="I533" s="154">
        <f t="shared" si="146"/>
        <v>17216</v>
      </c>
      <c r="J533" s="154">
        <f t="shared" si="146"/>
        <v>17345</v>
      </c>
      <c r="K533" s="154">
        <f t="shared" si="146"/>
        <v>17468</v>
      </c>
      <c r="L533" s="154">
        <f t="shared" si="146"/>
        <v>17582</v>
      </c>
      <c r="M533" s="154">
        <f t="shared" si="146"/>
        <v>17710</v>
      </c>
      <c r="N533" s="154">
        <f t="shared" si="146"/>
        <v>17832</v>
      </c>
      <c r="O533" s="154">
        <f t="shared" si="146"/>
        <v>17945</v>
      </c>
      <c r="P533" s="154">
        <f t="shared" si="146"/>
        <v>17828</v>
      </c>
      <c r="Q533" s="154">
        <f t="shared" si="146"/>
        <v>17942</v>
      </c>
      <c r="R533" s="154">
        <f t="shared" si="146"/>
        <v>17752</v>
      </c>
      <c r="S533" s="154">
        <f t="shared" si="146"/>
        <v>17847</v>
      </c>
      <c r="T533" s="154">
        <f t="shared" si="146"/>
        <v>17943</v>
      </c>
      <c r="U533" s="154">
        <f t="shared" si="146"/>
        <v>18038</v>
      </c>
      <c r="V533" s="154">
        <f t="shared" si="146"/>
        <v>18134</v>
      </c>
      <c r="W533" s="154">
        <f t="shared" si="146"/>
        <v>18144</v>
      </c>
      <c r="X533" s="154">
        <f t="shared" si="146"/>
        <v>18156</v>
      </c>
      <c r="Y533" s="154">
        <f t="shared" si="146"/>
        <v>18165</v>
      </c>
      <c r="Z533" s="154">
        <f t="shared" si="146"/>
        <v>18175</v>
      </c>
      <c r="AA533" s="154">
        <f t="shared" si="146"/>
        <v>18186</v>
      </c>
      <c r="AB533" s="154">
        <f t="shared" si="146"/>
        <v>18170</v>
      </c>
      <c r="AC533" s="154">
        <f t="shared" si="146"/>
        <v>18154</v>
      </c>
      <c r="AD533" s="154">
        <f t="shared" si="146"/>
        <v>18139</v>
      </c>
      <c r="AE533" s="154">
        <f t="shared" si="146"/>
        <v>18123</v>
      </c>
      <c r="AF533" s="154">
        <f t="shared" si="146"/>
        <v>18108</v>
      </c>
      <c r="AG533" s="154">
        <f t="shared" si="146"/>
        <v>18071</v>
      </c>
      <c r="AH533" s="154">
        <f t="shared" si="146"/>
        <v>18036</v>
      </c>
      <c r="AI533" s="154">
        <f t="shared" si="146"/>
        <v>18000</v>
      </c>
      <c r="AJ533" s="154">
        <f t="shared" si="146"/>
        <v>17965</v>
      </c>
      <c r="AK533" s="154">
        <f t="shared" si="146"/>
        <v>17929</v>
      </c>
      <c r="AL533" s="154">
        <f t="shared" si="146"/>
        <v>17876</v>
      </c>
      <c r="AM533" s="154">
        <f t="shared" si="146"/>
        <v>17822</v>
      </c>
      <c r="AN533" s="154">
        <f t="shared" si="146"/>
        <v>17769</v>
      </c>
      <c r="AO533" s="154">
        <f t="shared" si="146"/>
        <v>17717</v>
      </c>
      <c r="AP533" s="154">
        <f t="shared" si="146"/>
        <v>17663</v>
      </c>
      <c r="AQ533" s="8"/>
      <c r="AS533" s="134"/>
      <c r="AT533" s="136"/>
    </row>
    <row r="534" spans="2:46">
      <c r="B534" s="5"/>
      <c r="D534" s="165" t="s">
        <v>118</v>
      </c>
      <c r="E534" s="47"/>
      <c r="F534" s="61" t="s">
        <v>52</v>
      </c>
      <c r="G534" s="154">
        <f t="shared" ref="G534:G538" si="147">SUM(H534:AP534)</f>
        <v>0</v>
      </c>
      <c r="H534" s="155">
        <v>0</v>
      </c>
      <c r="I534" s="155">
        <v>0</v>
      </c>
      <c r="J534" s="155">
        <v>0</v>
      </c>
      <c r="K534" s="155">
        <v>0</v>
      </c>
      <c r="L534" s="155">
        <v>0</v>
      </c>
      <c r="M534" s="155">
        <v>0</v>
      </c>
      <c r="N534" s="155">
        <v>0</v>
      </c>
      <c r="O534" s="155">
        <v>0</v>
      </c>
      <c r="P534" s="155">
        <v>0</v>
      </c>
      <c r="Q534" s="155">
        <v>0</v>
      </c>
      <c r="R534" s="155">
        <v>0</v>
      </c>
      <c r="S534" s="155">
        <v>0</v>
      </c>
      <c r="T534" s="155">
        <v>0</v>
      </c>
      <c r="U534" s="155">
        <v>0</v>
      </c>
      <c r="V534" s="155">
        <v>0</v>
      </c>
      <c r="W534" s="155">
        <v>0</v>
      </c>
      <c r="X534" s="155">
        <v>0</v>
      </c>
      <c r="Y534" s="155">
        <v>0</v>
      </c>
      <c r="Z534" s="155">
        <v>0</v>
      </c>
      <c r="AA534" s="155">
        <v>0</v>
      </c>
      <c r="AB534" s="155">
        <v>0</v>
      </c>
      <c r="AC534" s="155">
        <v>0</v>
      </c>
      <c r="AD534" s="155">
        <v>0</v>
      </c>
      <c r="AE534" s="155">
        <v>0</v>
      </c>
      <c r="AF534" s="155">
        <v>0</v>
      </c>
      <c r="AG534" s="155">
        <v>0</v>
      </c>
      <c r="AH534" s="155">
        <v>0</v>
      </c>
      <c r="AI534" s="155">
        <v>0</v>
      </c>
      <c r="AJ534" s="155">
        <v>0</v>
      </c>
      <c r="AK534" s="155">
        <v>0</v>
      </c>
      <c r="AL534" s="155">
        <v>0</v>
      </c>
      <c r="AM534" s="155">
        <v>0</v>
      </c>
      <c r="AN534" s="155">
        <v>0</v>
      </c>
      <c r="AO534" s="155">
        <v>0</v>
      </c>
      <c r="AP534" s="155">
        <v>0</v>
      </c>
      <c r="AQ534" s="8"/>
      <c r="AS534" s="134"/>
      <c r="AT534" s="134"/>
    </row>
    <row r="535" spans="2:46">
      <c r="B535" s="5"/>
      <c r="D535" s="165" t="s">
        <v>119</v>
      </c>
      <c r="E535" s="47"/>
      <c r="F535" s="61" t="s">
        <v>53</v>
      </c>
      <c r="G535" s="154">
        <f t="shared" si="147"/>
        <v>454813</v>
      </c>
      <c r="H535" s="155">
        <v>12951</v>
      </c>
      <c r="I535" s="155">
        <v>13029</v>
      </c>
      <c r="J535" s="155">
        <v>13113</v>
      </c>
      <c r="K535" s="155">
        <v>13189</v>
      </c>
      <c r="L535" s="155">
        <v>13257</v>
      </c>
      <c r="M535" s="155">
        <v>13295</v>
      </c>
      <c r="N535" s="155">
        <v>13326</v>
      </c>
      <c r="O535" s="155">
        <v>13349</v>
      </c>
      <c r="P535" s="155">
        <v>13141</v>
      </c>
      <c r="Q535" s="155">
        <v>13179</v>
      </c>
      <c r="R535" s="155">
        <v>12922</v>
      </c>
      <c r="S535" s="155">
        <v>12950</v>
      </c>
      <c r="T535" s="155">
        <v>12979</v>
      </c>
      <c r="U535" s="155">
        <v>13007</v>
      </c>
      <c r="V535" s="155">
        <v>13035</v>
      </c>
      <c r="W535" s="155">
        <v>13040</v>
      </c>
      <c r="X535" s="155">
        <v>13046</v>
      </c>
      <c r="Y535" s="155">
        <v>13051</v>
      </c>
      <c r="Z535" s="155">
        <v>13056</v>
      </c>
      <c r="AA535" s="155">
        <v>13062</v>
      </c>
      <c r="AB535" s="155">
        <v>13047</v>
      </c>
      <c r="AC535" s="155">
        <v>13032</v>
      </c>
      <c r="AD535" s="155">
        <v>13017</v>
      </c>
      <c r="AE535" s="155">
        <v>13002</v>
      </c>
      <c r="AF535" s="155">
        <v>12987</v>
      </c>
      <c r="AG535" s="155">
        <v>12953</v>
      </c>
      <c r="AH535" s="155">
        <v>12919</v>
      </c>
      <c r="AI535" s="155">
        <v>12885</v>
      </c>
      <c r="AJ535" s="155">
        <v>12851</v>
      </c>
      <c r="AK535" s="155">
        <v>12817</v>
      </c>
      <c r="AL535" s="155">
        <v>12766</v>
      </c>
      <c r="AM535" s="155">
        <v>12716</v>
      </c>
      <c r="AN535" s="155">
        <v>12665</v>
      </c>
      <c r="AO535" s="155">
        <v>12615</v>
      </c>
      <c r="AP535" s="155">
        <v>12564</v>
      </c>
      <c r="AQ535" s="8"/>
      <c r="AS535" s="134"/>
      <c r="AT535" s="134"/>
    </row>
    <row r="536" spans="2:46">
      <c r="B536" s="5"/>
      <c r="D536" s="165" t="s">
        <v>120</v>
      </c>
      <c r="E536" s="47"/>
      <c r="F536" s="61" t="s">
        <v>54</v>
      </c>
      <c r="G536" s="154">
        <f t="shared" si="147"/>
        <v>63794</v>
      </c>
      <c r="H536" s="155">
        <v>1600</v>
      </c>
      <c r="I536" s="155">
        <v>1619</v>
      </c>
      <c r="J536" s="155">
        <v>1648</v>
      </c>
      <c r="K536" s="155">
        <v>1677</v>
      </c>
      <c r="L536" s="155">
        <v>1707</v>
      </c>
      <c r="M536" s="155">
        <v>1731</v>
      </c>
      <c r="N536" s="155">
        <v>1755</v>
      </c>
      <c r="O536" s="155">
        <v>1779</v>
      </c>
      <c r="P536" s="155">
        <v>1803</v>
      </c>
      <c r="Q536" s="155">
        <v>1817</v>
      </c>
      <c r="R536" s="155">
        <v>1825</v>
      </c>
      <c r="S536" s="155">
        <v>1834</v>
      </c>
      <c r="T536" s="155">
        <v>1842</v>
      </c>
      <c r="U536" s="155">
        <v>1850</v>
      </c>
      <c r="V536" s="155">
        <v>1858</v>
      </c>
      <c r="W536" s="155">
        <v>1861</v>
      </c>
      <c r="X536" s="155">
        <v>1865</v>
      </c>
      <c r="Y536" s="155">
        <v>1868</v>
      </c>
      <c r="Z536" s="155">
        <v>1871</v>
      </c>
      <c r="AA536" s="155">
        <v>1874</v>
      </c>
      <c r="AB536" s="155">
        <v>1874</v>
      </c>
      <c r="AC536" s="155">
        <v>1874</v>
      </c>
      <c r="AD536" s="155">
        <v>1874</v>
      </c>
      <c r="AE536" s="155">
        <v>1874</v>
      </c>
      <c r="AF536" s="155">
        <v>1874</v>
      </c>
      <c r="AG536" s="155">
        <v>1874</v>
      </c>
      <c r="AH536" s="155">
        <v>1874</v>
      </c>
      <c r="AI536" s="155">
        <v>1874</v>
      </c>
      <c r="AJ536" s="155">
        <v>1874</v>
      </c>
      <c r="AK536" s="155">
        <v>1874</v>
      </c>
      <c r="AL536" s="155">
        <v>1874</v>
      </c>
      <c r="AM536" s="155">
        <v>1874</v>
      </c>
      <c r="AN536" s="155">
        <v>1874</v>
      </c>
      <c r="AO536" s="155">
        <v>1874</v>
      </c>
      <c r="AP536" s="155">
        <v>1874</v>
      </c>
      <c r="AQ536" s="8"/>
      <c r="AS536" s="134"/>
      <c r="AT536" s="134"/>
    </row>
    <row r="537" spans="2:46">
      <c r="B537" s="5"/>
      <c r="D537" s="165" t="s">
        <v>121</v>
      </c>
      <c r="E537" s="47"/>
      <c r="F537" s="61" t="s">
        <v>11</v>
      </c>
      <c r="G537" s="154">
        <f t="shared" si="147"/>
        <v>23800</v>
      </c>
      <c r="H537" s="155">
        <v>597</v>
      </c>
      <c r="I537" s="155">
        <v>604</v>
      </c>
      <c r="J537" s="155">
        <v>615</v>
      </c>
      <c r="K537" s="155">
        <v>626</v>
      </c>
      <c r="L537" s="155">
        <v>637</v>
      </c>
      <c r="M537" s="155">
        <v>646</v>
      </c>
      <c r="N537" s="155">
        <v>655</v>
      </c>
      <c r="O537" s="155">
        <v>664</v>
      </c>
      <c r="P537" s="155">
        <v>673</v>
      </c>
      <c r="Q537" s="155">
        <v>678</v>
      </c>
      <c r="R537" s="155">
        <v>681</v>
      </c>
      <c r="S537" s="155">
        <v>684</v>
      </c>
      <c r="T537" s="155">
        <v>687</v>
      </c>
      <c r="U537" s="155">
        <v>690</v>
      </c>
      <c r="V537" s="155">
        <v>693</v>
      </c>
      <c r="W537" s="155">
        <v>695</v>
      </c>
      <c r="X537" s="155">
        <v>696</v>
      </c>
      <c r="Y537" s="155">
        <v>697</v>
      </c>
      <c r="Z537" s="155">
        <v>698</v>
      </c>
      <c r="AA537" s="155">
        <v>699</v>
      </c>
      <c r="AB537" s="155">
        <v>699</v>
      </c>
      <c r="AC537" s="155">
        <v>699</v>
      </c>
      <c r="AD537" s="155">
        <v>699</v>
      </c>
      <c r="AE537" s="155">
        <v>699</v>
      </c>
      <c r="AF537" s="155">
        <v>699</v>
      </c>
      <c r="AG537" s="155">
        <v>699</v>
      </c>
      <c r="AH537" s="155">
        <v>699</v>
      </c>
      <c r="AI537" s="155">
        <v>699</v>
      </c>
      <c r="AJ537" s="155">
        <v>699</v>
      </c>
      <c r="AK537" s="155">
        <v>699</v>
      </c>
      <c r="AL537" s="155">
        <v>699</v>
      </c>
      <c r="AM537" s="155">
        <v>699</v>
      </c>
      <c r="AN537" s="155">
        <v>699</v>
      </c>
      <c r="AO537" s="155">
        <v>699</v>
      </c>
      <c r="AP537" s="155">
        <v>699</v>
      </c>
      <c r="AQ537" s="8"/>
      <c r="AS537" s="134"/>
      <c r="AT537" s="134"/>
    </row>
    <row r="538" spans="2:46">
      <c r="B538" s="5"/>
      <c r="D538" s="165" t="s">
        <v>122</v>
      </c>
      <c r="E538" s="50"/>
      <c r="F538" s="61" t="s">
        <v>15</v>
      </c>
      <c r="G538" s="154">
        <f t="shared" si="147"/>
        <v>82036</v>
      </c>
      <c r="H538" s="155">
        <v>345</v>
      </c>
      <c r="I538" s="155">
        <v>1964</v>
      </c>
      <c r="J538" s="155">
        <v>1969</v>
      </c>
      <c r="K538" s="155">
        <v>1976</v>
      </c>
      <c r="L538" s="155">
        <v>1981</v>
      </c>
      <c r="M538" s="155">
        <v>2038</v>
      </c>
      <c r="N538" s="155">
        <v>2096</v>
      </c>
      <c r="O538" s="155">
        <v>2153</v>
      </c>
      <c r="P538" s="155">
        <v>2211</v>
      </c>
      <c r="Q538" s="155">
        <v>2268</v>
      </c>
      <c r="R538" s="155">
        <v>2324</v>
      </c>
      <c r="S538" s="155">
        <v>2379</v>
      </c>
      <c r="T538" s="155">
        <v>2435</v>
      </c>
      <c r="U538" s="155">
        <v>2491</v>
      </c>
      <c r="V538" s="155">
        <v>2548</v>
      </c>
      <c r="W538" s="155">
        <v>2548</v>
      </c>
      <c r="X538" s="155">
        <v>2549</v>
      </c>
      <c r="Y538" s="155">
        <v>2549</v>
      </c>
      <c r="Z538" s="155">
        <v>2550</v>
      </c>
      <c r="AA538" s="155">
        <v>2551</v>
      </c>
      <c r="AB538" s="155">
        <v>2550</v>
      </c>
      <c r="AC538" s="155">
        <v>2549</v>
      </c>
      <c r="AD538" s="155">
        <v>2549</v>
      </c>
      <c r="AE538" s="155">
        <v>2548</v>
      </c>
      <c r="AF538" s="155">
        <v>2548</v>
      </c>
      <c r="AG538" s="155">
        <v>2545</v>
      </c>
      <c r="AH538" s="155">
        <v>2544</v>
      </c>
      <c r="AI538" s="155">
        <v>2542</v>
      </c>
      <c r="AJ538" s="155">
        <v>2541</v>
      </c>
      <c r="AK538" s="155">
        <v>2539</v>
      </c>
      <c r="AL538" s="155">
        <v>2537</v>
      </c>
      <c r="AM538" s="155">
        <v>2533</v>
      </c>
      <c r="AN538" s="155">
        <v>2531</v>
      </c>
      <c r="AO538" s="155">
        <v>2529</v>
      </c>
      <c r="AP538" s="155">
        <v>2526</v>
      </c>
      <c r="AQ538" s="8"/>
      <c r="AS538" s="134"/>
      <c r="AT538" s="134"/>
    </row>
    <row r="539" spans="2:46">
      <c r="B539" s="5"/>
      <c r="D539" s="165"/>
      <c r="E539" s="50"/>
      <c r="F539" s="50"/>
      <c r="G539" s="55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  <c r="AC539" s="152"/>
      <c r="AD539" s="152"/>
      <c r="AE539" s="152"/>
      <c r="AF539" s="152"/>
      <c r="AG539" s="152"/>
      <c r="AH539" s="152"/>
      <c r="AI539" s="152"/>
      <c r="AJ539" s="152"/>
      <c r="AK539" s="152"/>
      <c r="AL539" s="152"/>
      <c r="AM539" s="152"/>
      <c r="AN539" s="152"/>
      <c r="AO539" s="152"/>
      <c r="AP539" s="152"/>
      <c r="AQ539" s="8"/>
      <c r="AS539" s="134"/>
      <c r="AT539" s="134"/>
    </row>
    <row r="540" spans="2:46" s="22" customFormat="1">
      <c r="B540" s="5"/>
      <c r="D540" s="166"/>
      <c r="E540" s="52"/>
      <c r="F540" s="60" t="s">
        <v>55</v>
      </c>
      <c r="G540" s="154">
        <f t="shared" ref="G540:AP540" si="148">SUM(G541:G545)</f>
        <v>1852470</v>
      </c>
      <c r="H540" s="154">
        <f t="shared" si="148"/>
        <v>46455</v>
      </c>
      <c r="I540" s="154">
        <f t="shared" si="148"/>
        <v>47010</v>
      </c>
      <c r="J540" s="154">
        <f t="shared" si="148"/>
        <v>47852</v>
      </c>
      <c r="K540" s="154">
        <f t="shared" si="148"/>
        <v>48701</v>
      </c>
      <c r="L540" s="154">
        <f t="shared" si="148"/>
        <v>49555</v>
      </c>
      <c r="M540" s="154">
        <f t="shared" si="148"/>
        <v>50250</v>
      </c>
      <c r="N540" s="154">
        <f t="shared" si="148"/>
        <v>50948</v>
      </c>
      <c r="O540" s="154">
        <f t="shared" si="148"/>
        <v>51651</v>
      </c>
      <c r="P540" s="154">
        <f t="shared" si="148"/>
        <v>52359</v>
      </c>
      <c r="Q540" s="154">
        <f t="shared" si="148"/>
        <v>52766</v>
      </c>
      <c r="R540" s="154">
        <f t="shared" si="148"/>
        <v>53003</v>
      </c>
      <c r="S540" s="154">
        <f t="shared" si="148"/>
        <v>53241</v>
      </c>
      <c r="T540" s="154">
        <f t="shared" si="148"/>
        <v>53478</v>
      </c>
      <c r="U540" s="154">
        <f t="shared" si="148"/>
        <v>53715</v>
      </c>
      <c r="V540" s="154">
        <f t="shared" si="148"/>
        <v>53952</v>
      </c>
      <c r="W540" s="154">
        <f t="shared" si="148"/>
        <v>54046</v>
      </c>
      <c r="X540" s="154">
        <f t="shared" si="148"/>
        <v>54141</v>
      </c>
      <c r="Y540" s="154">
        <f t="shared" si="148"/>
        <v>54234</v>
      </c>
      <c r="Z540" s="154">
        <f t="shared" si="148"/>
        <v>54329</v>
      </c>
      <c r="AA540" s="154">
        <f t="shared" si="148"/>
        <v>54424</v>
      </c>
      <c r="AB540" s="154">
        <f t="shared" si="148"/>
        <v>54424</v>
      </c>
      <c r="AC540" s="154">
        <f t="shared" si="148"/>
        <v>54424</v>
      </c>
      <c r="AD540" s="154">
        <f t="shared" si="148"/>
        <v>54424</v>
      </c>
      <c r="AE540" s="154">
        <f t="shared" si="148"/>
        <v>54424</v>
      </c>
      <c r="AF540" s="154">
        <f t="shared" si="148"/>
        <v>54424</v>
      </c>
      <c r="AG540" s="154">
        <f t="shared" si="148"/>
        <v>54424</v>
      </c>
      <c r="AH540" s="154">
        <f t="shared" si="148"/>
        <v>54424</v>
      </c>
      <c r="AI540" s="154">
        <f t="shared" si="148"/>
        <v>54424</v>
      </c>
      <c r="AJ540" s="154">
        <f t="shared" si="148"/>
        <v>54424</v>
      </c>
      <c r="AK540" s="154">
        <f t="shared" si="148"/>
        <v>54424</v>
      </c>
      <c r="AL540" s="154">
        <f t="shared" si="148"/>
        <v>54424</v>
      </c>
      <c r="AM540" s="154">
        <f t="shared" si="148"/>
        <v>54424</v>
      </c>
      <c r="AN540" s="154">
        <f t="shared" si="148"/>
        <v>54424</v>
      </c>
      <c r="AO540" s="154">
        <f t="shared" si="148"/>
        <v>54424</v>
      </c>
      <c r="AP540" s="154">
        <f t="shared" si="148"/>
        <v>54424</v>
      </c>
      <c r="AQ540" s="8"/>
      <c r="AS540" s="134"/>
      <c r="AT540" s="136"/>
    </row>
    <row r="541" spans="2:46">
      <c r="B541" s="5"/>
      <c r="D541" s="165" t="s">
        <v>123</v>
      </c>
      <c r="E541" s="47"/>
      <c r="F541" s="61" t="s">
        <v>52</v>
      </c>
      <c r="G541" s="154">
        <f t="shared" ref="G541:G545" si="149">SUM(H541:AP541)</f>
        <v>0</v>
      </c>
      <c r="H541" s="155">
        <v>0</v>
      </c>
      <c r="I541" s="155">
        <v>0</v>
      </c>
      <c r="J541" s="155">
        <v>0</v>
      </c>
      <c r="K541" s="155">
        <v>0</v>
      </c>
      <c r="L541" s="155">
        <v>0</v>
      </c>
      <c r="M541" s="155">
        <v>0</v>
      </c>
      <c r="N541" s="155">
        <v>0</v>
      </c>
      <c r="O541" s="155">
        <v>0</v>
      </c>
      <c r="P541" s="155">
        <v>0</v>
      </c>
      <c r="Q541" s="155">
        <v>0</v>
      </c>
      <c r="R541" s="155">
        <v>0</v>
      </c>
      <c r="S541" s="155">
        <v>0</v>
      </c>
      <c r="T541" s="155">
        <v>0</v>
      </c>
      <c r="U541" s="155">
        <v>0</v>
      </c>
      <c r="V541" s="155">
        <v>0</v>
      </c>
      <c r="W541" s="155">
        <v>0</v>
      </c>
      <c r="X541" s="155">
        <v>0</v>
      </c>
      <c r="Y541" s="155">
        <v>0</v>
      </c>
      <c r="Z541" s="155">
        <v>0</v>
      </c>
      <c r="AA541" s="155">
        <v>0</v>
      </c>
      <c r="AB541" s="155">
        <v>0</v>
      </c>
      <c r="AC541" s="155">
        <v>0</v>
      </c>
      <c r="AD541" s="155">
        <v>0</v>
      </c>
      <c r="AE541" s="155">
        <v>0</v>
      </c>
      <c r="AF541" s="155">
        <v>0</v>
      </c>
      <c r="AG541" s="155">
        <v>0</v>
      </c>
      <c r="AH541" s="155">
        <v>0</v>
      </c>
      <c r="AI541" s="155">
        <v>0</v>
      </c>
      <c r="AJ541" s="155">
        <v>0</v>
      </c>
      <c r="AK541" s="155">
        <v>0</v>
      </c>
      <c r="AL541" s="155">
        <v>0</v>
      </c>
      <c r="AM541" s="155">
        <v>0</v>
      </c>
      <c r="AN541" s="155">
        <v>0</v>
      </c>
      <c r="AO541" s="155">
        <v>0</v>
      </c>
      <c r="AP541" s="155">
        <v>0</v>
      </c>
      <c r="AQ541" s="8"/>
      <c r="AS541" s="134"/>
      <c r="AT541" s="134"/>
    </row>
    <row r="542" spans="2:46">
      <c r="B542" s="5"/>
      <c r="D542" s="165" t="s">
        <v>124</v>
      </c>
      <c r="E542" s="47"/>
      <c r="F542" s="61" t="s">
        <v>53</v>
      </c>
      <c r="G542" s="154">
        <f t="shared" si="149"/>
        <v>0</v>
      </c>
      <c r="H542" s="155">
        <v>0</v>
      </c>
      <c r="I542" s="155">
        <v>0</v>
      </c>
      <c r="J542" s="155">
        <v>0</v>
      </c>
      <c r="K542" s="155">
        <v>0</v>
      </c>
      <c r="L542" s="155">
        <v>0</v>
      </c>
      <c r="M542" s="155">
        <v>0</v>
      </c>
      <c r="N542" s="155">
        <v>0</v>
      </c>
      <c r="O542" s="155">
        <v>0</v>
      </c>
      <c r="P542" s="155">
        <v>0</v>
      </c>
      <c r="Q542" s="155">
        <v>0</v>
      </c>
      <c r="R542" s="155">
        <v>0</v>
      </c>
      <c r="S542" s="155">
        <v>0</v>
      </c>
      <c r="T542" s="155">
        <v>0</v>
      </c>
      <c r="U542" s="155">
        <v>0</v>
      </c>
      <c r="V542" s="155">
        <v>0</v>
      </c>
      <c r="W542" s="155">
        <v>0</v>
      </c>
      <c r="X542" s="155">
        <v>0</v>
      </c>
      <c r="Y542" s="155">
        <v>0</v>
      </c>
      <c r="Z542" s="155">
        <v>0</v>
      </c>
      <c r="AA542" s="155">
        <v>0</v>
      </c>
      <c r="AB542" s="155">
        <v>0</v>
      </c>
      <c r="AC542" s="155">
        <v>0</v>
      </c>
      <c r="AD542" s="155">
        <v>0</v>
      </c>
      <c r="AE542" s="155">
        <v>0</v>
      </c>
      <c r="AF542" s="155">
        <v>0</v>
      </c>
      <c r="AG542" s="155">
        <v>0</v>
      </c>
      <c r="AH542" s="155">
        <v>0</v>
      </c>
      <c r="AI542" s="155">
        <v>0</v>
      </c>
      <c r="AJ542" s="155">
        <v>0</v>
      </c>
      <c r="AK542" s="155">
        <v>0</v>
      </c>
      <c r="AL542" s="155">
        <v>0</v>
      </c>
      <c r="AM542" s="155">
        <v>0</v>
      </c>
      <c r="AN542" s="155">
        <v>0</v>
      </c>
      <c r="AO542" s="155">
        <v>0</v>
      </c>
      <c r="AP542" s="155">
        <v>0</v>
      </c>
      <c r="AQ542" s="8"/>
      <c r="AS542" s="134"/>
      <c r="AT542" s="134"/>
    </row>
    <row r="543" spans="2:46">
      <c r="B543" s="5"/>
      <c r="D543" s="165" t="s">
        <v>125</v>
      </c>
      <c r="E543" s="47"/>
      <c r="F543" s="61" t="s">
        <v>54</v>
      </c>
      <c r="G543" s="154">
        <f t="shared" si="149"/>
        <v>1212158</v>
      </c>
      <c r="H543" s="155">
        <v>30398</v>
      </c>
      <c r="I543" s="155">
        <v>30761</v>
      </c>
      <c r="J543" s="155">
        <v>31312</v>
      </c>
      <c r="K543" s="155">
        <v>31867</v>
      </c>
      <c r="L543" s="155">
        <v>32427</v>
      </c>
      <c r="M543" s="155">
        <v>32881</v>
      </c>
      <c r="N543" s="155">
        <v>33338</v>
      </c>
      <c r="O543" s="155">
        <v>33798</v>
      </c>
      <c r="P543" s="155">
        <v>34261</v>
      </c>
      <c r="Q543" s="155">
        <v>34528</v>
      </c>
      <c r="R543" s="155">
        <v>34683</v>
      </c>
      <c r="S543" s="155">
        <v>34838</v>
      </c>
      <c r="T543" s="155">
        <v>34993</v>
      </c>
      <c r="U543" s="155">
        <v>35148</v>
      </c>
      <c r="V543" s="155">
        <v>35303</v>
      </c>
      <c r="W543" s="155">
        <v>35365</v>
      </c>
      <c r="X543" s="155">
        <v>35427</v>
      </c>
      <c r="Y543" s="155">
        <v>35488</v>
      </c>
      <c r="Z543" s="155">
        <v>35550</v>
      </c>
      <c r="AA543" s="155">
        <v>35612</v>
      </c>
      <c r="AB543" s="155">
        <v>35612</v>
      </c>
      <c r="AC543" s="155">
        <v>35612</v>
      </c>
      <c r="AD543" s="155">
        <v>35612</v>
      </c>
      <c r="AE543" s="155">
        <v>35612</v>
      </c>
      <c r="AF543" s="155">
        <v>35612</v>
      </c>
      <c r="AG543" s="155">
        <v>35612</v>
      </c>
      <c r="AH543" s="155">
        <v>35612</v>
      </c>
      <c r="AI543" s="155">
        <v>35612</v>
      </c>
      <c r="AJ543" s="155">
        <v>35612</v>
      </c>
      <c r="AK543" s="155">
        <v>35612</v>
      </c>
      <c r="AL543" s="155">
        <v>35612</v>
      </c>
      <c r="AM543" s="155">
        <v>35612</v>
      </c>
      <c r="AN543" s="155">
        <v>35612</v>
      </c>
      <c r="AO543" s="155">
        <v>35612</v>
      </c>
      <c r="AP543" s="155">
        <v>35612</v>
      </c>
      <c r="AQ543" s="8"/>
      <c r="AS543" s="134"/>
      <c r="AT543" s="134"/>
    </row>
    <row r="544" spans="2:46">
      <c r="B544" s="5"/>
      <c r="D544" s="165" t="s">
        <v>126</v>
      </c>
      <c r="E544" s="47"/>
      <c r="F544" s="61" t="s">
        <v>11</v>
      </c>
      <c r="G544" s="154">
        <f t="shared" si="149"/>
        <v>452294</v>
      </c>
      <c r="H544" s="155">
        <v>11342</v>
      </c>
      <c r="I544" s="155">
        <v>11478</v>
      </c>
      <c r="J544" s="155">
        <v>11683</v>
      </c>
      <c r="K544" s="155">
        <v>11891</v>
      </c>
      <c r="L544" s="155">
        <v>12099</v>
      </c>
      <c r="M544" s="155">
        <v>12269</v>
      </c>
      <c r="N544" s="155">
        <v>12439</v>
      </c>
      <c r="O544" s="155">
        <v>12611</v>
      </c>
      <c r="P544" s="155">
        <v>12784</v>
      </c>
      <c r="Q544" s="155">
        <v>12883</v>
      </c>
      <c r="R544" s="155">
        <v>12941</v>
      </c>
      <c r="S544" s="155">
        <v>12999</v>
      </c>
      <c r="T544" s="155">
        <v>13057</v>
      </c>
      <c r="U544" s="155">
        <v>13115</v>
      </c>
      <c r="V544" s="155">
        <v>13173</v>
      </c>
      <c r="W544" s="155">
        <v>13196</v>
      </c>
      <c r="X544" s="155">
        <v>13219</v>
      </c>
      <c r="Y544" s="155">
        <v>13242</v>
      </c>
      <c r="Z544" s="155">
        <v>13265</v>
      </c>
      <c r="AA544" s="155">
        <v>13288</v>
      </c>
      <c r="AB544" s="155">
        <v>13288</v>
      </c>
      <c r="AC544" s="155">
        <v>13288</v>
      </c>
      <c r="AD544" s="155">
        <v>13288</v>
      </c>
      <c r="AE544" s="155">
        <v>13288</v>
      </c>
      <c r="AF544" s="155">
        <v>13288</v>
      </c>
      <c r="AG544" s="155">
        <v>13288</v>
      </c>
      <c r="AH544" s="155">
        <v>13288</v>
      </c>
      <c r="AI544" s="155">
        <v>13288</v>
      </c>
      <c r="AJ544" s="155">
        <v>13288</v>
      </c>
      <c r="AK544" s="155">
        <v>13288</v>
      </c>
      <c r="AL544" s="155">
        <v>13288</v>
      </c>
      <c r="AM544" s="155">
        <v>13288</v>
      </c>
      <c r="AN544" s="155">
        <v>13288</v>
      </c>
      <c r="AO544" s="155">
        <v>13288</v>
      </c>
      <c r="AP544" s="155">
        <v>13288</v>
      </c>
      <c r="AQ544" s="8"/>
      <c r="AS544" s="134"/>
      <c r="AT544" s="134"/>
    </row>
    <row r="545" spans="2:46">
      <c r="B545" s="5"/>
      <c r="D545" s="165" t="s">
        <v>127</v>
      </c>
      <c r="E545" s="50"/>
      <c r="F545" s="61" t="s">
        <v>15</v>
      </c>
      <c r="G545" s="154">
        <f t="shared" si="149"/>
        <v>188018</v>
      </c>
      <c r="H545" s="155">
        <v>4715</v>
      </c>
      <c r="I545" s="155">
        <v>4771</v>
      </c>
      <c r="J545" s="155">
        <v>4857</v>
      </c>
      <c r="K545" s="155">
        <v>4943</v>
      </c>
      <c r="L545" s="155">
        <v>5029</v>
      </c>
      <c r="M545" s="155">
        <v>5100</v>
      </c>
      <c r="N545" s="155">
        <v>5171</v>
      </c>
      <c r="O545" s="155">
        <v>5242</v>
      </c>
      <c r="P545" s="155">
        <v>5314</v>
      </c>
      <c r="Q545" s="155">
        <v>5355</v>
      </c>
      <c r="R545" s="155">
        <v>5379</v>
      </c>
      <c r="S545" s="155">
        <v>5404</v>
      </c>
      <c r="T545" s="155">
        <v>5428</v>
      </c>
      <c r="U545" s="155">
        <v>5452</v>
      </c>
      <c r="V545" s="155">
        <v>5476</v>
      </c>
      <c r="W545" s="155">
        <v>5485</v>
      </c>
      <c r="X545" s="155">
        <v>5495</v>
      </c>
      <c r="Y545" s="155">
        <v>5504</v>
      </c>
      <c r="Z545" s="155">
        <v>5514</v>
      </c>
      <c r="AA545" s="155">
        <v>5524</v>
      </c>
      <c r="AB545" s="155">
        <v>5524</v>
      </c>
      <c r="AC545" s="155">
        <v>5524</v>
      </c>
      <c r="AD545" s="155">
        <v>5524</v>
      </c>
      <c r="AE545" s="155">
        <v>5524</v>
      </c>
      <c r="AF545" s="155">
        <v>5524</v>
      </c>
      <c r="AG545" s="155">
        <v>5524</v>
      </c>
      <c r="AH545" s="155">
        <v>5524</v>
      </c>
      <c r="AI545" s="155">
        <v>5524</v>
      </c>
      <c r="AJ545" s="155">
        <v>5524</v>
      </c>
      <c r="AK545" s="155">
        <v>5524</v>
      </c>
      <c r="AL545" s="155">
        <v>5524</v>
      </c>
      <c r="AM545" s="155">
        <v>5524</v>
      </c>
      <c r="AN545" s="155">
        <v>5524</v>
      </c>
      <c r="AO545" s="155">
        <v>5524</v>
      </c>
      <c r="AP545" s="155">
        <v>5524</v>
      </c>
      <c r="AQ545" s="8"/>
      <c r="AS545" s="134"/>
      <c r="AT545" s="134"/>
    </row>
    <row r="546" spans="2:46">
      <c r="B546" s="5"/>
      <c r="D546" s="165"/>
      <c r="E546" s="50"/>
      <c r="F546" s="50"/>
      <c r="G546" s="55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  <c r="AJ546" s="152"/>
      <c r="AK546" s="152"/>
      <c r="AL546" s="152"/>
      <c r="AM546" s="152"/>
      <c r="AN546" s="152"/>
      <c r="AO546" s="152"/>
      <c r="AP546" s="152"/>
      <c r="AQ546" s="8"/>
      <c r="AS546" s="134"/>
      <c r="AT546" s="134"/>
    </row>
    <row r="547" spans="2:46" s="22" customFormat="1">
      <c r="B547" s="5"/>
      <c r="D547" s="166"/>
      <c r="E547" s="52"/>
      <c r="F547" s="60" t="s">
        <v>56</v>
      </c>
      <c r="G547" s="154">
        <f t="shared" ref="G547:AP547" si="150">SUM(G548:G552)</f>
        <v>2581377</v>
      </c>
      <c r="H547" s="154">
        <f t="shared" si="150"/>
        <v>68590</v>
      </c>
      <c r="I547" s="154">
        <f t="shared" si="150"/>
        <v>69265</v>
      </c>
      <c r="J547" s="154">
        <f t="shared" si="150"/>
        <v>69726</v>
      </c>
      <c r="K547" s="154">
        <f t="shared" si="150"/>
        <v>70185</v>
      </c>
      <c r="L547" s="154">
        <f t="shared" si="150"/>
        <v>70640</v>
      </c>
      <c r="M547" s="154">
        <f t="shared" si="150"/>
        <v>70898</v>
      </c>
      <c r="N547" s="154">
        <f t="shared" si="150"/>
        <v>79387</v>
      </c>
      <c r="O547" s="154">
        <f t="shared" si="150"/>
        <v>72924</v>
      </c>
      <c r="P547" s="154">
        <f t="shared" si="150"/>
        <v>73170</v>
      </c>
      <c r="Q547" s="154">
        <f t="shared" si="150"/>
        <v>73412</v>
      </c>
      <c r="R547" s="154">
        <f t="shared" si="150"/>
        <v>73449</v>
      </c>
      <c r="S547" s="154">
        <f t="shared" si="150"/>
        <v>73719</v>
      </c>
      <c r="T547" s="154">
        <f t="shared" si="150"/>
        <v>73990</v>
      </c>
      <c r="U547" s="154">
        <f t="shared" si="150"/>
        <v>74260</v>
      </c>
      <c r="V547" s="154">
        <f t="shared" si="150"/>
        <v>74530</v>
      </c>
      <c r="W547" s="154">
        <f t="shared" si="150"/>
        <v>74627</v>
      </c>
      <c r="X547" s="154">
        <f t="shared" si="150"/>
        <v>74723</v>
      </c>
      <c r="Y547" s="154">
        <f t="shared" si="150"/>
        <v>74819</v>
      </c>
      <c r="Z547" s="154">
        <f t="shared" si="150"/>
        <v>74916</v>
      </c>
      <c r="AA547" s="154">
        <f t="shared" si="150"/>
        <v>75012</v>
      </c>
      <c r="AB547" s="154">
        <f t="shared" si="150"/>
        <v>74983</v>
      </c>
      <c r="AC547" s="154">
        <f t="shared" si="150"/>
        <v>74954</v>
      </c>
      <c r="AD547" s="154">
        <f t="shared" si="150"/>
        <v>74924</v>
      </c>
      <c r="AE547" s="154">
        <f t="shared" si="150"/>
        <v>74895</v>
      </c>
      <c r="AF547" s="154">
        <f t="shared" si="150"/>
        <v>74865</v>
      </c>
      <c r="AG547" s="154">
        <f t="shared" si="150"/>
        <v>74799</v>
      </c>
      <c r="AH547" s="154">
        <f t="shared" si="150"/>
        <v>74732</v>
      </c>
      <c r="AI547" s="154">
        <f t="shared" si="150"/>
        <v>74666</v>
      </c>
      <c r="AJ547" s="154">
        <f t="shared" si="150"/>
        <v>74600</v>
      </c>
      <c r="AK547" s="154">
        <f t="shared" si="150"/>
        <v>74533</v>
      </c>
      <c r="AL547" s="154">
        <f t="shared" si="150"/>
        <v>74434</v>
      </c>
      <c r="AM547" s="154">
        <f t="shared" si="150"/>
        <v>74336</v>
      </c>
      <c r="AN547" s="154">
        <f t="shared" si="150"/>
        <v>74237</v>
      </c>
      <c r="AO547" s="154">
        <f t="shared" si="150"/>
        <v>74138</v>
      </c>
      <c r="AP547" s="154">
        <f t="shared" si="150"/>
        <v>74039</v>
      </c>
      <c r="AQ547" s="8"/>
      <c r="AS547" s="134"/>
      <c r="AT547" s="136"/>
    </row>
    <row r="548" spans="2:46">
      <c r="B548" s="5"/>
      <c r="D548" s="165" t="s">
        <v>128</v>
      </c>
      <c r="E548" s="47"/>
      <c r="F548" s="61" t="s">
        <v>52</v>
      </c>
      <c r="G548" s="154">
        <f t="shared" ref="G548:G552" si="151">SUM(H548:AP548)</f>
        <v>0</v>
      </c>
      <c r="H548" s="155">
        <v>0</v>
      </c>
      <c r="I548" s="155">
        <v>0</v>
      </c>
      <c r="J548" s="155">
        <v>0</v>
      </c>
      <c r="K548" s="155">
        <v>0</v>
      </c>
      <c r="L548" s="155">
        <v>0</v>
      </c>
      <c r="M548" s="155">
        <v>0</v>
      </c>
      <c r="N548" s="155">
        <v>0</v>
      </c>
      <c r="O548" s="155">
        <v>0</v>
      </c>
      <c r="P548" s="155">
        <v>0</v>
      </c>
      <c r="Q548" s="155">
        <v>0</v>
      </c>
      <c r="R548" s="155">
        <v>0</v>
      </c>
      <c r="S548" s="155">
        <v>0</v>
      </c>
      <c r="T548" s="155">
        <v>0</v>
      </c>
      <c r="U548" s="155">
        <v>0</v>
      </c>
      <c r="V548" s="155">
        <v>0</v>
      </c>
      <c r="W548" s="155">
        <v>0</v>
      </c>
      <c r="X548" s="155">
        <v>0</v>
      </c>
      <c r="Y548" s="155">
        <v>0</v>
      </c>
      <c r="Z548" s="155">
        <v>0</v>
      </c>
      <c r="AA548" s="155">
        <v>0</v>
      </c>
      <c r="AB548" s="155">
        <v>0</v>
      </c>
      <c r="AC548" s="155">
        <v>0</v>
      </c>
      <c r="AD548" s="155">
        <v>0</v>
      </c>
      <c r="AE548" s="155">
        <v>0</v>
      </c>
      <c r="AF548" s="155">
        <v>0</v>
      </c>
      <c r="AG548" s="155">
        <v>0</v>
      </c>
      <c r="AH548" s="155">
        <v>0</v>
      </c>
      <c r="AI548" s="155">
        <v>0</v>
      </c>
      <c r="AJ548" s="155">
        <v>0</v>
      </c>
      <c r="AK548" s="155">
        <v>0</v>
      </c>
      <c r="AL548" s="155">
        <v>0</v>
      </c>
      <c r="AM548" s="155">
        <v>0</v>
      </c>
      <c r="AN548" s="155">
        <v>0</v>
      </c>
      <c r="AO548" s="155">
        <v>0</v>
      </c>
      <c r="AP548" s="155">
        <v>0</v>
      </c>
      <c r="AQ548" s="8"/>
      <c r="AS548" s="134"/>
      <c r="AT548" s="134"/>
    </row>
    <row r="549" spans="2:46">
      <c r="B549" s="5"/>
      <c r="D549" s="165" t="s">
        <v>129</v>
      </c>
      <c r="E549" s="47"/>
      <c r="F549" s="61" t="s">
        <v>53</v>
      </c>
      <c r="G549" s="154">
        <f t="shared" si="151"/>
        <v>888185</v>
      </c>
      <c r="H549" s="155">
        <v>24580</v>
      </c>
      <c r="I549" s="155">
        <v>24728</v>
      </c>
      <c r="J549" s="155">
        <v>24663</v>
      </c>
      <c r="K549" s="155">
        <v>24596</v>
      </c>
      <c r="L549" s="155">
        <v>24526</v>
      </c>
      <c r="M549" s="155">
        <v>24412</v>
      </c>
      <c r="N549" s="155">
        <v>32530</v>
      </c>
      <c r="O549" s="155">
        <v>25697</v>
      </c>
      <c r="P549" s="155">
        <v>25571</v>
      </c>
      <c r="Q549" s="155">
        <v>25442</v>
      </c>
      <c r="R549" s="155">
        <v>25264</v>
      </c>
      <c r="S549" s="155">
        <v>25319</v>
      </c>
      <c r="T549" s="155">
        <v>25374</v>
      </c>
      <c r="U549" s="155">
        <v>25429</v>
      </c>
      <c r="V549" s="155">
        <v>25483</v>
      </c>
      <c r="W549" s="155">
        <v>25494</v>
      </c>
      <c r="X549" s="155">
        <v>25505</v>
      </c>
      <c r="Y549" s="155">
        <v>25515</v>
      </c>
      <c r="Z549" s="155">
        <v>25526</v>
      </c>
      <c r="AA549" s="155">
        <v>25536</v>
      </c>
      <c r="AB549" s="155">
        <v>25507</v>
      </c>
      <c r="AC549" s="155">
        <v>25478</v>
      </c>
      <c r="AD549" s="155">
        <v>25448</v>
      </c>
      <c r="AE549" s="155">
        <v>25419</v>
      </c>
      <c r="AF549" s="155">
        <v>25389</v>
      </c>
      <c r="AG549" s="155">
        <v>25323</v>
      </c>
      <c r="AH549" s="155">
        <v>25256</v>
      </c>
      <c r="AI549" s="155">
        <v>25190</v>
      </c>
      <c r="AJ549" s="155">
        <v>25124</v>
      </c>
      <c r="AK549" s="155">
        <v>25057</v>
      </c>
      <c r="AL549" s="155">
        <v>24958</v>
      </c>
      <c r="AM549" s="155">
        <v>24860</v>
      </c>
      <c r="AN549" s="155">
        <v>24761</v>
      </c>
      <c r="AO549" s="155">
        <v>24662</v>
      </c>
      <c r="AP549" s="155">
        <v>24563</v>
      </c>
      <c r="AQ549" s="8"/>
      <c r="AS549" s="134"/>
      <c r="AT549" s="134"/>
    </row>
    <row r="550" spans="2:46">
      <c r="B550" s="5"/>
      <c r="D550" s="165" t="s">
        <v>130</v>
      </c>
      <c r="E550" s="47"/>
      <c r="F550" s="61" t="s">
        <v>54</v>
      </c>
      <c r="G550" s="154">
        <f t="shared" si="151"/>
        <v>1107947</v>
      </c>
      <c r="H550" s="155">
        <v>28798</v>
      </c>
      <c r="I550" s="155">
        <v>29143</v>
      </c>
      <c r="J550" s="155">
        <v>29487</v>
      </c>
      <c r="K550" s="155">
        <v>29831</v>
      </c>
      <c r="L550" s="155">
        <v>30175</v>
      </c>
      <c r="M550" s="155">
        <v>30418</v>
      </c>
      <c r="N550" s="155">
        <v>30661</v>
      </c>
      <c r="O550" s="155">
        <v>30903</v>
      </c>
      <c r="P550" s="155">
        <v>31146</v>
      </c>
      <c r="Q550" s="155">
        <v>31389</v>
      </c>
      <c r="R550" s="155">
        <v>31530</v>
      </c>
      <c r="S550" s="155">
        <v>31671</v>
      </c>
      <c r="T550" s="155">
        <v>31812</v>
      </c>
      <c r="U550" s="155">
        <v>31953</v>
      </c>
      <c r="V550" s="155">
        <v>32094</v>
      </c>
      <c r="W550" s="155">
        <v>32150</v>
      </c>
      <c r="X550" s="155">
        <v>32206</v>
      </c>
      <c r="Y550" s="155">
        <v>32262</v>
      </c>
      <c r="Z550" s="155">
        <v>32318</v>
      </c>
      <c r="AA550" s="155">
        <v>32375</v>
      </c>
      <c r="AB550" s="155">
        <v>32375</v>
      </c>
      <c r="AC550" s="155">
        <v>32375</v>
      </c>
      <c r="AD550" s="155">
        <v>32375</v>
      </c>
      <c r="AE550" s="155">
        <v>32375</v>
      </c>
      <c r="AF550" s="155">
        <v>32375</v>
      </c>
      <c r="AG550" s="155">
        <v>32375</v>
      </c>
      <c r="AH550" s="155">
        <v>32375</v>
      </c>
      <c r="AI550" s="155">
        <v>32375</v>
      </c>
      <c r="AJ550" s="155">
        <v>32375</v>
      </c>
      <c r="AK550" s="155">
        <v>32375</v>
      </c>
      <c r="AL550" s="155">
        <v>32375</v>
      </c>
      <c r="AM550" s="155">
        <v>32375</v>
      </c>
      <c r="AN550" s="155">
        <v>32375</v>
      </c>
      <c r="AO550" s="155">
        <v>32375</v>
      </c>
      <c r="AP550" s="155">
        <v>32375</v>
      </c>
      <c r="AQ550" s="8"/>
      <c r="AS550" s="134"/>
      <c r="AT550" s="134"/>
    </row>
    <row r="551" spans="2:46">
      <c r="B551" s="5"/>
      <c r="D551" s="165" t="s">
        <v>131</v>
      </c>
      <c r="E551" s="47"/>
      <c r="F551" s="61" t="s">
        <v>11</v>
      </c>
      <c r="G551" s="154">
        <f t="shared" si="151"/>
        <v>413405</v>
      </c>
      <c r="H551" s="155">
        <v>10745</v>
      </c>
      <c r="I551" s="155">
        <v>10874</v>
      </c>
      <c r="J551" s="155">
        <v>11002</v>
      </c>
      <c r="K551" s="155">
        <v>11131</v>
      </c>
      <c r="L551" s="155">
        <v>11259</v>
      </c>
      <c r="M551" s="155">
        <v>11350</v>
      </c>
      <c r="N551" s="155">
        <v>11440</v>
      </c>
      <c r="O551" s="155">
        <v>11531</v>
      </c>
      <c r="P551" s="155">
        <v>11622</v>
      </c>
      <c r="Q551" s="155">
        <v>11712</v>
      </c>
      <c r="R551" s="155">
        <v>11765</v>
      </c>
      <c r="S551" s="155">
        <v>11817</v>
      </c>
      <c r="T551" s="155">
        <v>11870</v>
      </c>
      <c r="U551" s="155">
        <v>11922</v>
      </c>
      <c r="V551" s="155">
        <v>11975</v>
      </c>
      <c r="W551" s="155">
        <v>11996</v>
      </c>
      <c r="X551" s="155">
        <v>12017</v>
      </c>
      <c r="Y551" s="155">
        <v>12038</v>
      </c>
      <c r="Z551" s="155">
        <v>12059</v>
      </c>
      <c r="AA551" s="155">
        <v>12080</v>
      </c>
      <c r="AB551" s="155">
        <v>12080</v>
      </c>
      <c r="AC551" s="155">
        <v>12080</v>
      </c>
      <c r="AD551" s="155">
        <v>12080</v>
      </c>
      <c r="AE551" s="155">
        <v>12080</v>
      </c>
      <c r="AF551" s="155">
        <v>12080</v>
      </c>
      <c r="AG551" s="155">
        <v>12080</v>
      </c>
      <c r="AH551" s="155">
        <v>12080</v>
      </c>
      <c r="AI551" s="155">
        <v>12080</v>
      </c>
      <c r="AJ551" s="155">
        <v>12080</v>
      </c>
      <c r="AK551" s="155">
        <v>12080</v>
      </c>
      <c r="AL551" s="155">
        <v>12080</v>
      </c>
      <c r="AM551" s="155">
        <v>12080</v>
      </c>
      <c r="AN551" s="155">
        <v>12080</v>
      </c>
      <c r="AO551" s="155">
        <v>12080</v>
      </c>
      <c r="AP551" s="155">
        <v>12080</v>
      </c>
      <c r="AQ551" s="8"/>
      <c r="AS551" s="134"/>
      <c r="AT551" s="134"/>
    </row>
    <row r="552" spans="2:46">
      <c r="B552" s="5"/>
      <c r="D552" s="165" t="s">
        <v>132</v>
      </c>
      <c r="E552" s="50"/>
      <c r="F552" s="61" t="s">
        <v>15</v>
      </c>
      <c r="G552" s="154">
        <f t="shared" si="151"/>
        <v>171840</v>
      </c>
      <c r="H552" s="155">
        <v>4467</v>
      </c>
      <c r="I552" s="155">
        <v>4520</v>
      </c>
      <c r="J552" s="155">
        <v>4574</v>
      </c>
      <c r="K552" s="155">
        <v>4627</v>
      </c>
      <c r="L552" s="155">
        <v>4680</v>
      </c>
      <c r="M552" s="155">
        <v>4718</v>
      </c>
      <c r="N552" s="155">
        <v>4756</v>
      </c>
      <c r="O552" s="155">
        <v>4793</v>
      </c>
      <c r="P552" s="155">
        <v>4831</v>
      </c>
      <c r="Q552" s="155">
        <v>4869</v>
      </c>
      <c r="R552" s="155">
        <v>4890</v>
      </c>
      <c r="S552" s="155">
        <v>4912</v>
      </c>
      <c r="T552" s="155">
        <v>4934</v>
      </c>
      <c r="U552" s="155">
        <v>4956</v>
      </c>
      <c r="V552" s="155">
        <v>4978</v>
      </c>
      <c r="W552" s="155">
        <v>4987</v>
      </c>
      <c r="X552" s="155">
        <v>4995</v>
      </c>
      <c r="Y552" s="155">
        <v>5004</v>
      </c>
      <c r="Z552" s="155">
        <v>5013</v>
      </c>
      <c r="AA552" s="155">
        <v>5021</v>
      </c>
      <c r="AB552" s="155">
        <v>5021</v>
      </c>
      <c r="AC552" s="155">
        <v>5021</v>
      </c>
      <c r="AD552" s="155">
        <v>5021</v>
      </c>
      <c r="AE552" s="155">
        <v>5021</v>
      </c>
      <c r="AF552" s="155">
        <v>5021</v>
      </c>
      <c r="AG552" s="155">
        <v>5021</v>
      </c>
      <c r="AH552" s="155">
        <v>5021</v>
      </c>
      <c r="AI552" s="155">
        <v>5021</v>
      </c>
      <c r="AJ552" s="155">
        <v>5021</v>
      </c>
      <c r="AK552" s="155">
        <v>5021</v>
      </c>
      <c r="AL552" s="155">
        <v>5021</v>
      </c>
      <c r="AM552" s="155">
        <v>5021</v>
      </c>
      <c r="AN552" s="155">
        <v>5021</v>
      </c>
      <c r="AO552" s="155">
        <v>5021</v>
      </c>
      <c r="AP552" s="155">
        <v>5021</v>
      </c>
      <c r="AQ552" s="8"/>
      <c r="AS552" s="134"/>
      <c r="AT552" s="134"/>
    </row>
    <row r="553" spans="2:46">
      <c r="B553" s="5"/>
      <c r="D553" s="165"/>
      <c r="E553" s="50"/>
      <c r="F553" s="50"/>
      <c r="G553" s="55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  <c r="AH553" s="152"/>
      <c r="AI553" s="152"/>
      <c r="AJ553" s="152"/>
      <c r="AK553" s="152"/>
      <c r="AL553" s="152"/>
      <c r="AM553" s="152"/>
      <c r="AN553" s="152"/>
      <c r="AO553" s="152"/>
      <c r="AP553" s="152"/>
      <c r="AQ553" s="8"/>
      <c r="AS553" s="134"/>
      <c r="AT553" s="134"/>
    </row>
    <row r="554" spans="2:46" s="22" customFormat="1">
      <c r="B554" s="5"/>
      <c r="D554" s="166"/>
      <c r="E554" s="52"/>
      <c r="F554" s="60" t="s">
        <v>57</v>
      </c>
      <c r="G554" s="154">
        <f t="shared" ref="G554:AP554" si="152">SUM(G555:G559)</f>
        <v>104161</v>
      </c>
      <c r="H554" s="154">
        <f t="shared" si="152"/>
        <v>2317</v>
      </c>
      <c r="I554" s="154">
        <f t="shared" si="152"/>
        <v>3724</v>
      </c>
      <c r="J554" s="154">
        <f t="shared" si="152"/>
        <v>3885</v>
      </c>
      <c r="K554" s="154">
        <f t="shared" si="152"/>
        <v>4039</v>
      </c>
      <c r="L554" s="154">
        <f t="shared" si="152"/>
        <v>4194</v>
      </c>
      <c r="M554" s="154">
        <f t="shared" si="152"/>
        <v>4341</v>
      </c>
      <c r="N554" s="154">
        <f t="shared" si="152"/>
        <v>3068</v>
      </c>
      <c r="O554" s="154">
        <f t="shared" si="152"/>
        <v>3065</v>
      </c>
      <c r="P554" s="154">
        <f t="shared" si="152"/>
        <v>3062</v>
      </c>
      <c r="Q554" s="154">
        <f t="shared" si="152"/>
        <v>3058</v>
      </c>
      <c r="R554" s="154">
        <f t="shared" si="152"/>
        <v>2723</v>
      </c>
      <c r="S554" s="154">
        <f t="shared" si="152"/>
        <v>2727</v>
      </c>
      <c r="T554" s="154">
        <f t="shared" si="152"/>
        <v>2739</v>
      </c>
      <c r="U554" s="154">
        <f t="shared" si="152"/>
        <v>2751</v>
      </c>
      <c r="V554" s="154">
        <f t="shared" si="152"/>
        <v>2763</v>
      </c>
      <c r="W554" s="154">
        <f t="shared" si="152"/>
        <v>2767</v>
      </c>
      <c r="X554" s="154">
        <f t="shared" si="152"/>
        <v>2773</v>
      </c>
      <c r="Y554" s="154">
        <f t="shared" si="152"/>
        <v>2778</v>
      </c>
      <c r="Z554" s="154">
        <f t="shared" si="152"/>
        <v>2783</v>
      </c>
      <c r="AA554" s="154">
        <f t="shared" si="152"/>
        <v>2788</v>
      </c>
      <c r="AB554" s="154">
        <f t="shared" si="152"/>
        <v>2788</v>
      </c>
      <c r="AC554" s="154">
        <f t="shared" si="152"/>
        <v>2788</v>
      </c>
      <c r="AD554" s="154">
        <f t="shared" si="152"/>
        <v>2788</v>
      </c>
      <c r="AE554" s="154">
        <f t="shared" si="152"/>
        <v>2788</v>
      </c>
      <c r="AF554" s="154">
        <f t="shared" si="152"/>
        <v>2789</v>
      </c>
      <c r="AG554" s="154">
        <f t="shared" si="152"/>
        <v>2789</v>
      </c>
      <c r="AH554" s="154">
        <f t="shared" si="152"/>
        <v>2788</v>
      </c>
      <c r="AI554" s="154">
        <f t="shared" si="152"/>
        <v>2788</v>
      </c>
      <c r="AJ554" s="154">
        <f t="shared" si="152"/>
        <v>2788</v>
      </c>
      <c r="AK554" s="154">
        <f t="shared" si="152"/>
        <v>2788</v>
      </c>
      <c r="AL554" s="154">
        <f t="shared" si="152"/>
        <v>2788</v>
      </c>
      <c r="AM554" s="154">
        <f t="shared" si="152"/>
        <v>2787</v>
      </c>
      <c r="AN554" s="154">
        <f t="shared" si="152"/>
        <v>2787</v>
      </c>
      <c r="AO554" s="154">
        <f t="shared" si="152"/>
        <v>2786</v>
      </c>
      <c r="AP554" s="154">
        <f t="shared" si="152"/>
        <v>2786</v>
      </c>
      <c r="AQ554" s="8"/>
      <c r="AS554" s="134"/>
      <c r="AT554" s="136"/>
    </row>
    <row r="555" spans="2:46">
      <c r="B555" s="5"/>
      <c r="D555" s="165" t="s">
        <v>133</v>
      </c>
      <c r="E555" s="47"/>
      <c r="F555" s="61" t="s">
        <v>52</v>
      </c>
      <c r="G555" s="154">
        <f t="shared" ref="G555:G559" si="153">SUM(H555:AP555)</f>
        <v>15048</v>
      </c>
      <c r="H555" s="155">
        <v>0</v>
      </c>
      <c r="I555" s="155">
        <v>1380</v>
      </c>
      <c r="J555" s="155">
        <v>1513</v>
      </c>
      <c r="K555" s="155">
        <v>1639</v>
      </c>
      <c r="L555" s="155">
        <v>1767</v>
      </c>
      <c r="M555" s="155">
        <v>1895</v>
      </c>
      <c r="N555" s="155">
        <v>602</v>
      </c>
      <c r="O555" s="155">
        <v>580</v>
      </c>
      <c r="P555" s="155">
        <v>557</v>
      </c>
      <c r="Q555" s="155">
        <v>534</v>
      </c>
      <c r="R555" s="155">
        <v>188</v>
      </c>
      <c r="S555" s="155">
        <v>179</v>
      </c>
      <c r="T555" s="155">
        <v>180</v>
      </c>
      <c r="U555" s="155">
        <v>181</v>
      </c>
      <c r="V555" s="155">
        <v>182</v>
      </c>
      <c r="W555" s="155">
        <v>182</v>
      </c>
      <c r="X555" s="155">
        <v>183</v>
      </c>
      <c r="Y555" s="155">
        <v>183</v>
      </c>
      <c r="Z555" s="155">
        <v>183</v>
      </c>
      <c r="AA555" s="155">
        <v>184</v>
      </c>
      <c r="AB555" s="155">
        <v>184</v>
      </c>
      <c r="AC555" s="155">
        <v>184</v>
      </c>
      <c r="AD555" s="155">
        <v>184</v>
      </c>
      <c r="AE555" s="155">
        <v>184</v>
      </c>
      <c r="AF555" s="155">
        <v>185</v>
      </c>
      <c r="AG555" s="155">
        <v>185</v>
      </c>
      <c r="AH555" s="155">
        <v>184</v>
      </c>
      <c r="AI555" s="155">
        <v>184</v>
      </c>
      <c r="AJ555" s="155">
        <v>184</v>
      </c>
      <c r="AK555" s="155">
        <v>184</v>
      </c>
      <c r="AL555" s="155">
        <v>184</v>
      </c>
      <c r="AM555" s="155">
        <v>183</v>
      </c>
      <c r="AN555" s="155">
        <v>183</v>
      </c>
      <c r="AO555" s="155">
        <v>182</v>
      </c>
      <c r="AP555" s="155">
        <v>182</v>
      </c>
      <c r="AQ555" s="8"/>
      <c r="AS555" s="134"/>
      <c r="AT555" s="134"/>
    </row>
    <row r="556" spans="2:46">
      <c r="B556" s="5"/>
      <c r="D556" s="165" t="s">
        <v>134</v>
      </c>
      <c r="E556" s="47"/>
      <c r="F556" s="61" t="s">
        <v>53</v>
      </c>
      <c r="G556" s="154">
        <f t="shared" si="153"/>
        <v>0</v>
      </c>
      <c r="H556" s="155">
        <v>0</v>
      </c>
      <c r="I556" s="155">
        <v>0</v>
      </c>
      <c r="J556" s="155">
        <v>0</v>
      </c>
      <c r="K556" s="155">
        <v>0</v>
      </c>
      <c r="L556" s="155">
        <v>0</v>
      </c>
      <c r="M556" s="155">
        <v>0</v>
      </c>
      <c r="N556" s="155">
        <v>0</v>
      </c>
      <c r="O556" s="155">
        <v>0</v>
      </c>
      <c r="P556" s="155">
        <v>0</v>
      </c>
      <c r="Q556" s="155">
        <v>0</v>
      </c>
      <c r="R556" s="155">
        <v>0</v>
      </c>
      <c r="S556" s="155">
        <v>0</v>
      </c>
      <c r="T556" s="155">
        <v>0</v>
      </c>
      <c r="U556" s="155">
        <v>0</v>
      </c>
      <c r="V556" s="155">
        <v>0</v>
      </c>
      <c r="W556" s="155">
        <v>0</v>
      </c>
      <c r="X556" s="155">
        <v>0</v>
      </c>
      <c r="Y556" s="155">
        <v>0</v>
      </c>
      <c r="Z556" s="155">
        <v>0</v>
      </c>
      <c r="AA556" s="155">
        <v>0</v>
      </c>
      <c r="AB556" s="155">
        <v>0</v>
      </c>
      <c r="AC556" s="155">
        <v>0</v>
      </c>
      <c r="AD556" s="155">
        <v>0</v>
      </c>
      <c r="AE556" s="155">
        <v>0</v>
      </c>
      <c r="AF556" s="155">
        <v>0</v>
      </c>
      <c r="AG556" s="155">
        <v>0</v>
      </c>
      <c r="AH556" s="155">
        <v>0</v>
      </c>
      <c r="AI556" s="155">
        <v>0</v>
      </c>
      <c r="AJ556" s="155">
        <v>0</v>
      </c>
      <c r="AK556" s="155">
        <v>0</v>
      </c>
      <c r="AL556" s="155">
        <v>0</v>
      </c>
      <c r="AM556" s="155">
        <v>0</v>
      </c>
      <c r="AN556" s="155">
        <v>0</v>
      </c>
      <c r="AO556" s="155">
        <v>0</v>
      </c>
      <c r="AP556" s="155">
        <v>0</v>
      </c>
      <c r="AQ556" s="8"/>
      <c r="AS556" s="134"/>
      <c r="AT556" s="134"/>
    </row>
    <row r="557" spans="2:46">
      <c r="B557" s="5"/>
      <c r="D557" s="165" t="s">
        <v>135</v>
      </c>
      <c r="E557" s="47"/>
      <c r="F557" s="61" t="s">
        <v>54</v>
      </c>
      <c r="G557" s="154">
        <f t="shared" si="153"/>
        <v>58313</v>
      </c>
      <c r="H557" s="155">
        <v>1516</v>
      </c>
      <c r="I557" s="155">
        <v>1534</v>
      </c>
      <c r="J557" s="155">
        <v>1552</v>
      </c>
      <c r="K557" s="155">
        <v>1570</v>
      </c>
      <c r="L557" s="155">
        <v>1588</v>
      </c>
      <c r="M557" s="155">
        <v>1601</v>
      </c>
      <c r="N557" s="155">
        <v>1614</v>
      </c>
      <c r="O557" s="155">
        <v>1626</v>
      </c>
      <c r="P557" s="155">
        <v>1639</v>
      </c>
      <c r="Q557" s="155">
        <v>1652</v>
      </c>
      <c r="R557" s="155">
        <v>1659</v>
      </c>
      <c r="S557" s="155">
        <v>1667</v>
      </c>
      <c r="T557" s="155">
        <v>1674</v>
      </c>
      <c r="U557" s="155">
        <v>1682</v>
      </c>
      <c r="V557" s="155">
        <v>1689</v>
      </c>
      <c r="W557" s="155">
        <v>1692</v>
      </c>
      <c r="X557" s="155">
        <v>1695</v>
      </c>
      <c r="Y557" s="155">
        <v>1698</v>
      </c>
      <c r="Z557" s="155">
        <v>1701</v>
      </c>
      <c r="AA557" s="155">
        <v>1704</v>
      </c>
      <c r="AB557" s="155">
        <v>1704</v>
      </c>
      <c r="AC557" s="155">
        <v>1704</v>
      </c>
      <c r="AD557" s="155">
        <v>1704</v>
      </c>
      <c r="AE557" s="155">
        <v>1704</v>
      </c>
      <c r="AF557" s="155">
        <v>1704</v>
      </c>
      <c r="AG557" s="155">
        <v>1704</v>
      </c>
      <c r="AH557" s="155">
        <v>1704</v>
      </c>
      <c r="AI557" s="155">
        <v>1704</v>
      </c>
      <c r="AJ557" s="155">
        <v>1704</v>
      </c>
      <c r="AK557" s="155">
        <v>1704</v>
      </c>
      <c r="AL557" s="155">
        <v>1704</v>
      </c>
      <c r="AM557" s="155">
        <v>1704</v>
      </c>
      <c r="AN557" s="155">
        <v>1704</v>
      </c>
      <c r="AO557" s="155">
        <v>1704</v>
      </c>
      <c r="AP557" s="155">
        <v>1704</v>
      </c>
      <c r="AQ557" s="8"/>
      <c r="AS557" s="134"/>
      <c r="AT557" s="134"/>
    </row>
    <row r="558" spans="2:46">
      <c r="B558" s="5"/>
      <c r="D558" s="165" t="s">
        <v>136</v>
      </c>
      <c r="E558" s="47"/>
      <c r="F558" s="61" t="s">
        <v>11</v>
      </c>
      <c r="G558" s="154">
        <f t="shared" si="153"/>
        <v>21761</v>
      </c>
      <c r="H558" s="155">
        <v>566</v>
      </c>
      <c r="I558" s="155">
        <v>572</v>
      </c>
      <c r="J558" s="155">
        <v>579</v>
      </c>
      <c r="K558" s="155">
        <v>586</v>
      </c>
      <c r="L558" s="155">
        <v>593</v>
      </c>
      <c r="M558" s="155">
        <v>597</v>
      </c>
      <c r="N558" s="155">
        <v>602</v>
      </c>
      <c r="O558" s="155">
        <v>607</v>
      </c>
      <c r="P558" s="155">
        <v>612</v>
      </c>
      <c r="Q558" s="155">
        <v>616</v>
      </c>
      <c r="R558" s="155">
        <v>619</v>
      </c>
      <c r="S558" s="155">
        <v>622</v>
      </c>
      <c r="T558" s="155">
        <v>625</v>
      </c>
      <c r="U558" s="155">
        <v>627</v>
      </c>
      <c r="V558" s="155">
        <v>630</v>
      </c>
      <c r="W558" s="155">
        <v>631</v>
      </c>
      <c r="X558" s="155">
        <v>632</v>
      </c>
      <c r="Y558" s="155">
        <v>634</v>
      </c>
      <c r="Z558" s="155">
        <v>635</v>
      </c>
      <c r="AA558" s="155">
        <v>636</v>
      </c>
      <c r="AB558" s="155">
        <v>636</v>
      </c>
      <c r="AC558" s="155">
        <v>636</v>
      </c>
      <c r="AD558" s="155">
        <v>636</v>
      </c>
      <c r="AE558" s="155">
        <v>636</v>
      </c>
      <c r="AF558" s="155">
        <v>636</v>
      </c>
      <c r="AG558" s="155">
        <v>636</v>
      </c>
      <c r="AH558" s="155">
        <v>636</v>
      </c>
      <c r="AI558" s="155">
        <v>636</v>
      </c>
      <c r="AJ558" s="155">
        <v>636</v>
      </c>
      <c r="AK558" s="155">
        <v>636</v>
      </c>
      <c r="AL558" s="155">
        <v>636</v>
      </c>
      <c r="AM558" s="155">
        <v>636</v>
      </c>
      <c r="AN558" s="155">
        <v>636</v>
      </c>
      <c r="AO558" s="155">
        <v>636</v>
      </c>
      <c r="AP558" s="155">
        <v>636</v>
      </c>
      <c r="AQ558" s="8"/>
      <c r="AS558" s="134"/>
      <c r="AT558" s="134"/>
    </row>
    <row r="559" spans="2:46">
      <c r="B559" s="5"/>
      <c r="D559" s="165" t="s">
        <v>137</v>
      </c>
      <c r="E559" s="50"/>
      <c r="F559" s="61" t="s">
        <v>15</v>
      </c>
      <c r="G559" s="154">
        <f t="shared" si="153"/>
        <v>9039</v>
      </c>
      <c r="H559" s="155">
        <v>235</v>
      </c>
      <c r="I559" s="155">
        <v>238</v>
      </c>
      <c r="J559" s="155">
        <v>241</v>
      </c>
      <c r="K559" s="155">
        <v>244</v>
      </c>
      <c r="L559" s="155">
        <v>246</v>
      </c>
      <c r="M559" s="155">
        <v>248</v>
      </c>
      <c r="N559" s="155">
        <v>250</v>
      </c>
      <c r="O559" s="155">
        <v>252</v>
      </c>
      <c r="P559" s="155">
        <v>254</v>
      </c>
      <c r="Q559" s="155">
        <v>256</v>
      </c>
      <c r="R559" s="155">
        <v>257</v>
      </c>
      <c r="S559" s="155">
        <v>259</v>
      </c>
      <c r="T559" s="155">
        <v>260</v>
      </c>
      <c r="U559" s="155">
        <v>261</v>
      </c>
      <c r="V559" s="155">
        <v>262</v>
      </c>
      <c r="W559" s="155">
        <v>262</v>
      </c>
      <c r="X559" s="155">
        <v>263</v>
      </c>
      <c r="Y559" s="155">
        <v>263</v>
      </c>
      <c r="Z559" s="155">
        <v>264</v>
      </c>
      <c r="AA559" s="155">
        <v>264</v>
      </c>
      <c r="AB559" s="155">
        <v>264</v>
      </c>
      <c r="AC559" s="155">
        <v>264</v>
      </c>
      <c r="AD559" s="155">
        <v>264</v>
      </c>
      <c r="AE559" s="155">
        <v>264</v>
      </c>
      <c r="AF559" s="155">
        <v>264</v>
      </c>
      <c r="AG559" s="155">
        <v>264</v>
      </c>
      <c r="AH559" s="155">
        <v>264</v>
      </c>
      <c r="AI559" s="155">
        <v>264</v>
      </c>
      <c r="AJ559" s="155">
        <v>264</v>
      </c>
      <c r="AK559" s="155">
        <v>264</v>
      </c>
      <c r="AL559" s="155">
        <v>264</v>
      </c>
      <c r="AM559" s="155">
        <v>264</v>
      </c>
      <c r="AN559" s="155">
        <v>264</v>
      </c>
      <c r="AO559" s="155">
        <v>264</v>
      </c>
      <c r="AP559" s="155">
        <v>264</v>
      </c>
      <c r="AQ559" s="8"/>
      <c r="AS559" s="134"/>
      <c r="AT559" s="134"/>
    </row>
    <row r="560" spans="2:46">
      <c r="B560" s="5"/>
      <c r="D560" s="165"/>
      <c r="E560" s="56"/>
      <c r="F560" s="57"/>
      <c r="G560" s="57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8"/>
      <c r="AS560" s="137"/>
      <c r="AT560" s="134"/>
    </row>
    <row r="561" spans="2:46">
      <c r="B561" s="5"/>
      <c r="D561" s="165"/>
      <c r="E561" s="58"/>
      <c r="F561" s="59" t="s">
        <v>1</v>
      </c>
      <c r="G561" s="15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8"/>
      <c r="AS561" s="135"/>
      <c r="AT561" s="134"/>
    </row>
    <row r="562" spans="2:46" s="22" customFormat="1">
      <c r="B562" s="5"/>
      <c r="D562" s="166"/>
      <c r="E562" s="52"/>
      <c r="F562" s="60" t="s">
        <v>51</v>
      </c>
      <c r="G562" s="154">
        <f t="shared" ref="G562" si="154">SUM(H562:AP562)</f>
        <v>3200182</v>
      </c>
      <c r="H562" s="72">
        <f>SUM(H563:H567)</f>
        <v>52418</v>
      </c>
      <c r="I562" s="72">
        <f t="shared" ref="I562" si="155">SUM(I563:I567)</f>
        <v>65694</v>
      </c>
      <c r="J562" s="72">
        <f t="shared" ref="J562" si="156">SUM(J563:J567)</f>
        <v>70933</v>
      </c>
      <c r="K562" s="72">
        <f t="shared" ref="K562" si="157">SUM(K563:K567)</f>
        <v>83864</v>
      </c>
      <c r="L562" s="72">
        <f t="shared" ref="L562" si="158">SUM(L563:L567)</f>
        <v>86444</v>
      </c>
      <c r="M562" s="72">
        <f t="shared" ref="M562" si="159">SUM(M563:M567)</f>
        <v>88133</v>
      </c>
      <c r="N562" s="72">
        <f t="shared" ref="N562" si="160">SUM(N563:N567)</f>
        <v>89960</v>
      </c>
      <c r="O562" s="72">
        <f t="shared" ref="O562" si="161">SUM(O563:O567)</f>
        <v>90761</v>
      </c>
      <c r="P562" s="72">
        <f t="shared" ref="P562" si="162">SUM(P563:P567)</f>
        <v>87861</v>
      </c>
      <c r="Q562" s="72">
        <f t="shared" ref="Q562" si="163">SUM(Q563:Q567)</f>
        <v>91052</v>
      </c>
      <c r="R562" s="72">
        <f t="shared" ref="R562" si="164">SUM(R563:R567)</f>
        <v>90982</v>
      </c>
      <c r="S562" s="72">
        <f t="shared" ref="S562" si="165">SUM(S563:S567)</f>
        <v>92494</v>
      </c>
      <c r="T562" s="72">
        <f t="shared" ref="T562" si="166">SUM(T563:T567)</f>
        <v>94633</v>
      </c>
      <c r="U562" s="72">
        <f t="shared" ref="U562" si="167">SUM(U563:U567)</f>
        <v>95165</v>
      </c>
      <c r="V562" s="72">
        <f t="shared" ref="V562" si="168">SUM(V563:V567)</f>
        <v>96735</v>
      </c>
      <c r="W562" s="72">
        <f t="shared" ref="W562" si="169">SUM(W563:W567)</f>
        <v>96832</v>
      </c>
      <c r="X562" s="72">
        <f t="shared" ref="X562" si="170">SUM(X563:X567)</f>
        <v>96943</v>
      </c>
      <c r="Y562" s="72">
        <f t="shared" ref="Y562" si="171">SUM(Y563:Y567)</f>
        <v>97038</v>
      </c>
      <c r="Z562" s="72">
        <f t="shared" ref="Z562" si="172">SUM(Z563:Z567)</f>
        <v>97135</v>
      </c>
      <c r="AA562" s="72">
        <f t="shared" ref="AA562" si="173">SUM(AA563:AA567)</f>
        <v>97226</v>
      </c>
      <c r="AB562" s="72">
        <f t="shared" ref="AB562" si="174">SUM(AB563:AB567)</f>
        <v>97133</v>
      </c>
      <c r="AC562" s="72">
        <f t="shared" ref="AC562" si="175">SUM(AC563:AC567)</f>
        <v>97042</v>
      </c>
      <c r="AD562" s="72">
        <f t="shared" ref="AD562" si="176">SUM(AD563:AD567)</f>
        <v>96949</v>
      </c>
      <c r="AE562" s="72">
        <f t="shared" ref="AE562" si="177">SUM(AE563:AE567)</f>
        <v>96857</v>
      </c>
      <c r="AF562" s="72">
        <f t="shared" ref="AF562" si="178">SUM(AF563:AF567)</f>
        <v>96769</v>
      </c>
      <c r="AG562" s="72">
        <f t="shared" ref="AG562" si="179">SUM(AG563:AG567)</f>
        <v>96538</v>
      </c>
      <c r="AH562" s="72">
        <f t="shared" ref="AH562" si="180">SUM(AH563:AH567)</f>
        <v>96308</v>
      </c>
      <c r="AI562" s="72">
        <f t="shared" ref="AI562" si="181">SUM(AI563:AI567)</f>
        <v>96072</v>
      </c>
      <c r="AJ562" s="72">
        <f t="shared" ref="AJ562:AP562" si="182">SUM(AJ563:AJ567)</f>
        <v>95839</v>
      </c>
      <c r="AK562" s="72">
        <f t="shared" si="182"/>
        <v>95595</v>
      </c>
      <c r="AL562" s="72">
        <f t="shared" si="182"/>
        <v>95248</v>
      </c>
      <c r="AM562" s="72">
        <f t="shared" si="182"/>
        <v>94902</v>
      </c>
      <c r="AN562" s="72">
        <f t="shared" si="182"/>
        <v>94554</v>
      </c>
      <c r="AO562" s="72">
        <f t="shared" si="182"/>
        <v>94210</v>
      </c>
      <c r="AP562" s="72">
        <f t="shared" si="182"/>
        <v>93863</v>
      </c>
      <c r="AQ562" s="8"/>
      <c r="AS562" s="134"/>
      <c r="AT562" s="136"/>
    </row>
    <row r="563" spans="2:46">
      <c r="B563" s="5"/>
      <c r="D563" s="165" t="s">
        <v>118</v>
      </c>
      <c r="E563" s="47"/>
      <c r="F563" s="61" t="s">
        <v>52</v>
      </c>
      <c r="G563" s="154">
        <f t="shared" ref="G563:G567" si="183">SUM(H563:AP563)</f>
        <v>148078</v>
      </c>
      <c r="H563" s="73">
        <f>SUMIF($D$11:$D$559,$D563,H$11:H$559)</f>
        <v>2287</v>
      </c>
      <c r="I563" s="73">
        <f t="shared" ref="I563:X567" si="184">SUMIF($D$11:$D$559,$D563,I$11:I$559)</f>
        <v>2311</v>
      </c>
      <c r="J563" s="73">
        <f t="shared" si="184"/>
        <v>3750</v>
      </c>
      <c r="K563" s="73">
        <f t="shared" si="184"/>
        <v>3980</v>
      </c>
      <c r="L563" s="73">
        <f t="shared" si="184"/>
        <v>4014</v>
      </c>
      <c r="M563" s="73">
        <f t="shared" si="184"/>
        <v>4079</v>
      </c>
      <c r="N563" s="73">
        <f t="shared" si="184"/>
        <v>4127</v>
      </c>
      <c r="O563" s="73">
        <f t="shared" si="184"/>
        <v>4166</v>
      </c>
      <c r="P563" s="73">
        <f t="shared" si="184"/>
        <v>4016</v>
      </c>
      <c r="Q563" s="73">
        <f t="shared" si="184"/>
        <v>4174</v>
      </c>
      <c r="R563" s="73">
        <f t="shared" si="184"/>
        <v>4231</v>
      </c>
      <c r="S563" s="73">
        <f t="shared" si="184"/>
        <v>4285</v>
      </c>
      <c r="T563" s="73">
        <f t="shared" si="184"/>
        <v>4360</v>
      </c>
      <c r="U563" s="73">
        <f t="shared" si="184"/>
        <v>4388</v>
      </c>
      <c r="V563" s="73">
        <f t="shared" si="184"/>
        <v>4439</v>
      </c>
      <c r="W563" s="73">
        <f t="shared" si="184"/>
        <v>4451</v>
      </c>
      <c r="X563" s="73">
        <f t="shared" si="184"/>
        <v>4460</v>
      </c>
      <c r="Y563" s="73">
        <f t="shared" ref="Y563:AN567" si="185">SUMIF($D$11:$D$559,$D563,Y$11:Y$559)</f>
        <v>4475</v>
      </c>
      <c r="Z563" s="73">
        <f t="shared" si="185"/>
        <v>4486</v>
      </c>
      <c r="AA563" s="73">
        <f t="shared" si="185"/>
        <v>4500</v>
      </c>
      <c r="AB563" s="73">
        <f t="shared" si="185"/>
        <v>4501</v>
      </c>
      <c r="AC563" s="73">
        <f t="shared" si="185"/>
        <v>4504</v>
      </c>
      <c r="AD563" s="73">
        <f t="shared" si="185"/>
        <v>4504</v>
      </c>
      <c r="AE563" s="73">
        <f t="shared" si="185"/>
        <v>4507</v>
      </c>
      <c r="AF563" s="73">
        <f t="shared" si="185"/>
        <v>4506</v>
      </c>
      <c r="AG563" s="73">
        <f t="shared" si="185"/>
        <v>4501</v>
      </c>
      <c r="AH563" s="73">
        <f t="shared" si="185"/>
        <v>4495</v>
      </c>
      <c r="AI563" s="73">
        <f t="shared" si="185"/>
        <v>4487</v>
      </c>
      <c r="AJ563" s="73">
        <f t="shared" si="185"/>
        <v>4479</v>
      </c>
      <c r="AK563" s="73">
        <f t="shared" si="185"/>
        <v>4473</v>
      </c>
      <c r="AL563" s="73">
        <f t="shared" si="185"/>
        <v>4458</v>
      </c>
      <c r="AM563" s="73">
        <f t="shared" si="185"/>
        <v>4444</v>
      </c>
      <c r="AN563" s="73">
        <f t="shared" si="185"/>
        <v>4429</v>
      </c>
      <c r="AO563" s="73">
        <f t="shared" ref="AO563:AP567" si="186">SUMIF($D$11:$D$559,$D563,AO$11:AO$559)</f>
        <v>4413</v>
      </c>
      <c r="AP563" s="73">
        <f t="shared" si="186"/>
        <v>4398</v>
      </c>
      <c r="AQ563" s="8"/>
      <c r="AS563" s="134"/>
      <c r="AT563" s="134"/>
    </row>
    <row r="564" spans="2:46">
      <c r="B564" s="5"/>
      <c r="D564" s="165" t="s">
        <v>119</v>
      </c>
      <c r="E564" s="47"/>
      <c r="F564" s="61" t="s">
        <v>53</v>
      </c>
      <c r="G564" s="154">
        <f t="shared" si="183"/>
        <v>2711705</v>
      </c>
      <c r="H564" s="73">
        <f t="shared" ref="H564:H567" si="187">SUMIF($D$11:$D$559,$D564,H$11:H$559)</f>
        <v>44208</v>
      </c>
      <c r="I564" s="73">
        <f t="shared" si="184"/>
        <v>55739</v>
      </c>
      <c r="J564" s="73">
        <f t="shared" si="184"/>
        <v>59335</v>
      </c>
      <c r="K564" s="73">
        <f t="shared" si="184"/>
        <v>71820</v>
      </c>
      <c r="L564" s="73">
        <f t="shared" si="184"/>
        <v>74142</v>
      </c>
      <c r="M564" s="73">
        <f t="shared" si="184"/>
        <v>75512</v>
      </c>
      <c r="N564" s="73">
        <f t="shared" si="184"/>
        <v>77038</v>
      </c>
      <c r="O564" s="73">
        <f t="shared" si="184"/>
        <v>77556</v>
      </c>
      <c r="P564" s="73">
        <f t="shared" si="184"/>
        <v>74562</v>
      </c>
      <c r="Q564" s="73">
        <f t="shared" si="184"/>
        <v>77367</v>
      </c>
      <c r="R564" s="73">
        <f t="shared" si="184"/>
        <v>77038</v>
      </c>
      <c r="S564" s="73">
        <f t="shared" si="184"/>
        <v>78359</v>
      </c>
      <c r="T564" s="73">
        <f t="shared" si="184"/>
        <v>80280</v>
      </c>
      <c r="U564" s="73">
        <f t="shared" si="184"/>
        <v>80674</v>
      </c>
      <c r="V564" s="73">
        <f t="shared" si="184"/>
        <v>82056</v>
      </c>
      <c r="W564" s="73">
        <f t="shared" si="184"/>
        <v>82113</v>
      </c>
      <c r="X564" s="73">
        <f t="shared" si="184"/>
        <v>82187</v>
      </c>
      <c r="Y564" s="73">
        <f t="shared" si="185"/>
        <v>82242</v>
      </c>
      <c r="Z564" s="73">
        <f t="shared" si="185"/>
        <v>82300</v>
      </c>
      <c r="AA564" s="73">
        <f t="shared" si="185"/>
        <v>82354</v>
      </c>
      <c r="AB564" s="73">
        <f t="shared" si="185"/>
        <v>82254</v>
      </c>
      <c r="AC564" s="73">
        <f t="shared" si="185"/>
        <v>82155</v>
      </c>
      <c r="AD564" s="73">
        <f t="shared" si="185"/>
        <v>82054</v>
      </c>
      <c r="AE564" s="73">
        <f t="shared" si="185"/>
        <v>81954</v>
      </c>
      <c r="AF564" s="73">
        <f t="shared" si="185"/>
        <v>81856</v>
      </c>
      <c r="AG564" s="73">
        <f t="shared" si="185"/>
        <v>81631</v>
      </c>
      <c r="AH564" s="73">
        <f t="shared" si="185"/>
        <v>81407</v>
      </c>
      <c r="AI564" s="73">
        <f t="shared" si="185"/>
        <v>81179</v>
      </c>
      <c r="AJ564" s="73">
        <f t="shared" si="185"/>
        <v>80955</v>
      </c>
      <c r="AK564" s="73">
        <f t="shared" si="185"/>
        <v>80719</v>
      </c>
      <c r="AL564" s="73">
        <f t="shared" si="185"/>
        <v>80389</v>
      </c>
      <c r="AM564" s="73">
        <f t="shared" si="185"/>
        <v>80061</v>
      </c>
      <c r="AN564" s="73">
        <f t="shared" si="185"/>
        <v>79730</v>
      </c>
      <c r="AO564" s="73">
        <f t="shared" si="186"/>
        <v>79404</v>
      </c>
      <c r="AP564" s="73">
        <f t="shared" si="186"/>
        <v>79075</v>
      </c>
      <c r="AQ564" s="8"/>
      <c r="AS564" s="134"/>
      <c r="AT564" s="134"/>
    </row>
    <row r="565" spans="2:46">
      <c r="B565" s="5"/>
      <c r="D565" s="165" t="s">
        <v>120</v>
      </c>
      <c r="E565" s="47"/>
      <c r="F565" s="61" t="s">
        <v>54</v>
      </c>
      <c r="G565" s="154">
        <f t="shared" si="183"/>
        <v>149749</v>
      </c>
      <c r="H565" s="73">
        <f t="shared" si="187"/>
        <v>3300</v>
      </c>
      <c r="I565" s="73">
        <f t="shared" si="184"/>
        <v>3360</v>
      </c>
      <c r="J565" s="73">
        <f t="shared" si="184"/>
        <v>3471</v>
      </c>
      <c r="K565" s="73">
        <f t="shared" si="184"/>
        <v>3581</v>
      </c>
      <c r="L565" s="73">
        <f t="shared" si="184"/>
        <v>3701</v>
      </c>
      <c r="M565" s="73">
        <f t="shared" si="184"/>
        <v>3808</v>
      </c>
      <c r="N565" s="73">
        <f t="shared" si="184"/>
        <v>3912</v>
      </c>
      <c r="O565" s="73">
        <f t="shared" si="184"/>
        <v>4015</v>
      </c>
      <c r="P565" s="73">
        <f t="shared" si="184"/>
        <v>4117</v>
      </c>
      <c r="Q565" s="73">
        <f t="shared" si="184"/>
        <v>4208</v>
      </c>
      <c r="R565" s="73">
        <f t="shared" si="184"/>
        <v>4283</v>
      </c>
      <c r="S565" s="73">
        <f t="shared" si="184"/>
        <v>4327</v>
      </c>
      <c r="T565" s="73">
        <f t="shared" si="184"/>
        <v>4373</v>
      </c>
      <c r="U565" s="73">
        <f t="shared" si="184"/>
        <v>4402</v>
      </c>
      <c r="V565" s="73">
        <f t="shared" si="184"/>
        <v>4446</v>
      </c>
      <c r="W565" s="73">
        <f t="shared" si="184"/>
        <v>4460</v>
      </c>
      <c r="X565" s="73">
        <f t="shared" si="184"/>
        <v>4474</v>
      </c>
      <c r="Y565" s="73">
        <f t="shared" si="185"/>
        <v>4488</v>
      </c>
      <c r="Z565" s="73">
        <f t="shared" si="185"/>
        <v>4505</v>
      </c>
      <c r="AA565" s="73">
        <f t="shared" si="185"/>
        <v>4517</v>
      </c>
      <c r="AB565" s="73">
        <f t="shared" si="185"/>
        <v>4520</v>
      </c>
      <c r="AC565" s="73">
        <f t="shared" si="185"/>
        <v>4524</v>
      </c>
      <c r="AD565" s="73">
        <f t="shared" si="185"/>
        <v>4526</v>
      </c>
      <c r="AE565" s="73">
        <f t="shared" si="185"/>
        <v>4530</v>
      </c>
      <c r="AF565" s="73">
        <f t="shared" si="185"/>
        <v>4534</v>
      </c>
      <c r="AG565" s="73">
        <f t="shared" si="185"/>
        <v>4535</v>
      </c>
      <c r="AH565" s="73">
        <f t="shared" si="185"/>
        <v>4536</v>
      </c>
      <c r="AI565" s="73">
        <f t="shared" si="185"/>
        <v>4537</v>
      </c>
      <c r="AJ565" s="73">
        <f t="shared" si="185"/>
        <v>4537</v>
      </c>
      <c r="AK565" s="73">
        <f t="shared" si="185"/>
        <v>4537</v>
      </c>
      <c r="AL565" s="73">
        <f t="shared" si="185"/>
        <v>4537</v>
      </c>
      <c r="AM565" s="73">
        <f t="shared" si="185"/>
        <v>4537</v>
      </c>
      <c r="AN565" s="73">
        <f t="shared" si="185"/>
        <v>4537</v>
      </c>
      <c r="AO565" s="73">
        <f t="shared" si="186"/>
        <v>4537</v>
      </c>
      <c r="AP565" s="73">
        <f t="shared" si="186"/>
        <v>4537</v>
      </c>
      <c r="AQ565" s="8"/>
      <c r="AS565" s="134"/>
      <c r="AT565" s="134"/>
    </row>
    <row r="566" spans="2:46">
      <c r="B566" s="5"/>
      <c r="D566" s="165" t="s">
        <v>121</v>
      </c>
      <c r="E566" s="47"/>
      <c r="F566" s="61" t="s">
        <v>11</v>
      </c>
      <c r="G566" s="154">
        <f t="shared" si="183"/>
        <v>52346</v>
      </c>
      <c r="H566" s="73">
        <f t="shared" si="187"/>
        <v>1162</v>
      </c>
      <c r="I566" s="73">
        <f t="shared" si="184"/>
        <v>1181</v>
      </c>
      <c r="J566" s="73">
        <f t="shared" si="184"/>
        <v>1218</v>
      </c>
      <c r="K566" s="73">
        <f t="shared" si="184"/>
        <v>1257</v>
      </c>
      <c r="L566" s="73">
        <f t="shared" si="184"/>
        <v>1300</v>
      </c>
      <c r="M566" s="73">
        <f t="shared" si="184"/>
        <v>1335</v>
      </c>
      <c r="N566" s="73">
        <f t="shared" si="184"/>
        <v>1372</v>
      </c>
      <c r="O566" s="73">
        <f t="shared" si="184"/>
        <v>1407</v>
      </c>
      <c r="P566" s="73">
        <f t="shared" si="184"/>
        <v>1441</v>
      </c>
      <c r="Q566" s="73">
        <f t="shared" si="184"/>
        <v>1470</v>
      </c>
      <c r="R566" s="73">
        <f t="shared" si="184"/>
        <v>1497</v>
      </c>
      <c r="S566" s="73">
        <f t="shared" si="184"/>
        <v>1511</v>
      </c>
      <c r="T566" s="73">
        <f t="shared" si="184"/>
        <v>1525</v>
      </c>
      <c r="U566" s="73">
        <f t="shared" si="184"/>
        <v>1538</v>
      </c>
      <c r="V566" s="73">
        <f t="shared" si="184"/>
        <v>1552</v>
      </c>
      <c r="W566" s="73">
        <f t="shared" si="184"/>
        <v>1558</v>
      </c>
      <c r="X566" s="73">
        <f t="shared" si="184"/>
        <v>1563</v>
      </c>
      <c r="Y566" s="73">
        <f t="shared" si="185"/>
        <v>1566</v>
      </c>
      <c r="Z566" s="73">
        <f t="shared" si="185"/>
        <v>1572</v>
      </c>
      <c r="AA566" s="73">
        <f t="shared" si="185"/>
        <v>1576</v>
      </c>
      <c r="AB566" s="73">
        <f t="shared" si="185"/>
        <v>1577</v>
      </c>
      <c r="AC566" s="73">
        <f t="shared" si="185"/>
        <v>1577</v>
      </c>
      <c r="AD566" s="73">
        <f t="shared" si="185"/>
        <v>1580</v>
      </c>
      <c r="AE566" s="73">
        <f t="shared" si="185"/>
        <v>1580</v>
      </c>
      <c r="AF566" s="73">
        <f t="shared" si="185"/>
        <v>1583</v>
      </c>
      <c r="AG566" s="73">
        <f t="shared" si="185"/>
        <v>1584</v>
      </c>
      <c r="AH566" s="73">
        <f t="shared" si="185"/>
        <v>1584</v>
      </c>
      <c r="AI566" s="73">
        <f t="shared" si="185"/>
        <v>1585</v>
      </c>
      <c r="AJ566" s="73">
        <f t="shared" si="185"/>
        <v>1585</v>
      </c>
      <c r="AK566" s="73">
        <f t="shared" si="185"/>
        <v>1585</v>
      </c>
      <c r="AL566" s="73">
        <f t="shared" si="185"/>
        <v>1585</v>
      </c>
      <c r="AM566" s="73">
        <f t="shared" si="185"/>
        <v>1585</v>
      </c>
      <c r="AN566" s="73">
        <f t="shared" si="185"/>
        <v>1585</v>
      </c>
      <c r="AO566" s="73">
        <f t="shared" si="186"/>
        <v>1585</v>
      </c>
      <c r="AP566" s="73">
        <f t="shared" si="186"/>
        <v>1585</v>
      </c>
      <c r="AQ566" s="8"/>
      <c r="AS566" s="134"/>
      <c r="AT566" s="134"/>
    </row>
    <row r="567" spans="2:46">
      <c r="B567" s="5"/>
      <c r="D567" s="165" t="s">
        <v>122</v>
      </c>
      <c r="E567" s="50"/>
      <c r="F567" s="61" t="s">
        <v>15</v>
      </c>
      <c r="G567" s="154">
        <f t="shared" si="183"/>
        <v>138304</v>
      </c>
      <c r="H567" s="73">
        <f t="shared" si="187"/>
        <v>1461</v>
      </c>
      <c r="I567" s="73">
        <f t="shared" si="184"/>
        <v>3103</v>
      </c>
      <c r="J567" s="73">
        <f t="shared" si="184"/>
        <v>3159</v>
      </c>
      <c r="K567" s="73">
        <f t="shared" si="184"/>
        <v>3226</v>
      </c>
      <c r="L567" s="73">
        <f t="shared" si="184"/>
        <v>3287</v>
      </c>
      <c r="M567" s="73">
        <f t="shared" si="184"/>
        <v>3399</v>
      </c>
      <c r="N567" s="73">
        <f t="shared" si="184"/>
        <v>3511</v>
      </c>
      <c r="O567" s="73">
        <f t="shared" si="184"/>
        <v>3617</v>
      </c>
      <c r="P567" s="73">
        <f t="shared" si="184"/>
        <v>3725</v>
      </c>
      <c r="Q567" s="73">
        <f t="shared" si="184"/>
        <v>3833</v>
      </c>
      <c r="R567" s="73">
        <f t="shared" si="184"/>
        <v>3933</v>
      </c>
      <c r="S567" s="73">
        <f t="shared" si="184"/>
        <v>4012</v>
      </c>
      <c r="T567" s="73">
        <f t="shared" si="184"/>
        <v>4095</v>
      </c>
      <c r="U567" s="73">
        <f t="shared" si="184"/>
        <v>4163</v>
      </c>
      <c r="V567" s="73">
        <f t="shared" si="184"/>
        <v>4242</v>
      </c>
      <c r="W567" s="73">
        <f t="shared" si="184"/>
        <v>4250</v>
      </c>
      <c r="X567" s="73">
        <f t="shared" si="184"/>
        <v>4259</v>
      </c>
      <c r="Y567" s="73">
        <f t="shared" si="185"/>
        <v>4267</v>
      </c>
      <c r="Z567" s="73">
        <f t="shared" si="185"/>
        <v>4272</v>
      </c>
      <c r="AA567" s="73">
        <f t="shared" si="185"/>
        <v>4279</v>
      </c>
      <c r="AB567" s="73">
        <f t="shared" si="185"/>
        <v>4281</v>
      </c>
      <c r="AC567" s="73">
        <f t="shared" si="185"/>
        <v>4282</v>
      </c>
      <c r="AD567" s="73">
        <f t="shared" si="185"/>
        <v>4285</v>
      </c>
      <c r="AE567" s="73">
        <f t="shared" si="185"/>
        <v>4286</v>
      </c>
      <c r="AF567" s="73">
        <f t="shared" si="185"/>
        <v>4290</v>
      </c>
      <c r="AG567" s="73">
        <f t="shared" si="185"/>
        <v>4287</v>
      </c>
      <c r="AH567" s="73">
        <f t="shared" si="185"/>
        <v>4286</v>
      </c>
      <c r="AI567" s="73">
        <f t="shared" si="185"/>
        <v>4284</v>
      </c>
      <c r="AJ567" s="73">
        <f t="shared" si="185"/>
        <v>4283</v>
      </c>
      <c r="AK567" s="73">
        <f t="shared" si="185"/>
        <v>4281</v>
      </c>
      <c r="AL567" s="73">
        <f t="shared" si="185"/>
        <v>4279</v>
      </c>
      <c r="AM567" s="73">
        <f t="shared" si="185"/>
        <v>4275</v>
      </c>
      <c r="AN567" s="73">
        <f t="shared" si="185"/>
        <v>4273</v>
      </c>
      <c r="AO567" s="73">
        <f t="shared" si="186"/>
        <v>4271</v>
      </c>
      <c r="AP567" s="73">
        <f t="shared" si="186"/>
        <v>4268</v>
      </c>
      <c r="AQ567" s="8"/>
      <c r="AS567" s="134"/>
      <c r="AT567" s="134"/>
    </row>
    <row r="568" spans="2:46">
      <c r="B568" s="5"/>
      <c r="D568" s="165"/>
      <c r="E568" s="50"/>
      <c r="F568" s="50"/>
      <c r="G568" s="55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8"/>
      <c r="AS568" s="134"/>
      <c r="AT568" s="134"/>
    </row>
    <row r="569" spans="2:46" s="22" customFormat="1">
      <c r="B569" s="5"/>
      <c r="D569" s="166"/>
      <c r="E569" s="52"/>
      <c r="F569" s="60" t="s">
        <v>55</v>
      </c>
      <c r="G569" s="154">
        <f t="shared" ref="G569" si="188">SUM(H569:AP569)</f>
        <v>5097177</v>
      </c>
      <c r="H569" s="72">
        <f>SUM(H570:H574)</f>
        <v>110715</v>
      </c>
      <c r="I569" s="72">
        <f t="shared" ref="I569" si="189">SUM(I570:I574)</f>
        <v>112715</v>
      </c>
      <c r="J569" s="72">
        <f t="shared" ref="J569" si="190">SUM(J570:J574)</f>
        <v>116656</v>
      </c>
      <c r="K569" s="72">
        <f t="shared" ref="K569" si="191">SUM(K570:K574)</f>
        <v>120677</v>
      </c>
      <c r="L569" s="72">
        <f t="shared" ref="L569" si="192">SUM(L570:L574)</f>
        <v>124776</v>
      </c>
      <c r="M569" s="72">
        <f t="shared" ref="M569" si="193">SUM(M570:M574)</f>
        <v>128652</v>
      </c>
      <c r="N569" s="72">
        <f t="shared" ref="N569" si="194">SUM(N570:N574)</f>
        <v>132378</v>
      </c>
      <c r="O569" s="72">
        <f t="shared" ref="O569" si="195">SUM(O570:O574)</f>
        <v>136036</v>
      </c>
      <c r="P569" s="72">
        <f t="shared" ref="P569" si="196">SUM(P570:P574)</f>
        <v>139658</v>
      </c>
      <c r="Q569" s="72">
        <f t="shared" ref="Q569" si="197">SUM(Q570:Q574)</f>
        <v>142946</v>
      </c>
      <c r="R569" s="72">
        <f t="shared" ref="R569" si="198">SUM(R570:R574)</f>
        <v>145747</v>
      </c>
      <c r="S569" s="72">
        <f t="shared" ref="S569" si="199">SUM(S570:S574)</f>
        <v>147404</v>
      </c>
      <c r="T569" s="72">
        <f t="shared" ref="T569" si="200">SUM(T570:T574)</f>
        <v>149074</v>
      </c>
      <c r="U569" s="72">
        <f t="shared" ref="U569" si="201">SUM(U570:U574)</f>
        <v>150138</v>
      </c>
      <c r="V569" s="72">
        <f t="shared" ref="V569" si="202">SUM(V570:V574)</f>
        <v>151683</v>
      </c>
      <c r="W569" s="72">
        <f t="shared" ref="W569" si="203">SUM(W570:W574)</f>
        <v>152192</v>
      </c>
      <c r="X569" s="72">
        <f t="shared" ref="X569" si="204">SUM(X570:X574)</f>
        <v>152676</v>
      </c>
      <c r="Y569" s="72">
        <f t="shared" ref="Y569" si="205">SUM(Y570:Y574)</f>
        <v>153161</v>
      </c>
      <c r="Z569" s="72">
        <f t="shared" ref="Z569" si="206">SUM(Z570:Z574)</f>
        <v>153646</v>
      </c>
      <c r="AA569" s="72">
        <f t="shared" ref="AA569" si="207">SUM(AA570:AA574)</f>
        <v>154130</v>
      </c>
      <c r="AB569" s="72">
        <f t="shared" ref="AB569" si="208">SUM(AB570:AB574)</f>
        <v>154274</v>
      </c>
      <c r="AC569" s="72">
        <f t="shared" ref="AC569" si="209">SUM(AC570:AC574)</f>
        <v>154417</v>
      </c>
      <c r="AD569" s="72">
        <f t="shared" ref="AD569" si="210">SUM(AD570:AD574)</f>
        <v>154556</v>
      </c>
      <c r="AE569" s="72">
        <f t="shared" ref="AE569" si="211">SUM(AE570:AE574)</f>
        <v>154693</v>
      </c>
      <c r="AF569" s="72">
        <f t="shared" ref="AF569" si="212">SUM(AF570:AF574)</f>
        <v>154834</v>
      </c>
      <c r="AG569" s="72">
        <f t="shared" ref="AG569" si="213">SUM(AG570:AG574)</f>
        <v>154859</v>
      </c>
      <c r="AH569" s="72">
        <f t="shared" ref="AH569" si="214">SUM(AH570:AH574)</f>
        <v>154880</v>
      </c>
      <c r="AI569" s="72">
        <f t="shared" ref="AI569" si="215">SUM(AI570:AI574)</f>
        <v>154902</v>
      </c>
      <c r="AJ569" s="72">
        <f t="shared" ref="AJ569:AP569" si="216">SUM(AJ570:AJ574)</f>
        <v>154929</v>
      </c>
      <c r="AK569" s="72">
        <f t="shared" si="216"/>
        <v>154947</v>
      </c>
      <c r="AL569" s="72">
        <f t="shared" si="216"/>
        <v>154954</v>
      </c>
      <c r="AM569" s="72">
        <f t="shared" si="216"/>
        <v>154960</v>
      </c>
      <c r="AN569" s="72">
        <f t="shared" si="216"/>
        <v>154965</v>
      </c>
      <c r="AO569" s="72">
        <f t="shared" si="216"/>
        <v>154970</v>
      </c>
      <c r="AP569" s="72">
        <f t="shared" si="216"/>
        <v>154977</v>
      </c>
      <c r="AQ569" s="8"/>
      <c r="AS569" s="134"/>
      <c r="AT569" s="136"/>
    </row>
    <row r="570" spans="2:46">
      <c r="B570" s="5"/>
      <c r="D570" s="165" t="s">
        <v>123</v>
      </c>
      <c r="E570" s="47"/>
      <c r="F570" s="61" t="s">
        <v>52</v>
      </c>
      <c r="G570" s="154">
        <f t="shared" ref="G570:G574" si="217">SUM(H570:AP570)</f>
        <v>0</v>
      </c>
      <c r="H570" s="155">
        <f>SUMIF($D$11:$D$559,$D570,H$11:H$559)</f>
        <v>0</v>
      </c>
      <c r="I570" s="155">
        <f t="shared" ref="I570:X574" si="218">SUMIF($D$11:$D$559,$D570,I$11:I$559)</f>
        <v>0</v>
      </c>
      <c r="J570" s="155">
        <f t="shared" si="218"/>
        <v>0</v>
      </c>
      <c r="K570" s="155">
        <f t="shared" si="218"/>
        <v>0</v>
      </c>
      <c r="L570" s="155">
        <f t="shared" si="218"/>
        <v>0</v>
      </c>
      <c r="M570" s="155">
        <f t="shared" si="218"/>
        <v>0</v>
      </c>
      <c r="N570" s="155">
        <f t="shared" si="218"/>
        <v>0</v>
      </c>
      <c r="O570" s="155">
        <f t="shared" si="218"/>
        <v>0</v>
      </c>
      <c r="P570" s="155">
        <f t="shared" si="218"/>
        <v>0</v>
      </c>
      <c r="Q570" s="155">
        <f t="shared" si="218"/>
        <v>0</v>
      </c>
      <c r="R570" s="155">
        <f t="shared" si="218"/>
        <v>0</v>
      </c>
      <c r="S570" s="155">
        <f t="shared" si="218"/>
        <v>0</v>
      </c>
      <c r="T570" s="155">
        <f t="shared" si="218"/>
        <v>0</v>
      </c>
      <c r="U570" s="155">
        <f t="shared" si="218"/>
        <v>0</v>
      </c>
      <c r="V570" s="155">
        <f t="shared" si="218"/>
        <v>0</v>
      </c>
      <c r="W570" s="155">
        <f t="shared" si="218"/>
        <v>0</v>
      </c>
      <c r="X570" s="155">
        <f t="shared" si="218"/>
        <v>0</v>
      </c>
      <c r="Y570" s="155">
        <f t="shared" ref="Y570:AN574" si="219">SUMIF($D$11:$D$559,$D570,Y$11:Y$559)</f>
        <v>0</v>
      </c>
      <c r="Z570" s="155">
        <f t="shared" si="219"/>
        <v>0</v>
      </c>
      <c r="AA570" s="155">
        <f t="shared" si="219"/>
        <v>0</v>
      </c>
      <c r="AB570" s="155">
        <f t="shared" si="219"/>
        <v>0</v>
      </c>
      <c r="AC570" s="155">
        <f t="shared" si="219"/>
        <v>0</v>
      </c>
      <c r="AD570" s="155">
        <f t="shared" si="219"/>
        <v>0</v>
      </c>
      <c r="AE570" s="155">
        <f t="shared" si="219"/>
        <v>0</v>
      </c>
      <c r="AF570" s="155">
        <f t="shared" si="219"/>
        <v>0</v>
      </c>
      <c r="AG570" s="155">
        <f t="shared" si="219"/>
        <v>0</v>
      </c>
      <c r="AH570" s="155">
        <f t="shared" si="219"/>
        <v>0</v>
      </c>
      <c r="AI570" s="155">
        <f t="shared" si="219"/>
        <v>0</v>
      </c>
      <c r="AJ570" s="155">
        <f t="shared" si="219"/>
        <v>0</v>
      </c>
      <c r="AK570" s="155">
        <f t="shared" si="219"/>
        <v>0</v>
      </c>
      <c r="AL570" s="155">
        <f t="shared" si="219"/>
        <v>0</v>
      </c>
      <c r="AM570" s="155">
        <f t="shared" si="219"/>
        <v>0</v>
      </c>
      <c r="AN570" s="155">
        <f t="shared" si="219"/>
        <v>0</v>
      </c>
      <c r="AO570" s="155">
        <f t="shared" ref="AO570:AP574" si="220">SUMIF($D$11:$D$559,$D570,AO$11:AO$559)</f>
        <v>0</v>
      </c>
      <c r="AP570" s="155">
        <f t="shared" si="220"/>
        <v>0</v>
      </c>
      <c r="AQ570" s="8"/>
      <c r="AS570" s="134"/>
      <c r="AT570" s="134"/>
    </row>
    <row r="571" spans="2:46">
      <c r="B571" s="5"/>
      <c r="D571" s="165" t="s">
        <v>124</v>
      </c>
      <c r="E571" s="47"/>
      <c r="F571" s="61" t="s">
        <v>53</v>
      </c>
      <c r="G571" s="154">
        <f t="shared" si="217"/>
        <v>0</v>
      </c>
      <c r="H571" s="155">
        <f t="shared" ref="H571:H574" si="221">SUMIF($D$11:$D$559,$D571,H$11:H$559)</f>
        <v>0</v>
      </c>
      <c r="I571" s="155">
        <f t="shared" si="218"/>
        <v>0</v>
      </c>
      <c r="J571" s="155">
        <f t="shared" si="218"/>
        <v>0</v>
      </c>
      <c r="K571" s="155">
        <f t="shared" si="218"/>
        <v>0</v>
      </c>
      <c r="L571" s="155">
        <f t="shared" si="218"/>
        <v>0</v>
      </c>
      <c r="M571" s="155">
        <f t="shared" si="218"/>
        <v>0</v>
      </c>
      <c r="N571" s="155">
        <f t="shared" si="218"/>
        <v>0</v>
      </c>
      <c r="O571" s="155">
        <f t="shared" si="218"/>
        <v>0</v>
      </c>
      <c r="P571" s="155">
        <f t="shared" si="218"/>
        <v>0</v>
      </c>
      <c r="Q571" s="155">
        <f t="shared" si="218"/>
        <v>0</v>
      </c>
      <c r="R571" s="155">
        <f t="shared" si="218"/>
        <v>0</v>
      </c>
      <c r="S571" s="155">
        <f t="shared" si="218"/>
        <v>0</v>
      </c>
      <c r="T571" s="155">
        <f t="shared" si="218"/>
        <v>0</v>
      </c>
      <c r="U571" s="155">
        <f t="shared" si="218"/>
        <v>0</v>
      </c>
      <c r="V571" s="155">
        <f t="shared" si="218"/>
        <v>0</v>
      </c>
      <c r="W571" s="155">
        <f t="shared" si="218"/>
        <v>0</v>
      </c>
      <c r="X571" s="155">
        <f t="shared" si="218"/>
        <v>0</v>
      </c>
      <c r="Y571" s="155">
        <f t="shared" si="219"/>
        <v>0</v>
      </c>
      <c r="Z571" s="155">
        <f t="shared" si="219"/>
        <v>0</v>
      </c>
      <c r="AA571" s="155">
        <f t="shared" si="219"/>
        <v>0</v>
      </c>
      <c r="AB571" s="155">
        <f t="shared" si="219"/>
        <v>0</v>
      </c>
      <c r="AC571" s="155">
        <f t="shared" si="219"/>
        <v>0</v>
      </c>
      <c r="AD571" s="155">
        <f t="shared" si="219"/>
        <v>0</v>
      </c>
      <c r="AE571" s="155">
        <f t="shared" si="219"/>
        <v>0</v>
      </c>
      <c r="AF571" s="155">
        <f t="shared" si="219"/>
        <v>0</v>
      </c>
      <c r="AG571" s="155">
        <f t="shared" si="219"/>
        <v>0</v>
      </c>
      <c r="AH571" s="155">
        <f t="shared" si="219"/>
        <v>0</v>
      </c>
      <c r="AI571" s="155">
        <f t="shared" si="219"/>
        <v>0</v>
      </c>
      <c r="AJ571" s="155">
        <f t="shared" si="219"/>
        <v>0</v>
      </c>
      <c r="AK571" s="155">
        <f t="shared" si="219"/>
        <v>0</v>
      </c>
      <c r="AL571" s="155">
        <f t="shared" si="219"/>
        <v>0</v>
      </c>
      <c r="AM571" s="155">
        <f t="shared" si="219"/>
        <v>0</v>
      </c>
      <c r="AN571" s="155">
        <f t="shared" si="219"/>
        <v>0</v>
      </c>
      <c r="AO571" s="155">
        <f t="shared" si="220"/>
        <v>0</v>
      </c>
      <c r="AP571" s="155">
        <f t="shared" si="220"/>
        <v>0</v>
      </c>
      <c r="AQ571" s="8"/>
      <c r="AS571" s="134"/>
      <c r="AT571" s="134"/>
    </row>
    <row r="572" spans="2:46">
      <c r="B572" s="5"/>
      <c r="D572" s="165" t="s">
        <v>125</v>
      </c>
      <c r="E572" s="47"/>
      <c r="F572" s="61" t="s">
        <v>54</v>
      </c>
      <c r="G572" s="154">
        <f t="shared" si="217"/>
        <v>2845508</v>
      </c>
      <c r="H572" s="155">
        <f t="shared" si="221"/>
        <v>62747</v>
      </c>
      <c r="I572" s="155">
        <f t="shared" si="218"/>
        <v>63836</v>
      </c>
      <c r="J572" s="155">
        <f t="shared" si="218"/>
        <v>65947</v>
      </c>
      <c r="K572" s="155">
        <f t="shared" si="218"/>
        <v>68100</v>
      </c>
      <c r="L572" s="155">
        <f t="shared" si="218"/>
        <v>70292</v>
      </c>
      <c r="M572" s="155">
        <f t="shared" si="218"/>
        <v>72347</v>
      </c>
      <c r="N572" s="155">
        <f t="shared" si="218"/>
        <v>74329</v>
      </c>
      <c r="O572" s="155">
        <f t="shared" si="218"/>
        <v>76278</v>
      </c>
      <c r="P572" s="155">
        <f t="shared" si="218"/>
        <v>78207</v>
      </c>
      <c r="Q572" s="155">
        <f t="shared" si="218"/>
        <v>79924</v>
      </c>
      <c r="R572" s="155">
        <f t="shared" si="218"/>
        <v>81369</v>
      </c>
      <c r="S572" s="155">
        <f t="shared" si="218"/>
        <v>82237</v>
      </c>
      <c r="T572" s="155">
        <f t="shared" si="218"/>
        <v>83115</v>
      </c>
      <c r="U572" s="155">
        <f t="shared" si="218"/>
        <v>83686</v>
      </c>
      <c r="V572" s="155">
        <f t="shared" si="218"/>
        <v>84499</v>
      </c>
      <c r="W572" s="155">
        <f t="shared" si="218"/>
        <v>84770</v>
      </c>
      <c r="X572" s="155">
        <f t="shared" si="218"/>
        <v>85028</v>
      </c>
      <c r="Y572" s="155">
        <f t="shared" si="219"/>
        <v>85286</v>
      </c>
      <c r="Z572" s="155">
        <f t="shared" si="219"/>
        <v>85546</v>
      </c>
      <c r="AA572" s="155">
        <f t="shared" si="219"/>
        <v>85802</v>
      </c>
      <c r="AB572" s="155">
        <f t="shared" si="219"/>
        <v>85875</v>
      </c>
      <c r="AC572" s="155">
        <f t="shared" si="219"/>
        <v>85946</v>
      </c>
      <c r="AD572" s="155">
        <f t="shared" si="219"/>
        <v>86016</v>
      </c>
      <c r="AE572" s="155">
        <f t="shared" si="219"/>
        <v>86087</v>
      </c>
      <c r="AF572" s="155">
        <f t="shared" si="219"/>
        <v>86155</v>
      </c>
      <c r="AG572" s="155">
        <f t="shared" si="219"/>
        <v>86171</v>
      </c>
      <c r="AH572" s="155">
        <f t="shared" si="219"/>
        <v>86181</v>
      </c>
      <c r="AI572" s="155">
        <f t="shared" si="219"/>
        <v>86192</v>
      </c>
      <c r="AJ572" s="155">
        <f t="shared" si="219"/>
        <v>86206</v>
      </c>
      <c r="AK572" s="155">
        <f t="shared" si="219"/>
        <v>86215</v>
      </c>
      <c r="AL572" s="155">
        <f t="shared" si="219"/>
        <v>86218</v>
      </c>
      <c r="AM572" s="155">
        <f t="shared" si="219"/>
        <v>86221</v>
      </c>
      <c r="AN572" s="155">
        <f t="shared" si="219"/>
        <v>86224</v>
      </c>
      <c r="AO572" s="155">
        <f t="shared" si="220"/>
        <v>86226</v>
      </c>
      <c r="AP572" s="155">
        <f t="shared" si="220"/>
        <v>86230</v>
      </c>
      <c r="AQ572" s="8"/>
      <c r="AS572" s="134"/>
      <c r="AT572" s="134"/>
    </row>
    <row r="573" spans="2:46">
      <c r="B573" s="5"/>
      <c r="D573" s="165" t="s">
        <v>126</v>
      </c>
      <c r="E573" s="47"/>
      <c r="F573" s="61" t="s">
        <v>11</v>
      </c>
      <c r="G573" s="154">
        <f t="shared" si="217"/>
        <v>994008</v>
      </c>
      <c r="H573" s="155">
        <f t="shared" si="221"/>
        <v>22069</v>
      </c>
      <c r="I573" s="155">
        <f t="shared" si="218"/>
        <v>22447</v>
      </c>
      <c r="J573" s="155">
        <f t="shared" si="218"/>
        <v>23170</v>
      </c>
      <c r="K573" s="155">
        <f t="shared" si="218"/>
        <v>23906</v>
      </c>
      <c r="L573" s="155">
        <f t="shared" si="218"/>
        <v>24657</v>
      </c>
      <c r="M573" s="155">
        <f t="shared" si="218"/>
        <v>25357</v>
      </c>
      <c r="N573" s="155">
        <f t="shared" si="218"/>
        <v>26035</v>
      </c>
      <c r="O573" s="155">
        <f t="shared" si="218"/>
        <v>26699</v>
      </c>
      <c r="P573" s="155">
        <f t="shared" si="218"/>
        <v>27358</v>
      </c>
      <c r="Q573" s="155">
        <f t="shared" si="218"/>
        <v>27939</v>
      </c>
      <c r="R573" s="155">
        <f t="shared" si="218"/>
        <v>28425</v>
      </c>
      <c r="S573" s="155">
        <f t="shared" si="218"/>
        <v>28721</v>
      </c>
      <c r="T573" s="155">
        <f t="shared" si="218"/>
        <v>29017</v>
      </c>
      <c r="U573" s="155">
        <f t="shared" si="218"/>
        <v>29213</v>
      </c>
      <c r="V573" s="155">
        <f t="shared" si="218"/>
        <v>29491</v>
      </c>
      <c r="W573" s="155">
        <f t="shared" si="218"/>
        <v>29581</v>
      </c>
      <c r="X573" s="155">
        <f t="shared" si="218"/>
        <v>29671</v>
      </c>
      <c r="Y573" s="155">
        <f t="shared" si="219"/>
        <v>29758</v>
      </c>
      <c r="Z573" s="155">
        <f t="shared" si="219"/>
        <v>29847</v>
      </c>
      <c r="AA573" s="155">
        <f t="shared" si="219"/>
        <v>29933</v>
      </c>
      <c r="AB573" s="155">
        <f t="shared" si="219"/>
        <v>29957</v>
      </c>
      <c r="AC573" s="155">
        <f t="shared" si="219"/>
        <v>29984</v>
      </c>
      <c r="AD573" s="155">
        <f t="shared" si="219"/>
        <v>30006</v>
      </c>
      <c r="AE573" s="155">
        <f t="shared" si="219"/>
        <v>30027</v>
      </c>
      <c r="AF573" s="155">
        <f t="shared" si="219"/>
        <v>30053</v>
      </c>
      <c r="AG573" s="155">
        <f t="shared" si="219"/>
        <v>30056</v>
      </c>
      <c r="AH573" s="155">
        <f t="shared" si="219"/>
        <v>30059</v>
      </c>
      <c r="AI573" s="155">
        <f t="shared" si="219"/>
        <v>30063</v>
      </c>
      <c r="AJ573" s="155">
        <f t="shared" si="219"/>
        <v>30068</v>
      </c>
      <c r="AK573" s="155">
        <f t="shared" si="219"/>
        <v>30070</v>
      </c>
      <c r="AL573" s="155">
        <f t="shared" si="219"/>
        <v>30073</v>
      </c>
      <c r="AM573" s="155">
        <f t="shared" si="219"/>
        <v>30074</v>
      </c>
      <c r="AN573" s="155">
        <f t="shared" si="219"/>
        <v>30074</v>
      </c>
      <c r="AO573" s="155">
        <f t="shared" si="220"/>
        <v>30074</v>
      </c>
      <c r="AP573" s="155">
        <f t="shared" si="220"/>
        <v>30076</v>
      </c>
      <c r="AQ573" s="8"/>
      <c r="AS573" s="134"/>
      <c r="AT573" s="134"/>
    </row>
    <row r="574" spans="2:46">
      <c r="B574" s="5"/>
      <c r="D574" s="165" t="s">
        <v>127</v>
      </c>
      <c r="E574" s="50"/>
      <c r="F574" s="61" t="s">
        <v>15</v>
      </c>
      <c r="G574" s="154">
        <f t="shared" si="217"/>
        <v>1257661</v>
      </c>
      <c r="H574" s="155">
        <f t="shared" si="221"/>
        <v>25899</v>
      </c>
      <c r="I574" s="155">
        <f t="shared" si="218"/>
        <v>26432</v>
      </c>
      <c r="J574" s="155">
        <f t="shared" si="218"/>
        <v>27539</v>
      </c>
      <c r="K574" s="155">
        <f t="shared" si="218"/>
        <v>28671</v>
      </c>
      <c r="L574" s="155">
        <f t="shared" si="218"/>
        <v>29827</v>
      </c>
      <c r="M574" s="155">
        <f t="shared" si="218"/>
        <v>30948</v>
      </c>
      <c r="N574" s="155">
        <f t="shared" si="218"/>
        <v>32014</v>
      </c>
      <c r="O574" s="155">
        <f t="shared" si="218"/>
        <v>33059</v>
      </c>
      <c r="P574" s="155">
        <f t="shared" si="218"/>
        <v>34093</v>
      </c>
      <c r="Q574" s="155">
        <f t="shared" si="218"/>
        <v>35083</v>
      </c>
      <c r="R574" s="155">
        <f t="shared" si="218"/>
        <v>35953</v>
      </c>
      <c r="S574" s="155">
        <f t="shared" si="218"/>
        <v>36446</v>
      </c>
      <c r="T574" s="155">
        <f t="shared" si="218"/>
        <v>36942</v>
      </c>
      <c r="U574" s="155">
        <f t="shared" si="218"/>
        <v>37239</v>
      </c>
      <c r="V574" s="155">
        <f t="shared" si="218"/>
        <v>37693</v>
      </c>
      <c r="W574" s="155">
        <f t="shared" si="218"/>
        <v>37841</v>
      </c>
      <c r="X574" s="155">
        <f t="shared" si="218"/>
        <v>37977</v>
      </c>
      <c r="Y574" s="155">
        <f t="shared" si="219"/>
        <v>38117</v>
      </c>
      <c r="Z574" s="155">
        <f t="shared" si="219"/>
        <v>38253</v>
      </c>
      <c r="AA574" s="155">
        <f t="shared" si="219"/>
        <v>38395</v>
      </c>
      <c r="AB574" s="155">
        <f t="shared" si="219"/>
        <v>38442</v>
      </c>
      <c r="AC574" s="155">
        <f t="shared" si="219"/>
        <v>38487</v>
      </c>
      <c r="AD574" s="155">
        <f t="shared" si="219"/>
        <v>38534</v>
      </c>
      <c r="AE574" s="155">
        <f t="shared" si="219"/>
        <v>38579</v>
      </c>
      <c r="AF574" s="155">
        <f t="shared" si="219"/>
        <v>38626</v>
      </c>
      <c r="AG574" s="155">
        <f t="shared" si="219"/>
        <v>38632</v>
      </c>
      <c r="AH574" s="155">
        <f t="shared" si="219"/>
        <v>38640</v>
      </c>
      <c r="AI574" s="155">
        <f t="shared" si="219"/>
        <v>38647</v>
      </c>
      <c r="AJ574" s="155">
        <f t="shared" si="219"/>
        <v>38655</v>
      </c>
      <c r="AK574" s="155">
        <f t="shared" si="219"/>
        <v>38662</v>
      </c>
      <c r="AL574" s="155">
        <f t="shared" si="219"/>
        <v>38663</v>
      </c>
      <c r="AM574" s="155">
        <f t="shared" si="219"/>
        <v>38665</v>
      </c>
      <c r="AN574" s="155">
        <f t="shared" si="219"/>
        <v>38667</v>
      </c>
      <c r="AO574" s="155">
        <f t="shared" si="220"/>
        <v>38670</v>
      </c>
      <c r="AP574" s="155">
        <f t="shared" si="220"/>
        <v>38671</v>
      </c>
      <c r="AQ574" s="8"/>
      <c r="AS574" s="134"/>
      <c r="AT574" s="134"/>
    </row>
    <row r="575" spans="2:46">
      <c r="B575" s="5"/>
      <c r="D575" s="165"/>
      <c r="E575" s="50"/>
      <c r="F575" s="50"/>
      <c r="G575" s="55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8"/>
      <c r="AS575" s="134"/>
      <c r="AT575" s="134"/>
    </row>
    <row r="576" spans="2:46" s="22" customFormat="1">
      <c r="B576" s="5"/>
      <c r="D576" s="166"/>
      <c r="E576" s="52"/>
      <c r="F576" s="60" t="s">
        <v>56</v>
      </c>
      <c r="G576" s="154">
        <f t="shared" ref="G576" si="222">SUM(H576:AP576)</f>
        <v>5299924</v>
      </c>
      <c r="H576" s="72">
        <f>SUM(H577:H581)</f>
        <v>87177</v>
      </c>
      <c r="I576" s="72">
        <f t="shared" ref="I576" si="223">SUM(I577:I581)</f>
        <v>89290</v>
      </c>
      <c r="J576" s="72">
        <f t="shared" ref="J576" si="224">SUM(J577:J581)</f>
        <v>91169</v>
      </c>
      <c r="K576" s="72">
        <f t="shared" ref="K576" si="225">SUM(K577:K581)</f>
        <v>93135</v>
      </c>
      <c r="L576" s="72">
        <f t="shared" ref="L576" si="226">SUM(L577:L581)</f>
        <v>95090</v>
      </c>
      <c r="M576" s="72">
        <f t="shared" ref="M576" si="227">SUM(M577:M581)</f>
        <v>97313</v>
      </c>
      <c r="N576" s="72">
        <f t="shared" ref="N576" si="228">SUM(N577:N581)</f>
        <v>116023</v>
      </c>
      <c r="O576" s="72">
        <f t="shared" ref="O576" si="229">SUM(O577:O581)</f>
        <v>118974</v>
      </c>
      <c r="P576" s="72">
        <f t="shared" ref="P576" si="230">SUM(P577:P581)</f>
        <v>128095</v>
      </c>
      <c r="Q576" s="72">
        <f t="shared" ref="Q576" si="231">SUM(Q577:Q581)</f>
        <v>138452</v>
      </c>
      <c r="R576" s="72">
        <f t="shared" ref="R576" si="232">SUM(R577:R581)</f>
        <v>147712</v>
      </c>
      <c r="S576" s="72">
        <f t="shared" ref="S576" si="233">SUM(S577:S581)</f>
        <v>157459</v>
      </c>
      <c r="T576" s="72">
        <f t="shared" ref="T576" si="234">SUM(T577:T581)</f>
        <v>167428</v>
      </c>
      <c r="U576" s="72">
        <f t="shared" ref="U576" si="235">SUM(U577:U581)</f>
        <v>168396</v>
      </c>
      <c r="V576" s="72">
        <f t="shared" ref="V576" si="236">SUM(V577:V581)</f>
        <v>169358</v>
      </c>
      <c r="W576" s="72">
        <f t="shared" ref="W576" si="237">SUM(W577:W581)</f>
        <v>169855</v>
      </c>
      <c r="X576" s="72">
        <f t="shared" ref="X576" si="238">SUM(X577:X581)</f>
        <v>170354</v>
      </c>
      <c r="Y576" s="72">
        <f t="shared" ref="Y576" si="239">SUM(Y577:Y581)</f>
        <v>170850</v>
      </c>
      <c r="Z576" s="72">
        <f t="shared" ref="Z576" si="240">SUM(Z577:Z581)</f>
        <v>171343</v>
      </c>
      <c r="AA576" s="72">
        <f t="shared" ref="AA576" si="241">SUM(AA577:AA581)</f>
        <v>171836</v>
      </c>
      <c r="AB576" s="72">
        <f t="shared" ref="AB576" si="242">SUM(AB577:AB581)</f>
        <v>171951</v>
      </c>
      <c r="AC576" s="72">
        <f t="shared" ref="AC576" si="243">SUM(AC577:AC581)</f>
        <v>172058</v>
      </c>
      <c r="AD576" s="72">
        <f t="shared" ref="AD576" si="244">SUM(AD577:AD581)</f>
        <v>172170</v>
      </c>
      <c r="AE576" s="72">
        <f t="shared" ref="AE576" si="245">SUM(AE577:AE581)</f>
        <v>172284</v>
      </c>
      <c r="AF576" s="72">
        <f t="shared" ref="AF576" si="246">SUM(AF577:AF581)</f>
        <v>172393</v>
      </c>
      <c r="AG576" s="72">
        <f t="shared" ref="AG576" si="247">SUM(AG577:AG581)</f>
        <v>172337</v>
      </c>
      <c r="AH576" s="72">
        <f t="shared" ref="AH576" si="248">SUM(AH577:AH581)</f>
        <v>172280</v>
      </c>
      <c r="AI576" s="72">
        <f t="shared" ref="AI576" si="249">SUM(AI577:AI581)</f>
        <v>172223</v>
      </c>
      <c r="AJ576" s="72">
        <f t="shared" ref="AJ576:AP576" si="250">SUM(AJ577:AJ581)</f>
        <v>172160</v>
      </c>
      <c r="AK576" s="72">
        <f t="shared" si="250"/>
        <v>172102</v>
      </c>
      <c r="AL576" s="72">
        <f t="shared" si="250"/>
        <v>171977</v>
      </c>
      <c r="AM576" s="72">
        <f t="shared" si="250"/>
        <v>171856</v>
      </c>
      <c r="AN576" s="72">
        <f t="shared" si="250"/>
        <v>171732</v>
      </c>
      <c r="AO576" s="72">
        <f t="shared" si="250"/>
        <v>171609</v>
      </c>
      <c r="AP576" s="72">
        <f t="shared" si="250"/>
        <v>171483</v>
      </c>
      <c r="AQ576" s="8"/>
      <c r="AS576" s="134"/>
      <c r="AT576" s="136"/>
    </row>
    <row r="577" spans="2:46">
      <c r="B577" s="5"/>
      <c r="D577" s="165" t="s">
        <v>128</v>
      </c>
      <c r="E577" s="47"/>
      <c r="F577" s="61" t="s">
        <v>52</v>
      </c>
      <c r="G577" s="154">
        <f t="shared" ref="G577:G581" si="251">SUM(H577:AP577)</f>
        <v>0</v>
      </c>
      <c r="H577" s="155">
        <f>SUMIF($D$11:$D$559,$D577,H$11:H$559)</f>
        <v>0</v>
      </c>
      <c r="I577" s="155">
        <f t="shared" ref="I577:X581" si="252">SUMIF($D$11:$D$559,$D577,I$11:I$559)</f>
        <v>0</v>
      </c>
      <c r="J577" s="155">
        <f t="shared" si="252"/>
        <v>0</v>
      </c>
      <c r="K577" s="155">
        <f t="shared" si="252"/>
        <v>0</v>
      </c>
      <c r="L577" s="155">
        <f t="shared" si="252"/>
        <v>0</v>
      </c>
      <c r="M577" s="155">
        <f t="shared" si="252"/>
        <v>0</v>
      </c>
      <c r="N577" s="155">
        <f t="shared" si="252"/>
        <v>0</v>
      </c>
      <c r="O577" s="155">
        <f t="shared" si="252"/>
        <v>0</v>
      </c>
      <c r="P577" s="155">
        <f t="shared" si="252"/>
        <v>0</v>
      </c>
      <c r="Q577" s="155">
        <f t="shared" si="252"/>
        <v>0</v>
      </c>
      <c r="R577" s="155">
        <f t="shared" si="252"/>
        <v>0</v>
      </c>
      <c r="S577" s="155">
        <f t="shared" si="252"/>
        <v>0</v>
      </c>
      <c r="T577" s="155">
        <f t="shared" si="252"/>
        <v>0</v>
      </c>
      <c r="U577" s="155">
        <f t="shared" si="252"/>
        <v>0</v>
      </c>
      <c r="V577" s="155">
        <f t="shared" si="252"/>
        <v>0</v>
      </c>
      <c r="W577" s="155">
        <f t="shared" si="252"/>
        <v>0</v>
      </c>
      <c r="X577" s="155">
        <f t="shared" si="252"/>
        <v>0</v>
      </c>
      <c r="Y577" s="155">
        <f t="shared" ref="Y577:AN581" si="253">SUMIF($D$11:$D$559,$D577,Y$11:Y$559)</f>
        <v>0</v>
      </c>
      <c r="Z577" s="155">
        <f t="shared" si="253"/>
        <v>0</v>
      </c>
      <c r="AA577" s="155">
        <f t="shared" si="253"/>
        <v>0</v>
      </c>
      <c r="AB577" s="155">
        <f t="shared" si="253"/>
        <v>0</v>
      </c>
      <c r="AC577" s="155">
        <f t="shared" si="253"/>
        <v>0</v>
      </c>
      <c r="AD577" s="155">
        <f t="shared" si="253"/>
        <v>0</v>
      </c>
      <c r="AE577" s="155">
        <f t="shared" si="253"/>
        <v>0</v>
      </c>
      <c r="AF577" s="155">
        <f t="shared" si="253"/>
        <v>0</v>
      </c>
      <c r="AG577" s="155">
        <f t="shared" si="253"/>
        <v>0</v>
      </c>
      <c r="AH577" s="155">
        <f t="shared" si="253"/>
        <v>0</v>
      </c>
      <c r="AI577" s="155">
        <f t="shared" si="253"/>
        <v>0</v>
      </c>
      <c r="AJ577" s="155">
        <f t="shared" si="253"/>
        <v>0</v>
      </c>
      <c r="AK577" s="155">
        <f t="shared" si="253"/>
        <v>0</v>
      </c>
      <c r="AL577" s="155">
        <f t="shared" si="253"/>
        <v>0</v>
      </c>
      <c r="AM577" s="155">
        <f t="shared" si="253"/>
        <v>0</v>
      </c>
      <c r="AN577" s="155">
        <f t="shared" si="253"/>
        <v>0</v>
      </c>
      <c r="AO577" s="155">
        <f t="shared" ref="AO577:AP581" si="254">SUMIF($D$11:$D$559,$D577,AO$11:AO$559)</f>
        <v>0</v>
      </c>
      <c r="AP577" s="155">
        <f t="shared" si="254"/>
        <v>0</v>
      </c>
      <c r="AQ577" s="8"/>
      <c r="AS577" s="134"/>
      <c r="AT577" s="134"/>
    </row>
    <row r="578" spans="2:46">
      <c r="B578" s="5"/>
      <c r="D578" s="165" t="s">
        <v>129</v>
      </c>
      <c r="E578" s="47"/>
      <c r="F578" s="61" t="s">
        <v>53</v>
      </c>
      <c r="G578" s="154">
        <f t="shared" si="251"/>
        <v>1179586</v>
      </c>
      <c r="H578" s="155">
        <f t="shared" ref="H578:H581" si="255">SUMIF($D$11:$D$559,$D578,H$11:H$559)</f>
        <v>25018</v>
      </c>
      <c r="I578" s="155">
        <f t="shared" si="252"/>
        <v>26318</v>
      </c>
      <c r="J578" s="155">
        <f t="shared" si="252"/>
        <v>26401</v>
      </c>
      <c r="K578" s="155">
        <f t="shared" si="252"/>
        <v>26531</v>
      </c>
      <c r="L578" s="155">
        <f t="shared" si="252"/>
        <v>26615</v>
      </c>
      <c r="M578" s="155">
        <f t="shared" si="252"/>
        <v>27156</v>
      </c>
      <c r="N578" s="155">
        <f t="shared" si="252"/>
        <v>37427</v>
      </c>
      <c r="O578" s="155">
        <f t="shared" si="252"/>
        <v>31747</v>
      </c>
      <c r="P578" s="155">
        <f t="shared" si="252"/>
        <v>32043</v>
      </c>
      <c r="Q578" s="155">
        <f t="shared" si="252"/>
        <v>33373</v>
      </c>
      <c r="R578" s="155">
        <f t="shared" si="252"/>
        <v>33832</v>
      </c>
      <c r="S578" s="155">
        <f t="shared" si="252"/>
        <v>34645</v>
      </c>
      <c r="T578" s="155">
        <f t="shared" si="252"/>
        <v>35551</v>
      </c>
      <c r="U578" s="155">
        <f t="shared" si="252"/>
        <v>35651</v>
      </c>
      <c r="V578" s="155">
        <f t="shared" si="252"/>
        <v>35749</v>
      </c>
      <c r="W578" s="155">
        <f t="shared" si="252"/>
        <v>35788</v>
      </c>
      <c r="X578" s="155">
        <f t="shared" si="252"/>
        <v>35825</v>
      </c>
      <c r="Y578" s="155">
        <f t="shared" si="253"/>
        <v>35860</v>
      </c>
      <c r="Z578" s="155">
        <f t="shared" si="253"/>
        <v>35898</v>
      </c>
      <c r="AA578" s="155">
        <f t="shared" si="253"/>
        <v>35933</v>
      </c>
      <c r="AB578" s="155">
        <f t="shared" si="253"/>
        <v>35910</v>
      </c>
      <c r="AC578" s="155">
        <f t="shared" si="253"/>
        <v>35885</v>
      </c>
      <c r="AD578" s="155">
        <f t="shared" si="253"/>
        <v>35858</v>
      </c>
      <c r="AE578" s="155">
        <f t="shared" si="253"/>
        <v>35834</v>
      </c>
      <c r="AF578" s="155">
        <f t="shared" si="253"/>
        <v>35808</v>
      </c>
      <c r="AG578" s="155">
        <f t="shared" si="253"/>
        <v>35732</v>
      </c>
      <c r="AH578" s="155">
        <f t="shared" si="253"/>
        <v>35648</v>
      </c>
      <c r="AI578" s="155">
        <f t="shared" si="253"/>
        <v>35570</v>
      </c>
      <c r="AJ578" s="155">
        <f t="shared" si="253"/>
        <v>35487</v>
      </c>
      <c r="AK578" s="155">
        <f t="shared" si="253"/>
        <v>35404</v>
      </c>
      <c r="AL578" s="155">
        <f t="shared" si="253"/>
        <v>35274</v>
      </c>
      <c r="AM578" s="155">
        <f t="shared" si="253"/>
        <v>35147</v>
      </c>
      <c r="AN578" s="155">
        <f t="shared" si="253"/>
        <v>35018</v>
      </c>
      <c r="AO578" s="155">
        <f t="shared" si="254"/>
        <v>34890</v>
      </c>
      <c r="AP578" s="155">
        <f t="shared" si="254"/>
        <v>34760</v>
      </c>
      <c r="AQ578" s="8"/>
      <c r="AS578" s="134"/>
      <c r="AT578" s="134"/>
    </row>
    <row r="579" spans="2:46">
      <c r="B579" s="5"/>
      <c r="D579" s="165" t="s">
        <v>130</v>
      </c>
      <c r="E579" s="47"/>
      <c r="F579" s="61" t="s">
        <v>54</v>
      </c>
      <c r="G579" s="154">
        <f t="shared" si="251"/>
        <v>2329732</v>
      </c>
      <c r="H579" s="155">
        <f t="shared" si="255"/>
        <v>37935</v>
      </c>
      <c r="I579" s="155">
        <f t="shared" si="252"/>
        <v>38423</v>
      </c>
      <c r="J579" s="155">
        <f t="shared" si="252"/>
        <v>39405</v>
      </c>
      <c r="K579" s="155">
        <f t="shared" si="252"/>
        <v>40410</v>
      </c>
      <c r="L579" s="155">
        <f t="shared" si="252"/>
        <v>41431</v>
      </c>
      <c r="M579" s="155">
        <f t="shared" si="252"/>
        <v>42334</v>
      </c>
      <c r="N579" s="155">
        <f t="shared" si="252"/>
        <v>46640</v>
      </c>
      <c r="O579" s="155">
        <f t="shared" si="252"/>
        <v>51037</v>
      </c>
      <c r="P579" s="155">
        <f t="shared" si="252"/>
        <v>55536</v>
      </c>
      <c r="Q579" s="155">
        <f t="shared" si="252"/>
        <v>60137</v>
      </c>
      <c r="R579" s="155">
        <f t="shared" si="252"/>
        <v>64601</v>
      </c>
      <c r="S579" s="155">
        <f t="shared" si="252"/>
        <v>69130</v>
      </c>
      <c r="T579" s="155">
        <f t="shared" si="252"/>
        <v>73725</v>
      </c>
      <c r="U579" s="155">
        <f t="shared" si="252"/>
        <v>74193</v>
      </c>
      <c r="V579" s="155">
        <f t="shared" si="252"/>
        <v>74660</v>
      </c>
      <c r="W579" s="155">
        <f t="shared" si="252"/>
        <v>74904</v>
      </c>
      <c r="X579" s="155">
        <f t="shared" si="252"/>
        <v>75151</v>
      </c>
      <c r="Y579" s="155">
        <f t="shared" si="253"/>
        <v>75394</v>
      </c>
      <c r="Z579" s="155">
        <f t="shared" si="253"/>
        <v>75637</v>
      </c>
      <c r="AA579" s="155">
        <f t="shared" si="253"/>
        <v>75880</v>
      </c>
      <c r="AB579" s="155">
        <f t="shared" si="253"/>
        <v>75949</v>
      </c>
      <c r="AC579" s="155">
        <f t="shared" si="253"/>
        <v>76016</v>
      </c>
      <c r="AD579" s="155">
        <f t="shared" si="253"/>
        <v>76087</v>
      </c>
      <c r="AE579" s="155">
        <f t="shared" si="253"/>
        <v>76157</v>
      </c>
      <c r="AF579" s="155">
        <f t="shared" si="253"/>
        <v>76225</v>
      </c>
      <c r="AG579" s="155">
        <f t="shared" si="253"/>
        <v>76233</v>
      </c>
      <c r="AH579" s="155">
        <f t="shared" si="253"/>
        <v>76249</v>
      </c>
      <c r="AI579" s="155">
        <f t="shared" si="253"/>
        <v>76258</v>
      </c>
      <c r="AJ579" s="155">
        <f t="shared" si="253"/>
        <v>76268</v>
      </c>
      <c r="AK579" s="155">
        <f t="shared" si="253"/>
        <v>76281</v>
      </c>
      <c r="AL579" s="155">
        <f t="shared" si="253"/>
        <v>76284</v>
      </c>
      <c r="AM579" s="155">
        <f t="shared" si="253"/>
        <v>76286</v>
      </c>
      <c r="AN579" s="155">
        <f t="shared" si="253"/>
        <v>76290</v>
      </c>
      <c r="AO579" s="155">
        <f t="shared" si="254"/>
        <v>76291</v>
      </c>
      <c r="AP579" s="155">
        <f t="shared" si="254"/>
        <v>76295</v>
      </c>
      <c r="AQ579" s="8"/>
      <c r="AS579" s="134"/>
      <c r="AT579" s="134"/>
    </row>
    <row r="580" spans="2:46">
      <c r="B580" s="5"/>
      <c r="D580" s="165" t="s">
        <v>131</v>
      </c>
      <c r="E580" s="47"/>
      <c r="F580" s="61" t="s">
        <v>11</v>
      </c>
      <c r="G580" s="154">
        <f t="shared" si="251"/>
        <v>818642</v>
      </c>
      <c r="H580" s="155">
        <f t="shared" si="255"/>
        <v>13774</v>
      </c>
      <c r="I580" s="155">
        <f t="shared" si="252"/>
        <v>13952</v>
      </c>
      <c r="J580" s="155">
        <f t="shared" si="252"/>
        <v>14292</v>
      </c>
      <c r="K580" s="155">
        <f t="shared" si="252"/>
        <v>14641</v>
      </c>
      <c r="L580" s="155">
        <f t="shared" si="252"/>
        <v>14992</v>
      </c>
      <c r="M580" s="155">
        <f t="shared" si="252"/>
        <v>15303</v>
      </c>
      <c r="N580" s="155">
        <f t="shared" si="252"/>
        <v>16738</v>
      </c>
      <c r="O580" s="155">
        <f t="shared" si="252"/>
        <v>18210</v>
      </c>
      <c r="P580" s="155">
        <f t="shared" si="252"/>
        <v>19712</v>
      </c>
      <c r="Q580" s="155">
        <f t="shared" si="252"/>
        <v>21248</v>
      </c>
      <c r="R580" s="155">
        <f t="shared" si="252"/>
        <v>22732</v>
      </c>
      <c r="S580" s="155">
        <f t="shared" si="252"/>
        <v>24240</v>
      </c>
      <c r="T580" s="155">
        <f t="shared" si="252"/>
        <v>25772</v>
      </c>
      <c r="U580" s="155">
        <f t="shared" si="252"/>
        <v>25935</v>
      </c>
      <c r="V580" s="155">
        <f t="shared" si="252"/>
        <v>26092</v>
      </c>
      <c r="W580" s="155">
        <f t="shared" si="252"/>
        <v>26177</v>
      </c>
      <c r="X580" s="155">
        <f t="shared" si="252"/>
        <v>26261</v>
      </c>
      <c r="Y580" s="155">
        <f t="shared" si="253"/>
        <v>26344</v>
      </c>
      <c r="Z580" s="155">
        <f t="shared" si="253"/>
        <v>26425</v>
      </c>
      <c r="AA580" s="155">
        <f t="shared" si="253"/>
        <v>26509</v>
      </c>
      <c r="AB580" s="155">
        <f t="shared" si="253"/>
        <v>26533</v>
      </c>
      <c r="AC580" s="155">
        <f t="shared" si="253"/>
        <v>26555</v>
      </c>
      <c r="AD580" s="155">
        <f t="shared" si="253"/>
        <v>26576</v>
      </c>
      <c r="AE580" s="155">
        <f t="shared" si="253"/>
        <v>26601</v>
      </c>
      <c r="AF580" s="155">
        <f t="shared" si="253"/>
        <v>26623</v>
      </c>
      <c r="AG580" s="155">
        <f t="shared" si="253"/>
        <v>26626</v>
      </c>
      <c r="AH580" s="155">
        <f t="shared" si="253"/>
        <v>26632</v>
      </c>
      <c r="AI580" s="155">
        <f t="shared" si="253"/>
        <v>26635</v>
      </c>
      <c r="AJ580" s="155">
        <f t="shared" si="253"/>
        <v>26640</v>
      </c>
      <c r="AK580" s="155">
        <f t="shared" si="253"/>
        <v>26643</v>
      </c>
      <c r="AL580" s="155">
        <f t="shared" si="253"/>
        <v>26644</v>
      </c>
      <c r="AM580" s="155">
        <f t="shared" si="253"/>
        <v>26645</v>
      </c>
      <c r="AN580" s="155">
        <f t="shared" si="253"/>
        <v>26646</v>
      </c>
      <c r="AO580" s="155">
        <f t="shared" si="254"/>
        <v>26647</v>
      </c>
      <c r="AP580" s="155">
        <f t="shared" si="254"/>
        <v>26647</v>
      </c>
      <c r="AQ580" s="8"/>
      <c r="AS580" s="134"/>
      <c r="AT580" s="134"/>
    </row>
    <row r="581" spans="2:46">
      <c r="B581" s="5"/>
      <c r="D581" s="165" t="s">
        <v>132</v>
      </c>
      <c r="E581" s="50"/>
      <c r="F581" s="61" t="s">
        <v>15</v>
      </c>
      <c r="G581" s="154">
        <f t="shared" si="251"/>
        <v>971964</v>
      </c>
      <c r="H581" s="155">
        <f t="shared" si="255"/>
        <v>10450</v>
      </c>
      <c r="I581" s="155">
        <f t="shared" si="252"/>
        <v>10597</v>
      </c>
      <c r="J581" s="155">
        <f t="shared" si="252"/>
        <v>11071</v>
      </c>
      <c r="K581" s="155">
        <f t="shared" si="252"/>
        <v>11553</v>
      </c>
      <c r="L581" s="155">
        <f t="shared" si="252"/>
        <v>12052</v>
      </c>
      <c r="M581" s="155">
        <f t="shared" si="252"/>
        <v>12520</v>
      </c>
      <c r="N581" s="155">
        <f t="shared" si="252"/>
        <v>15218</v>
      </c>
      <c r="O581" s="155">
        <f t="shared" si="252"/>
        <v>17980</v>
      </c>
      <c r="P581" s="155">
        <f t="shared" si="252"/>
        <v>20804</v>
      </c>
      <c r="Q581" s="155">
        <f t="shared" si="252"/>
        <v>23694</v>
      </c>
      <c r="R581" s="155">
        <f t="shared" si="252"/>
        <v>26547</v>
      </c>
      <c r="S581" s="155">
        <f t="shared" si="252"/>
        <v>29444</v>
      </c>
      <c r="T581" s="155">
        <f t="shared" si="252"/>
        <v>32380</v>
      </c>
      <c r="U581" s="155">
        <f t="shared" si="252"/>
        <v>32617</v>
      </c>
      <c r="V581" s="155">
        <f t="shared" si="252"/>
        <v>32857</v>
      </c>
      <c r="W581" s="155">
        <f t="shared" si="252"/>
        <v>32986</v>
      </c>
      <c r="X581" s="155">
        <f t="shared" si="252"/>
        <v>33117</v>
      </c>
      <c r="Y581" s="155">
        <f t="shared" si="253"/>
        <v>33252</v>
      </c>
      <c r="Z581" s="155">
        <f t="shared" si="253"/>
        <v>33383</v>
      </c>
      <c r="AA581" s="155">
        <f t="shared" si="253"/>
        <v>33514</v>
      </c>
      <c r="AB581" s="155">
        <f t="shared" si="253"/>
        <v>33559</v>
      </c>
      <c r="AC581" s="155">
        <f t="shared" si="253"/>
        <v>33602</v>
      </c>
      <c r="AD581" s="155">
        <f t="shared" si="253"/>
        <v>33649</v>
      </c>
      <c r="AE581" s="155">
        <f t="shared" si="253"/>
        <v>33692</v>
      </c>
      <c r="AF581" s="155">
        <f t="shared" si="253"/>
        <v>33737</v>
      </c>
      <c r="AG581" s="155">
        <f t="shared" si="253"/>
        <v>33746</v>
      </c>
      <c r="AH581" s="155">
        <f t="shared" si="253"/>
        <v>33751</v>
      </c>
      <c r="AI581" s="155">
        <f t="shared" si="253"/>
        <v>33760</v>
      </c>
      <c r="AJ581" s="155">
        <f t="shared" si="253"/>
        <v>33765</v>
      </c>
      <c r="AK581" s="155">
        <f t="shared" si="253"/>
        <v>33774</v>
      </c>
      <c r="AL581" s="155">
        <f t="shared" si="253"/>
        <v>33775</v>
      </c>
      <c r="AM581" s="155">
        <f t="shared" si="253"/>
        <v>33778</v>
      </c>
      <c r="AN581" s="155">
        <f t="shared" si="253"/>
        <v>33778</v>
      </c>
      <c r="AO581" s="155">
        <f t="shared" si="254"/>
        <v>33781</v>
      </c>
      <c r="AP581" s="155">
        <f t="shared" si="254"/>
        <v>33781</v>
      </c>
      <c r="AQ581" s="8"/>
      <c r="AS581" s="134"/>
      <c r="AT581" s="134"/>
    </row>
    <row r="582" spans="2:46">
      <c r="B582" s="5"/>
      <c r="D582" s="165"/>
      <c r="E582" s="50"/>
      <c r="F582" s="50"/>
      <c r="G582" s="55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8"/>
    </row>
    <row r="583" spans="2:46" s="22" customFormat="1">
      <c r="B583" s="5"/>
      <c r="D583" s="166"/>
      <c r="E583" s="52"/>
      <c r="F583" s="60" t="s">
        <v>57</v>
      </c>
      <c r="G583" s="154">
        <f t="shared" ref="G583" si="256">SUM(H583:AP583)</f>
        <v>1614508</v>
      </c>
      <c r="H583" s="72">
        <f>SUM(H584:H588)</f>
        <v>17577</v>
      </c>
      <c r="I583" s="72">
        <f t="shared" ref="I583" si="257">SUM(I584:I588)</f>
        <v>19566</v>
      </c>
      <c r="J583" s="72">
        <f t="shared" ref="J583" si="258">SUM(J584:J588)</f>
        <v>24152</v>
      </c>
      <c r="K583" s="72">
        <f t="shared" ref="K583" si="259">SUM(K584:K588)</f>
        <v>26343</v>
      </c>
      <c r="L583" s="72">
        <f t="shared" ref="L583" si="260">SUM(L584:L588)</f>
        <v>29493</v>
      </c>
      <c r="M583" s="72">
        <f t="shared" ref="M583" si="261">SUM(M584:M588)</f>
        <v>30806</v>
      </c>
      <c r="N583" s="72">
        <f t="shared" ref="N583" si="262">SUM(N584:N588)</f>
        <v>34719</v>
      </c>
      <c r="O583" s="72">
        <f t="shared" ref="O583" si="263">SUM(O584:O588)</f>
        <v>38183</v>
      </c>
      <c r="P583" s="72">
        <f t="shared" ref="P583" si="264">SUM(P584:P588)</f>
        <v>39252</v>
      </c>
      <c r="Q583" s="72">
        <f t="shared" ref="Q583" si="265">SUM(Q584:Q588)</f>
        <v>44222</v>
      </c>
      <c r="R583" s="72">
        <f t="shared" ref="R583" si="266">SUM(R584:R588)</f>
        <v>46715</v>
      </c>
      <c r="S583" s="72">
        <f t="shared" ref="S583" si="267">SUM(S584:S588)</f>
        <v>49739</v>
      </c>
      <c r="T583" s="72">
        <f t="shared" ref="T583" si="268">SUM(T584:T588)</f>
        <v>53513</v>
      </c>
      <c r="U583" s="72">
        <f t="shared" ref="U583" si="269">SUM(U584:U588)</f>
        <v>53475</v>
      </c>
      <c r="V583" s="72">
        <f t="shared" ref="V583" si="270">SUM(V584:V588)</f>
        <v>53553</v>
      </c>
      <c r="W583" s="72">
        <f t="shared" ref="W583" si="271">SUM(W584:W588)</f>
        <v>53602</v>
      </c>
      <c r="X583" s="72">
        <f t="shared" ref="X583" si="272">SUM(X584:X588)</f>
        <v>53266</v>
      </c>
      <c r="Y583" s="72">
        <f t="shared" ref="Y583" si="273">SUM(Y584:Y588)</f>
        <v>53315</v>
      </c>
      <c r="Z583" s="72">
        <f t="shared" ref="Z583" si="274">SUM(Z584:Z588)</f>
        <v>53161</v>
      </c>
      <c r="AA583" s="72">
        <f t="shared" ref="AA583" si="275">SUM(AA584:AA588)</f>
        <v>53007</v>
      </c>
      <c r="AB583" s="72">
        <f t="shared" ref="AB583" si="276">SUM(AB584:AB588)</f>
        <v>52907</v>
      </c>
      <c r="AC583" s="72">
        <f t="shared" ref="AC583" si="277">SUM(AC584:AC588)</f>
        <v>52723</v>
      </c>
      <c r="AD583" s="72">
        <f t="shared" ref="AD583" si="278">SUM(AD584:AD588)</f>
        <v>52718</v>
      </c>
      <c r="AE583" s="72">
        <f t="shared" ref="AE583" si="279">SUM(AE584:AE588)</f>
        <v>52725</v>
      </c>
      <c r="AF583" s="72">
        <f t="shared" ref="AF583" si="280">SUM(AF584:AF588)</f>
        <v>52731</v>
      </c>
      <c r="AG583" s="72">
        <f t="shared" ref="AG583" si="281">SUM(AG584:AG588)</f>
        <v>52856</v>
      </c>
      <c r="AH583" s="72">
        <f t="shared" ref="AH583" si="282">SUM(AH584:AH588)</f>
        <v>52593</v>
      </c>
      <c r="AI583" s="72">
        <f t="shared" ref="AI583" si="283">SUM(AI584:AI588)</f>
        <v>52526</v>
      </c>
      <c r="AJ583" s="72">
        <f t="shared" ref="AJ583:AP583" si="284">SUM(AJ584:AJ588)</f>
        <v>52454</v>
      </c>
      <c r="AK583" s="72">
        <f t="shared" si="284"/>
        <v>52384</v>
      </c>
      <c r="AL583" s="72">
        <f t="shared" si="284"/>
        <v>52458</v>
      </c>
      <c r="AM583" s="72">
        <f t="shared" si="284"/>
        <v>52132</v>
      </c>
      <c r="AN583" s="72">
        <f t="shared" si="284"/>
        <v>52010</v>
      </c>
      <c r="AO583" s="72">
        <f t="shared" si="284"/>
        <v>51881</v>
      </c>
      <c r="AP583" s="72">
        <f t="shared" si="284"/>
        <v>51751</v>
      </c>
      <c r="AQ583" s="8"/>
    </row>
    <row r="584" spans="2:46">
      <c r="B584" s="5"/>
      <c r="D584" s="165" t="s">
        <v>133</v>
      </c>
      <c r="E584" s="47"/>
      <c r="F584" s="61" t="s">
        <v>52</v>
      </c>
      <c r="G584" s="154">
        <f t="shared" ref="G584:G588" si="285">SUM(H584:AP584)</f>
        <v>530050</v>
      </c>
      <c r="H584" s="155">
        <f>SUMIF($D$11:$D$559,$D584,H$11:H$559)</f>
        <v>5140</v>
      </c>
      <c r="I584" s="155">
        <f t="shared" ref="I584:X588" si="286">SUMIF($D$11:$D$559,$D584,I$11:I$559)</f>
        <v>7041</v>
      </c>
      <c r="J584" s="155">
        <f t="shared" si="286"/>
        <v>9828</v>
      </c>
      <c r="K584" s="155">
        <f t="shared" si="286"/>
        <v>11947</v>
      </c>
      <c r="L584" s="155">
        <f t="shared" si="286"/>
        <v>13488</v>
      </c>
      <c r="M584" s="155">
        <f t="shared" si="286"/>
        <v>14825</v>
      </c>
      <c r="N584" s="155">
        <f t="shared" si="286"/>
        <v>14818</v>
      </c>
      <c r="O584" s="155">
        <f t="shared" si="286"/>
        <v>15425</v>
      </c>
      <c r="P584" s="155">
        <f t="shared" si="286"/>
        <v>16037</v>
      </c>
      <c r="Q584" s="155">
        <f t="shared" si="286"/>
        <v>16647</v>
      </c>
      <c r="R584" s="155">
        <f t="shared" si="286"/>
        <v>17017</v>
      </c>
      <c r="S584" s="155">
        <f t="shared" si="286"/>
        <v>17002</v>
      </c>
      <c r="T584" s="155">
        <f t="shared" si="286"/>
        <v>17580</v>
      </c>
      <c r="U584" s="155">
        <f t="shared" si="286"/>
        <v>17390</v>
      </c>
      <c r="V584" s="155">
        <f t="shared" si="286"/>
        <v>17172</v>
      </c>
      <c r="W584" s="155">
        <f t="shared" si="286"/>
        <v>17144</v>
      </c>
      <c r="X584" s="155">
        <f t="shared" si="286"/>
        <v>16733</v>
      </c>
      <c r="Y584" s="155">
        <f t="shared" ref="Y584:AN588" si="287">SUMIF($D$11:$D$559,$D584,Y$11:Y$559)</f>
        <v>16508</v>
      </c>
      <c r="Z584" s="155">
        <f t="shared" si="287"/>
        <v>16279</v>
      </c>
      <c r="AA584" s="155">
        <f t="shared" si="287"/>
        <v>16049</v>
      </c>
      <c r="AB584" s="155">
        <f t="shared" si="287"/>
        <v>15949</v>
      </c>
      <c r="AC584" s="155">
        <f t="shared" si="287"/>
        <v>15757</v>
      </c>
      <c r="AD584" s="155">
        <f t="shared" si="287"/>
        <v>15756</v>
      </c>
      <c r="AE584" s="155">
        <f t="shared" si="287"/>
        <v>15757</v>
      </c>
      <c r="AF584" s="155">
        <f t="shared" si="287"/>
        <v>15760</v>
      </c>
      <c r="AG584" s="155">
        <f t="shared" si="287"/>
        <v>15940</v>
      </c>
      <c r="AH584" s="155">
        <f t="shared" si="287"/>
        <v>15730</v>
      </c>
      <c r="AI584" s="155">
        <f t="shared" si="287"/>
        <v>15717</v>
      </c>
      <c r="AJ584" s="155">
        <f t="shared" si="287"/>
        <v>15702</v>
      </c>
      <c r="AK584" s="155">
        <f t="shared" si="287"/>
        <v>15687</v>
      </c>
      <c r="AL584" s="155">
        <f t="shared" si="287"/>
        <v>15858</v>
      </c>
      <c r="AM584" s="155">
        <f t="shared" si="287"/>
        <v>15634</v>
      </c>
      <c r="AN584" s="155">
        <f t="shared" si="287"/>
        <v>15607</v>
      </c>
      <c r="AO584" s="155">
        <f t="shared" ref="AO584:AP588" si="288">SUMIF($D$11:$D$559,$D584,AO$11:AO$559)</f>
        <v>15577</v>
      </c>
      <c r="AP584" s="155">
        <f t="shared" si="288"/>
        <v>15549</v>
      </c>
      <c r="AQ584" s="8"/>
    </row>
    <row r="585" spans="2:46">
      <c r="B585" s="5"/>
      <c r="D585" s="165" t="s">
        <v>134</v>
      </c>
      <c r="E585" s="47"/>
      <c r="F585" s="61" t="s">
        <v>53</v>
      </c>
      <c r="G585" s="154">
        <f t="shared" si="285"/>
        <v>867615</v>
      </c>
      <c r="H585" s="155">
        <f t="shared" ref="H585:H588" si="289">SUMIF($D$11:$D$559,$D585,H$11:H$559)</f>
        <v>9166</v>
      </c>
      <c r="I585" s="155">
        <f t="shared" si="286"/>
        <v>9209</v>
      </c>
      <c r="J585" s="155">
        <f t="shared" si="286"/>
        <v>10917</v>
      </c>
      <c r="K585" s="155">
        <f t="shared" si="286"/>
        <v>10891</v>
      </c>
      <c r="L585" s="155">
        <f t="shared" si="286"/>
        <v>12400</v>
      </c>
      <c r="M585" s="155">
        <f t="shared" si="286"/>
        <v>12289</v>
      </c>
      <c r="N585" s="155">
        <f t="shared" si="286"/>
        <v>15767</v>
      </c>
      <c r="O585" s="155">
        <f t="shared" si="286"/>
        <v>18165</v>
      </c>
      <c r="P585" s="155">
        <f t="shared" si="286"/>
        <v>18161</v>
      </c>
      <c r="Q585" s="155">
        <f t="shared" si="286"/>
        <v>22043</v>
      </c>
      <c r="R585" s="155">
        <f t="shared" si="286"/>
        <v>23704</v>
      </c>
      <c r="S585" s="155">
        <f t="shared" si="286"/>
        <v>26273</v>
      </c>
      <c r="T585" s="155">
        <f t="shared" si="286"/>
        <v>28994</v>
      </c>
      <c r="U585" s="155">
        <f t="shared" si="286"/>
        <v>29099</v>
      </c>
      <c r="V585" s="155">
        <f t="shared" si="286"/>
        <v>29347</v>
      </c>
      <c r="W585" s="155">
        <f t="shared" si="286"/>
        <v>29399</v>
      </c>
      <c r="X585" s="155">
        <f t="shared" si="286"/>
        <v>29450</v>
      </c>
      <c r="Y585" s="155">
        <f t="shared" si="287"/>
        <v>29703</v>
      </c>
      <c r="Z585" s="155">
        <f t="shared" si="287"/>
        <v>29754</v>
      </c>
      <c r="AA585" s="155">
        <f t="shared" si="287"/>
        <v>29803</v>
      </c>
      <c r="AB585" s="155">
        <f t="shared" si="287"/>
        <v>29798</v>
      </c>
      <c r="AC585" s="155">
        <f t="shared" si="287"/>
        <v>29797</v>
      </c>
      <c r="AD585" s="155">
        <f t="shared" si="287"/>
        <v>29789</v>
      </c>
      <c r="AE585" s="155">
        <f t="shared" si="287"/>
        <v>29785</v>
      </c>
      <c r="AF585" s="155">
        <f t="shared" si="287"/>
        <v>29782</v>
      </c>
      <c r="AG585" s="155">
        <f t="shared" si="287"/>
        <v>29726</v>
      </c>
      <c r="AH585" s="155">
        <f t="shared" si="287"/>
        <v>29672</v>
      </c>
      <c r="AI585" s="155">
        <f t="shared" si="287"/>
        <v>29618</v>
      </c>
      <c r="AJ585" s="155">
        <f t="shared" si="287"/>
        <v>29561</v>
      </c>
      <c r="AK585" s="155">
        <f t="shared" si="287"/>
        <v>29506</v>
      </c>
      <c r="AL585" s="155">
        <f t="shared" si="287"/>
        <v>29408</v>
      </c>
      <c r="AM585" s="155">
        <f t="shared" si="287"/>
        <v>29306</v>
      </c>
      <c r="AN585" s="155">
        <f t="shared" si="287"/>
        <v>29211</v>
      </c>
      <c r="AO585" s="155">
        <f t="shared" si="288"/>
        <v>29112</v>
      </c>
      <c r="AP585" s="155">
        <f t="shared" si="288"/>
        <v>29010</v>
      </c>
      <c r="AQ585" s="8"/>
    </row>
    <row r="586" spans="2:46">
      <c r="B586" s="5"/>
      <c r="D586" s="165" t="s">
        <v>135</v>
      </c>
      <c r="E586" s="47"/>
      <c r="F586" s="61" t="s">
        <v>54</v>
      </c>
      <c r="G586" s="154">
        <f t="shared" si="285"/>
        <v>122615</v>
      </c>
      <c r="H586" s="155">
        <f t="shared" si="289"/>
        <v>1996</v>
      </c>
      <c r="I586" s="155">
        <f t="shared" si="286"/>
        <v>2023</v>
      </c>
      <c r="J586" s="155">
        <f t="shared" si="286"/>
        <v>2074</v>
      </c>
      <c r="K586" s="155">
        <f t="shared" si="286"/>
        <v>2126</v>
      </c>
      <c r="L586" s="155">
        <f t="shared" si="286"/>
        <v>2182</v>
      </c>
      <c r="M586" s="155">
        <f t="shared" si="286"/>
        <v>2228</v>
      </c>
      <c r="N586" s="155">
        <f t="shared" si="286"/>
        <v>2454</v>
      </c>
      <c r="O586" s="155">
        <f t="shared" si="286"/>
        <v>2688</v>
      </c>
      <c r="P586" s="155">
        <f t="shared" si="286"/>
        <v>2922</v>
      </c>
      <c r="Q586" s="155">
        <f t="shared" si="286"/>
        <v>3166</v>
      </c>
      <c r="R586" s="155">
        <f t="shared" si="286"/>
        <v>3400</v>
      </c>
      <c r="S586" s="155">
        <f t="shared" si="286"/>
        <v>3638</v>
      </c>
      <c r="T586" s="155">
        <f t="shared" si="286"/>
        <v>3880</v>
      </c>
      <c r="U586" s="155">
        <f t="shared" si="286"/>
        <v>3905</v>
      </c>
      <c r="V586" s="155">
        <f t="shared" si="286"/>
        <v>3931</v>
      </c>
      <c r="W586" s="155">
        <f t="shared" si="286"/>
        <v>3943</v>
      </c>
      <c r="X586" s="155">
        <f t="shared" si="286"/>
        <v>3957</v>
      </c>
      <c r="Y586" s="155">
        <f t="shared" si="287"/>
        <v>3969</v>
      </c>
      <c r="Z586" s="155">
        <f t="shared" si="287"/>
        <v>3981</v>
      </c>
      <c r="AA586" s="155">
        <f t="shared" si="287"/>
        <v>3995</v>
      </c>
      <c r="AB586" s="155">
        <f t="shared" si="287"/>
        <v>3997</v>
      </c>
      <c r="AC586" s="155">
        <f t="shared" si="287"/>
        <v>4001</v>
      </c>
      <c r="AD586" s="155">
        <f t="shared" si="287"/>
        <v>4003</v>
      </c>
      <c r="AE586" s="155">
        <f t="shared" si="287"/>
        <v>4009</v>
      </c>
      <c r="AF586" s="155">
        <f t="shared" si="287"/>
        <v>4012</v>
      </c>
      <c r="AG586" s="155">
        <f t="shared" si="287"/>
        <v>4013</v>
      </c>
      <c r="AH586" s="155">
        <f t="shared" si="287"/>
        <v>4013</v>
      </c>
      <c r="AI586" s="155">
        <f t="shared" si="287"/>
        <v>4013</v>
      </c>
      <c r="AJ586" s="155">
        <f t="shared" si="287"/>
        <v>4013</v>
      </c>
      <c r="AK586" s="155">
        <f t="shared" si="287"/>
        <v>4013</v>
      </c>
      <c r="AL586" s="155">
        <f t="shared" si="287"/>
        <v>4014</v>
      </c>
      <c r="AM586" s="155">
        <f t="shared" si="287"/>
        <v>4014</v>
      </c>
      <c r="AN586" s="155">
        <f t="shared" si="287"/>
        <v>4014</v>
      </c>
      <c r="AO586" s="155">
        <f t="shared" si="288"/>
        <v>4014</v>
      </c>
      <c r="AP586" s="155">
        <f t="shared" si="288"/>
        <v>4014</v>
      </c>
      <c r="AQ586" s="8"/>
    </row>
    <row r="587" spans="2:46">
      <c r="B587" s="5"/>
      <c r="D587" s="165" t="s">
        <v>136</v>
      </c>
      <c r="E587" s="47"/>
      <c r="F587" s="61" t="s">
        <v>11</v>
      </c>
      <c r="G587" s="154">
        <f t="shared" si="285"/>
        <v>43069</v>
      </c>
      <c r="H587" s="155">
        <f t="shared" si="289"/>
        <v>724</v>
      </c>
      <c r="I587" s="155">
        <f t="shared" si="286"/>
        <v>734</v>
      </c>
      <c r="J587" s="155">
        <f t="shared" si="286"/>
        <v>752</v>
      </c>
      <c r="K587" s="155">
        <f t="shared" si="286"/>
        <v>770</v>
      </c>
      <c r="L587" s="155">
        <f t="shared" si="286"/>
        <v>790</v>
      </c>
      <c r="M587" s="155">
        <f t="shared" si="286"/>
        <v>806</v>
      </c>
      <c r="N587" s="155">
        <f t="shared" si="286"/>
        <v>881</v>
      </c>
      <c r="O587" s="155">
        <f t="shared" si="286"/>
        <v>959</v>
      </c>
      <c r="P587" s="155">
        <f t="shared" si="286"/>
        <v>1038</v>
      </c>
      <c r="Q587" s="155">
        <f t="shared" si="286"/>
        <v>1119</v>
      </c>
      <c r="R587" s="155">
        <f t="shared" si="286"/>
        <v>1196</v>
      </c>
      <c r="S587" s="155">
        <f t="shared" si="286"/>
        <v>1276</v>
      </c>
      <c r="T587" s="155">
        <f t="shared" si="286"/>
        <v>1352</v>
      </c>
      <c r="U587" s="155">
        <f t="shared" si="286"/>
        <v>1363</v>
      </c>
      <c r="V587" s="155">
        <f t="shared" si="286"/>
        <v>1374</v>
      </c>
      <c r="W587" s="155">
        <f t="shared" si="286"/>
        <v>1380</v>
      </c>
      <c r="X587" s="155">
        <f t="shared" si="286"/>
        <v>1383</v>
      </c>
      <c r="Y587" s="155">
        <f t="shared" si="287"/>
        <v>1388</v>
      </c>
      <c r="Z587" s="155">
        <f t="shared" si="287"/>
        <v>1391</v>
      </c>
      <c r="AA587" s="155">
        <f t="shared" si="287"/>
        <v>1395</v>
      </c>
      <c r="AB587" s="155">
        <f t="shared" si="287"/>
        <v>1397</v>
      </c>
      <c r="AC587" s="155">
        <f t="shared" si="287"/>
        <v>1397</v>
      </c>
      <c r="AD587" s="155">
        <f t="shared" si="287"/>
        <v>1397</v>
      </c>
      <c r="AE587" s="155">
        <f t="shared" si="287"/>
        <v>1398</v>
      </c>
      <c r="AF587" s="155">
        <f t="shared" si="287"/>
        <v>1400</v>
      </c>
      <c r="AG587" s="155">
        <f t="shared" si="287"/>
        <v>1400</v>
      </c>
      <c r="AH587" s="155">
        <f t="shared" si="287"/>
        <v>1401</v>
      </c>
      <c r="AI587" s="155">
        <f t="shared" si="287"/>
        <v>1401</v>
      </c>
      <c r="AJ587" s="155">
        <f t="shared" si="287"/>
        <v>1401</v>
      </c>
      <c r="AK587" s="155">
        <f t="shared" si="287"/>
        <v>1401</v>
      </c>
      <c r="AL587" s="155">
        <f t="shared" si="287"/>
        <v>1401</v>
      </c>
      <c r="AM587" s="155">
        <f t="shared" si="287"/>
        <v>1401</v>
      </c>
      <c r="AN587" s="155">
        <f t="shared" si="287"/>
        <v>1401</v>
      </c>
      <c r="AO587" s="155">
        <f t="shared" si="288"/>
        <v>1401</v>
      </c>
      <c r="AP587" s="155">
        <f t="shared" si="288"/>
        <v>1401</v>
      </c>
      <c r="AQ587" s="8"/>
    </row>
    <row r="588" spans="2:46">
      <c r="B588" s="5"/>
      <c r="D588" s="165" t="s">
        <v>137</v>
      </c>
      <c r="E588" s="50"/>
      <c r="F588" s="61" t="s">
        <v>15</v>
      </c>
      <c r="G588" s="154">
        <f t="shared" si="285"/>
        <v>51159</v>
      </c>
      <c r="H588" s="155">
        <f t="shared" si="289"/>
        <v>551</v>
      </c>
      <c r="I588" s="155">
        <f t="shared" si="286"/>
        <v>559</v>
      </c>
      <c r="J588" s="155">
        <f t="shared" si="286"/>
        <v>581</v>
      </c>
      <c r="K588" s="155">
        <f t="shared" si="286"/>
        <v>609</v>
      </c>
      <c r="L588" s="155">
        <f t="shared" si="286"/>
        <v>633</v>
      </c>
      <c r="M588" s="155">
        <f t="shared" si="286"/>
        <v>658</v>
      </c>
      <c r="N588" s="155">
        <f t="shared" si="286"/>
        <v>799</v>
      </c>
      <c r="O588" s="155">
        <f t="shared" si="286"/>
        <v>946</v>
      </c>
      <c r="P588" s="155">
        <f t="shared" si="286"/>
        <v>1094</v>
      </c>
      <c r="Q588" s="155">
        <f t="shared" si="286"/>
        <v>1247</v>
      </c>
      <c r="R588" s="155">
        <f t="shared" si="286"/>
        <v>1398</v>
      </c>
      <c r="S588" s="155">
        <f t="shared" si="286"/>
        <v>1550</v>
      </c>
      <c r="T588" s="155">
        <f t="shared" si="286"/>
        <v>1707</v>
      </c>
      <c r="U588" s="155">
        <f t="shared" si="286"/>
        <v>1718</v>
      </c>
      <c r="V588" s="155">
        <f t="shared" si="286"/>
        <v>1729</v>
      </c>
      <c r="W588" s="155">
        <f t="shared" si="286"/>
        <v>1736</v>
      </c>
      <c r="X588" s="155">
        <f t="shared" si="286"/>
        <v>1743</v>
      </c>
      <c r="Y588" s="155">
        <f t="shared" si="287"/>
        <v>1747</v>
      </c>
      <c r="Z588" s="155">
        <f t="shared" si="287"/>
        <v>1756</v>
      </c>
      <c r="AA588" s="155">
        <f t="shared" si="287"/>
        <v>1765</v>
      </c>
      <c r="AB588" s="155">
        <f t="shared" si="287"/>
        <v>1766</v>
      </c>
      <c r="AC588" s="155">
        <f t="shared" si="287"/>
        <v>1771</v>
      </c>
      <c r="AD588" s="155">
        <f t="shared" si="287"/>
        <v>1773</v>
      </c>
      <c r="AE588" s="155">
        <f t="shared" si="287"/>
        <v>1776</v>
      </c>
      <c r="AF588" s="155">
        <f t="shared" si="287"/>
        <v>1777</v>
      </c>
      <c r="AG588" s="155">
        <f t="shared" si="287"/>
        <v>1777</v>
      </c>
      <c r="AH588" s="155">
        <f t="shared" si="287"/>
        <v>1777</v>
      </c>
      <c r="AI588" s="155">
        <f t="shared" si="287"/>
        <v>1777</v>
      </c>
      <c r="AJ588" s="155">
        <f t="shared" si="287"/>
        <v>1777</v>
      </c>
      <c r="AK588" s="155">
        <f t="shared" si="287"/>
        <v>1777</v>
      </c>
      <c r="AL588" s="155">
        <f t="shared" si="287"/>
        <v>1777</v>
      </c>
      <c r="AM588" s="155">
        <f t="shared" si="287"/>
        <v>1777</v>
      </c>
      <c r="AN588" s="155">
        <f t="shared" si="287"/>
        <v>1777</v>
      </c>
      <c r="AO588" s="155">
        <f t="shared" si="288"/>
        <v>1777</v>
      </c>
      <c r="AP588" s="155">
        <f t="shared" si="288"/>
        <v>1777</v>
      </c>
      <c r="AQ588" s="8"/>
    </row>
    <row r="589" spans="2:46">
      <c r="B589" s="5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8"/>
    </row>
    <row r="590" spans="2:46" ht="13.5" thickBot="1">
      <c r="B590" s="32"/>
      <c r="C590" s="33"/>
      <c r="D590" s="33"/>
      <c r="E590" s="33"/>
      <c r="F590" s="33"/>
      <c r="G590" s="168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0"/>
    </row>
    <row r="591" spans="2:46"/>
    <row r="592" spans="2:46" hidden="1"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</row>
    <row r="593" spans="8:42" hidden="1"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</row>
  </sheetData>
  <conditionalFormatting sqref="H6:AP6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G11:AP11 G17:AP18 G12 G13 G14 G15 G16 G24:AP25 G19 G20 G21 G22 G23 G31:AP32 G26 G27 G28 G29 G30 G38:AP40 G33 G34 G35 G36 G37 G46:AP47 G41 G42 G43 G44 G45 G53:AP54 G48 G49 G50 G51 G52 G60:AP61 G55 G56 G57 G58 G59 G67:AP69 G62 G63 G64 G65 G66 G75:AP76 G70 G71 G72 G73 G74 G82:AP83 G77 G78 G79 G80 G81 G89:AP90 G84 G85 G86 G87 G88 G96:AP98 G91 G92 G93 G94 G95 G104:AP105 G99 G100 G101 G102 G103 G111:AP112 G106 G107 G108 G109 G110 G118:AP119 G113 G114 G115 G116 G117 G125:AP127 G120 G121 G122 G123 G124 G133:AP134 G128 G129 G130 G131 G132 G140:AP141 G135 G136 G137 G138 G139 G147:AP148 G142 G143 G144 G145 G146 G154:AP156 G149 G150 G151 G152 G153 G162:AP163 G157 G158 G159 G160 G161 G169:AP170 G164 G165 G166 G167 G168 G176:AP177 G171 G172 G173 G174 G175 G183:AP185 G178 G179 G180 G181 G182 G191:AP192 G186 G187 G188 G189 G190 G198:AP199 G193 G194 G195 G196 G197 G205:AP206 G200 G201 G202 G203 G204 G212:AP214 G207 G208 G209 G210 G211 G220:AP221 G215 G216 G217 G218 G219 G227:AP228 G222 G223 G224 G225 G226 G234:AP235 G229 G230 G231 G232 G233 G241:AP243 G236 G237 G238 G239 G240 G249:AP250 G244 G245 G246 G247 G248 G256:AP257 G251 G252 G253 G254 G255 G263:AP264 G258 G259 G260 G261 G262 G270:AP272 G265 G266 G267 G268 G269 G278:AP279 G273 G274 G275 G276 G277 G285:AP286 G280 G281 G282 G283 G284 G292:AP293 G287 G288 G289 G290 G291 G299:AP301 G294 G295 G296 G297 G298 G307:AP308 G302 G303 G304 G305 G306 G314:AP315 G309 G310 G311 G312 G313 G321:AP322 G316 G317 G318 G319 G320 G328:AP330 G323 G324 G325 G326 G327 G336:AP337 G331 G332 G333 G334 G335 G343:AP344 G338 G339 G340 G341 G342 G350:AP351 G345 G346 G347 G348 G349 G357:AP359 G352 G353 G354 G355 G356 G365:AP366 G360 G361 G362 G363 G364 G372:AP373 G367 G368 G369 G370 G371 G379:AP380 G374 G375 G376 G377 G378 G386:AP388 G381 G382 G383 G384 G385 G394:AP395 G389 G390 G391 G392 G393 G401:AP402 G396 G397 G398 G399 G400 G408:AP409 G403 G404 G405 G406 G407 G415:AP417 G410 G411 G412 G413 G414 G423:AP424 G418 G419 G420 G421 G422 G430:AP431 G425 G426 G427 G428 G429 G437:AP438 G432 G433 G434 G435 G436 G444:AP446 G439 G440 G441 G442 G443 G452:AP453 G447 G448 G449 G450 G451 G459:AP460 G454 G455 G456 G457 G458 G466:AP467 G461 G462 G463 G464 G465 G502:AP504 G468 G469 G470 G471 G472 G510:AP511 G505 G506 G507 G508 G509 G517:AP518 G512 G513 G514 G515 G516 G524:AP525 G519 G520 G521 G522 G523 G531:AP533 G526 G527 G528 G529 G530 G539:AP540 G534 G535 G536 G537 G538 G546:AP547 G541 G542 G543 G544 G545 G553:AP554 G548 G549 G550 G551 G552 G559 G555 G556 G557 G55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59D9-22F9-4123-B098-01C5C35F6CDF}">
  <dimension ref="A1:AR75"/>
  <sheetViews>
    <sheetView showGridLines="0" tabSelected="1" zoomScale="70" zoomScaleNormal="70" workbookViewId="0">
      <selection activeCell="A2" sqref="A2"/>
    </sheetView>
  </sheetViews>
  <sheetFormatPr defaultColWidth="0" defaultRowHeight="15" zeroHeight="1"/>
  <cols>
    <col min="1" max="2" width="2.5703125" customWidth="1"/>
    <col min="3" max="4" width="4" customWidth="1"/>
    <col min="5" max="5" width="5" bestFit="1" customWidth="1"/>
    <col min="6" max="6" width="39.5703125" customWidth="1"/>
    <col min="7" max="7" width="14" customWidth="1"/>
    <col min="8" max="42" width="12.5703125" customWidth="1"/>
    <col min="43" max="44" width="2.5703125" customWidth="1"/>
    <col min="45" max="16384" width="9.140625" hidden="1"/>
  </cols>
  <sheetData>
    <row r="1" spans="2:43" s="21" customFormat="1" ht="5.0999999999999996" customHeight="1"/>
    <row r="2" spans="2:43" s="21" customFormat="1" ht="18">
      <c r="B2" s="39" t="str">
        <f>CAPEX!B2</f>
        <v>Projeto de Concessão Regionalizada dos Serviços de Abastecimento de Água e Esgotamento Sanitário de Municípios do Estado do Rio de Janeiro – Bloco 1</v>
      </c>
    </row>
    <row r="3" spans="2:43" s="21" customFormat="1" ht="17.25" thickBot="1">
      <c r="B3" s="40" t="s">
        <v>32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2:43" s="21" customFormat="1" ht="14.25" thickTop="1" thickBot="1"/>
    <row r="5" spans="2:43" s="21" customFormat="1" ht="12.75">
      <c r="B5" s="1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3" s="21" customFormat="1" ht="12.75">
      <c r="B6" s="5"/>
      <c r="C6" s="6"/>
      <c r="D6" s="6"/>
      <c r="E6" s="6"/>
      <c r="F6" s="6" t="s">
        <v>10</v>
      </c>
      <c r="G6" s="6" t="s">
        <v>1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7">
        <v>21</v>
      </c>
      <c r="AC6" s="7">
        <v>22</v>
      </c>
      <c r="AD6" s="7">
        <v>23</v>
      </c>
      <c r="AE6" s="7">
        <v>24</v>
      </c>
      <c r="AF6" s="7">
        <v>25</v>
      </c>
      <c r="AG6" s="7">
        <v>26</v>
      </c>
      <c r="AH6" s="7">
        <v>27</v>
      </c>
      <c r="AI6" s="7">
        <v>28</v>
      </c>
      <c r="AJ6" s="7">
        <v>29</v>
      </c>
      <c r="AK6" s="7">
        <v>30</v>
      </c>
      <c r="AL6" s="7">
        <v>31</v>
      </c>
      <c r="AM6" s="7">
        <v>32</v>
      </c>
      <c r="AN6" s="7">
        <v>33</v>
      </c>
      <c r="AO6" s="7">
        <v>34</v>
      </c>
      <c r="AP6" s="7">
        <v>35</v>
      </c>
      <c r="AQ6" s="8"/>
    </row>
    <row r="7" spans="2:43" s="21" customFormat="1" ht="12.75">
      <c r="B7" s="5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3" s="21" customFormat="1" ht="13.5" thickBot="1">
      <c r="B8" s="5"/>
      <c r="C8" s="9"/>
      <c r="D8" s="14" t="s">
        <v>106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8"/>
    </row>
    <row r="9" spans="2:43" s="21" customFormat="1" ht="13.5" thickTop="1">
      <c r="B9" s="5"/>
      <c r="C9" s="9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8"/>
    </row>
    <row r="10" spans="2:43" s="43" customFormat="1">
      <c r="B10" s="26"/>
      <c r="F10" s="10" t="s">
        <v>12</v>
      </c>
      <c r="G10" s="74">
        <f>SUM(H10:AP10)</f>
        <v>80082900.662550211</v>
      </c>
      <c r="H10" s="74">
        <f>SUM(H11:H15)</f>
        <v>1365602.4860482912</v>
      </c>
      <c r="I10" s="74">
        <f t="shared" ref="I10:AJ10" si="0">SUM(I11:I15)</f>
        <v>1372680.0639974582</v>
      </c>
      <c r="J10" s="74">
        <f t="shared" si="0"/>
        <v>1546688.9863800895</v>
      </c>
      <c r="K10" s="74">
        <f t="shared" si="0"/>
        <v>1728534.2932864432</v>
      </c>
      <c r="L10" s="74">
        <f t="shared" si="0"/>
        <v>1927787.6017624203</v>
      </c>
      <c r="M10" s="74">
        <f t="shared" si="0"/>
        <v>2082091.7190189851</v>
      </c>
      <c r="N10" s="74">
        <f t="shared" si="0"/>
        <v>2247557.2326951181</v>
      </c>
      <c r="O10" s="74">
        <f t="shared" si="0"/>
        <v>2282889.9507228928</v>
      </c>
      <c r="P10" s="74">
        <f t="shared" si="0"/>
        <v>2305683.8635217566</v>
      </c>
      <c r="Q10" s="74">
        <f t="shared" si="0"/>
        <v>2330607.818043069</v>
      </c>
      <c r="R10" s="74">
        <f t="shared" si="0"/>
        <v>2318762.7362361569</v>
      </c>
      <c r="S10" s="74">
        <f t="shared" si="0"/>
        <v>2376514.5959032727</v>
      </c>
      <c r="T10" s="74">
        <f t="shared" si="0"/>
        <v>2434846.7549025873</v>
      </c>
      <c r="U10" s="74">
        <f t="shared" si="0"/>
        <v>2443082.8867015913</v>
      </c>
      <c r="V10" s="74">
        <f t="shared" si="0"/>
        <v>2453786.8311494356</v>
      </c>
      <c r="W10" s="74">
        <f t="shared" si="0"/>
        <v>2456595.8808873119</v>
      </c>
      <c r="X10" s="74">
        <f t="shared" si="0"/>
        <v>2459405.1321256612</v>
      </c>
      <c r="Y10" s="74">
        <f t="shared" si="0"/>
        <v>2462219.4074792317</v>
      </c>
      <c r="Z10" s="74">
        <f t="shared" si="0"/>
        <v>2465028.6827302868</v>
      </c>
      <c r="AA10" s="74">
        <f t="shared" si="0"/>
        <v>2467838.149244999</v>
      </c>
      <c r="AB10" s="74">
        <f t="shared" si="0"/>
        <v>2466243.2935142834</v>
      </c>
      <c r="AC10" s="74">
        <f t="shared" si="0"/>
        <v>2464647.938413932</v>
      </c>
      <c r="AD10" s="74">
        <f t="shared" si="0"/>
        <v>2463054.4638522826</v>
      </c>
      <c r="AE10" s="74">
        <f t="shared" si="0"/>
        <v>2461459.6433742316</v>
      </c>
      <c r="AF10" s="74">
        <f t="shared" si="0"/>
        <v>2459862.2392219692</v>
      </c>
      <c r="AG10" s="74">
        <f t="shared" si="0"/>
        <v>2454303.5840813485</v>
      </c>
      <c r="AH10" s="74">
        <f t="shared" si="0"/>
        <v>2448740.1537973802</v>
      </c>
      <c r="AI10" s="74">
        <f t="shared" si="0"/>
        <v>2443178.3905590703</v>
      </c>
      <c r="AJ10" s="74">
        <f t="shared" si="0"/>
        <v>2437617.3752269498</v>
      </c>
      <c r="AK10" s="74">
        <f t="shared" ref="AK10:AP10" si="1">SUM(AK11:AK15)</f>
        <v>2431854.7163853184</v>
      </c>
      <c r="AL10" s="74">
        <f t="shared" si="1"/>
        <v>2422818.8917758497</v>
      </c>
      <c r="AM10" s="74">
        <f t="shared" si="1"/>
        <v>2413783.6364322426</v>
      </c>
      <c r="AN10" s="74">
        <f t="shared" si="1"/>
        <v>2404745.848869455</v>
      </c>
      <c r="AO10" s="74">
        <f t="shared" si="1"/>
        <v>2395710.8184632929</v>
      </c>
      <c r="AP10" s="74">
        <f t="shared" si="1"/>
        <v>2386674.5957455328</v>
      </c>
      <c r="AQ10" s="13"/>
    </row>
    <row r="11" spans="2:43">
      <c r="B11" s="5"/>
      <c r="F11" s="41" t="s">
        <v>2</v>
      </c>
      <c r="G11" s="74">
        <f t="shared" ref="G11:G14" si="2">SUM(H11:AP11)</f>
        <v>1801551.0828388983</v>
      </c>
      <c r="H11" s="75">
        <f>Receita!H359</f>
        <v>8470.5246856868089</v>
      </c>
      <c r="I11" s="75">
        <f>Receita!I359</f>
        <v>11897.114417780769</v>
      </c>
      <c r="J11" s="75">
        <f>Receita!J359</f>
        <v>17086.15350143196</v>
      </c>
      <c r="K11" s="75">
        <f>Receita!K359</f>
        <v>23446.920405364108</v>
      </c>
      <c r="L11" s="75">
        <f>Receita!L359</f>
        <v>31203.271723651538</v>
      </c>
      <c r="M11" s="75">
        <f>Receita!M359</f>
        <v>39254.833083595804</v>
      </c>
      <c r="N11" s="75">
        <f>Receita!N359</f>
        <v>48447.616588845238</v>
      </c>
      <c r="O11" s="75">
        <f>Receita!O359</f>
        <v>55317.882950542829</v>
      </c>
      <c r="P11" s="75">
        <f>Receita!P359</f>
        <v>55516.686026254829</v>
      </c>
      <c r="Q11" s="75">
        <f>Receita!Q359</f>
        <v>55994.631247793463</v>
      </c>
      <c r="R11" s="75">
        <f>Receita!R359</f>
        <v>55574.55394636048</v>
      </c>
      <c r="S11" s="75">
        <f>Receita!S359</f>
        <v>56907.46104321134</v>
      </c>
      <c r="T11" s="75">
        <f>Receita!T359</f>
        <v>58250.250306667265</v>
      </c>
      <c r="U11" s="75">
        <f>Receita!U359</f>
        <v>58426.159733141954</v>
      </c>
      <c r="V11" s="75">
        <f>Receita!V359</f>
        <v>58602.057156659561</v>
      </c>
      <c r="W11" s="75">
        <f>Receita!W359</f>
        <v>58667.138664797138</v>
      </c>
      <c r="X11" s="75">
        <f>Receita!X359</f>
        <v>58732.300155923847</v>
      </c>
      <c r="Y11" s="75">
        <f>Receita!Y359</f>
        <v>58797.512711524403</v>
      </c>
      <c r="Z11" s="75">
        <f>Receita!Z359</f>
        <v>58862.639397464096</v>
      </c>
      <c r="AA11" s="75">
        <f>Receita!AA359</f>
        <v>58927.752470831976</v>
      </c>
      <c r="AB11" s="75">
        <f>Receita!AB359</f>
        <v>58891.460087833038</v>
      </c>
      <c r="AC11" s="75">
        <f>Receita!AC359</f>
        <v>58855.165319335239</v>
      </c>
      <c r="AD11" s="75">
        <f>Receita!AD359</f>
        <v>58818.868582920986</v>
      </c>
      <c r="AE11" s="75">
        <f>Receita!AE359</f>
        <v>58782.555494535918</v>
      </c>
      <c r="AF11" s="75">
        <f>Receita!AF359</f>
        <v>58746.198699887391</v>
      </c>
      <c r="AG11" s="75">
        <f>Receita!AG359</f>
        <v>58616.06595051811</v>
      </c>
      <c r="AH11" s="75">
        <f>Receita!AH359</f>
        <v>58485.884082796838</v>
      </c>
      <c r="AI11" s="75">
        <f>Receita!AI359</f>
        <v>58355.682009808013</v>
      </c>
      <c r="AJ11" s="75">
        <f>Receita!AJ359</f>
        <v>58225.501097718268</v>
      </c>
      <c r="AK11" s="75">
        <f>Receita!AK359</f>
        <v>58095.306099556299</v>
      </c>
      <c r="AL11" s="75">
        <f>Receita!AL359</f>
        <v>57883.198229673668</v>
      </c>
      <c r="AM11" s="75">
        <f>Receita!AM359</f>
        <v>57671.129553231585</v>
      </c>
      <c r="AN11" s="75">
        <f>Receita!AN359</f>
        <v>57458.949841977061</v>
      </c>
      <c r="AO11" s="75">
        <f>Receita!AO359</f>
        <v>57246.883440804464</v>
      </c>
      <c r="AP11" s="75">
        <f>Receita!AP359</f>
        <v>57034.77413077205</v>
      </c>
      <c r="AQ11" s="8"/>
    </row>
    <row r="12" spans="2:43">
      <c r="B12" s="5"/>
      <c r="F12" s="41" t="s">
        <v>47</v>
      </c>
      <c r="G12" s="74">
        <f t="shared" si="2"/>
        <v>53268224.425098456</v>
      </c>
      <c r="H12" s="75">
        <f>Receita!H360</f>
        <v>875210.54082058778</v>
      </c>
      <c r="I12" s="75">
        <f>Receita!I360</f>
        <v>875785.85228137823</v>
      </c>
      <c r="J12" s="75">
        <f>Receita!J360</f>
        <v>994577.85219509131</v>
      </c>
      <c r="K12" s="75">
        <f>Receita!K360</f>
        <v>1117453.8429102243</v>
      </c>
      <c r="L12" s="75">
        <f>Receita!L360</f>
        <v>1249673.0837333463</v>
      </c>
      <c r="M12" s="75">
        <f>Receita!M360</f>
        <v>1354050.284529048</v>
      </c>
      <c r="N12" s="75">
        <f>Receita!N360</f>
        <v>1472026.8095292966</v>
      </c>
      <c r="O12" s="75">
        <f>Receita!O360</f>
        <v>1494047.7092774757</v>
      </c>
      <c r="P12" s="75">
        <f>Receita!P360</f>
        <v>1513575.2039685282</v>
      </c>
      <c r="Q12" s="75">
        <f>Receita!Q360</f>
        <v>1534824.4574972736</v>
      </c>
      <c r="R12" s="75">
        <f>Receita!R360</f>
        <v>1533899.6288467366</v>
      </c>
      <c r="S12" s="75">
        <f>Receita!S360</f>
        <v>1581171.9599800161</v>
      </c>
      <c r="T12" s="75">
        <f>Receita!T360</f>
        <v>1628936.8027341082</v>
      </c>
      <c r="U12" s="75">
        <f>Receita!U360</f>
        <v>1634961.4217502952</v>
      </c>
      <c r="V12" s="75">
        <f>Receita!V360</f>
        <v>1643315.5470162756</v>
      </c>
      <c r="W12" s="75">
        <f>Receita!W360</f>
        <v>1645453.528779916</v>
      </c>
      <c r="X12" s="75">
        <f>Receita!X360</f>
        <v>1647591.3354906146</v>
      </c>
      <c r="Y12" s="75">
        <f>Receita!Y360</f>
        <v>1649733.2299220851</v>
      </c>
      <c r="Z12" s="75">
        <f>Receita!Z360</f>
        <v>1651871.1947525584</v>
      </c>
      <c r="AA12" s="75">
        <f>Receita!AA360</f>
        <v>1654009.5156152837</v>
      </c>
      <c r="AB12" s="75">
        <f>Receita!AB360</f>
        <v>1653105.5404110083</v>
      </c>
      <c r="AC12" s="75">
        <f>Receita!AC360</f>
        <v>1652201.3574436684</v>
      </c>
      <c r="AD12" s="75">
        <f>Receita!AD360</f>
        <v>1651298.1867872952</v>
      </c>
      <c r="AE12" s="75">
        <f>Receita!AE360</f>
        <v>1650394.6177715161</v>
      </c>
      <c r="AF12" s="75">
        <f>Receita!AF360</f>
        <v>1649488.8021249163</v>
      </c>
      <c r="AG12" s="75">
        <f>Receita!AG360</f>
        <v>1645874.6517384755</v>
      </c>
      <c r="AH12" s="75">
        <f>Receita!AH360</f>
        <v>1642256.5385305616</v>
      </c>
      <c r="AI12" s="75">
        <f>Receita!AI360</f>
        <v>1638640.1127323478</v>
      </c>
      <c r="AJ12" s="75">
        <f>Receita!AJ360</f>
        <v>1635023.9578111684</v>
      </c>
      <c r="AK12" s="75">
        <f>Receita!AK360</f>
        <v>1631293.6691865455</v>
      </c>
      <c r="AL12" s="75">
        <f>Receita!AL360</f>
        <v>1625294.3359854601</v>
      </c>
      <c r="AM12" s="75">
        <f>Receita!AM360</f>
        <v>1619295.4462443611</v>
      </c>
      <c r="AN12" s="75">
        <f>Receita!AN360</f>
        <v>1613294.7044083346</v>
      </c>
      <c r="AO12" s="75">
        <f>Receita!AO360</f>
        <v>1607296.0310580879</v>
      </c>
      <c r="AP12" s="75">
        <f>Receita!AP360</f>
        <v>1601296.6712345756</v>
      </c>
      <c r="AQ12" s="8"/>
    </row>
    <row r="13" spans="2:43">
      <c r="B13" s="5"/>
      <c r="F13" s="41" t="s">
        <v>48</v>
      </c>
      <c r="G13" s="74">
        <f t="shared" si="2"/>
        <v>16871237.612829722</v>
      </c>
      <c r="H13" s="75">
        <f>Receita!H361</f>
        <v>332091.73462317651</v>
      </c>
      <c r="I13" s="75">
        <f>Receita!I361</f>
        <v>334205.89625178243</v>
      </c>
      <c r="J13" s="75">
        <f>Receita!J361</f>
        <v>367547.65032618889</v>
      </c>
      <c r="K13" s="75">
        <f>Receita!K361</f>
        <v>402579.55181028805</v>
      </c>
      <c r="L13" s="75">
        <f>Receita!L361</f>
        <v>442197.00599815825</v>
      </c>
      <c r="M13" s="75">
        <f>Receita!M361</f>
        <v>469584.60728017247</v>
      </c>
      <c r="N13" s="75">
        <f>Receita!N361</f>
        <v>493846.93403626111</v>
      </c>
      <c r="O13" s="75">
        <f>Receita!O361</f>
        <v>497379.60229068215</v>
      </c>
      <c r="P13" s="75">
        <f>Receita!P361</f>
        <v>498586.16253303981</v>
      </c>
      <c r="Q13" s="75">
        <f>Receita!Q361</f>
        <v>499937.46175432327</v>
      </c>
      <c r="R13" s="75">
        <f>Receita!R361</f>
        <v>491760.17545641796</v>
      </c>
      <c r="S13" s="75">
        <f>Receita!S361</f>
        <v>497141.62075460301</v>
      </c>
      <c r="T13" s="75">
        <f>Receita!T361</f>
        <v>502563.96459286165</v>
      </c>
      <c r="U13" s="75">
        <f>Receita!U361</f>
        <v>503894.65117731417</v>
      </c>
      <c r="V13" s="75">
        <f>Receita!V361</f>
        <v>505326.67380361457</v>
      </c>
      <c r="W13" s="75">
        <f>Receita!W361</f>
        <v>505704.13983536069</v>
      </c>
      <c r="X13" s="75">
        <f>Receita!X361</f>
        <v>506081.84174579545</v>
      </c>
      <c r="Y13" s="75">
        <f>Receita!Y361</f>
        <v>506460.03749260888</v>
      </c>
      <c r="Z13" s="75">
        <f>Receita!Z361</f>
        <v>506837.6265760138</v>
      </c>
      <c r="AA13" s="75">
        <f>Receita!AA361</f>
        <v>507215.16151082463</v>
      </c>
      <c r="AB13" s="75">
        <f>Receita!AB361</f>
        <v>506754.7210951231</v>
      </c>
      <c r="AC13" s="75">
        <f>Receita!AC361</f>
        <v>506294.04764246917</v>
      </c>
      <c r="AD13" s="75">
        <f>Receita!AD361</f>
        <v>505833.92362627125</v>
      </c>
      <c r="AE13" s="75">
        <f>Receita!AE361</f>
        <v>505373.25300693209</v>
      </c>
      <c r="AF13" s="75">
        <f>Receita!AF361</f>
        <v>504912.35903902468</v>
      </c>
      <c r="AG13" s="75">
        <f>Receita!AG361</f>
        <v>503680.39863736805</v>
      </c>
      <c r="AH13" s="75">
        <f>Receita!AH361</f>
        <v>502447.95015942288</v>
      </c>
      <c r="AI13" s="75">
        <f>Receita!AI361</f>
        <v>501215.4644826958</v>
      </c>
      <c r="AJ13" s="75">
        <f>Receita!AJ361</f>
        <v>499983.32777725905</v>
      </c>
      <c r="AK13" s="75">
        <f>Receita!AK361</f>
        <v>498728.10239522607</v>
      </c>
      <c r="AL13" s="75">
        <f>Receita!AL361</f>
        <v>496823.5447347642</v>
      </c>
      <c r="AM13" s="75">
        <f>Receita!AM361</f>
        <v>494919.08747176023</v>
      </c>
      <c r="AN13" s="75">
        <f>Receita!AN361</f>
        <v>493014.21479491418</v>
      </c>
      <c r="AO13" s="75">
        <f>Receita!AO361</f>
        <v>491109.75388308754</v>
      </c>
      <c r="AP13" s="75">
        <f>Receita!AP361</f>
        <v>489204.96423391678</v>
      </c>
      <c r="AQ13" s="8"/>
    </row>
    <row r="14" spans="2:43">
      <c r="B14" s="5"/>
      <c r="F14" s="41" t="s">
        <v>49</v>
      </c>
      <c r="G14" s="74">
        <f t="shared" si="2"/>
        <v>3248564.0977329728</v>
      </c>
      <c r="H14" s="75">
        <f>Receita!H362</f>
        <v>54795.998073524439</v>
      </c>
      <c r="I14" s="75">
        <f>Receita!I362</f>
        <v>55147.809241969917</v>
      </c>
      <c r="J14" s="75">
        <f>Receita!J362</f>
        <v>62087.522433564503</v>
      </c>
      <c r="K14" s="75">
        <f>Receita!K362</f>
        <v>69356.41521475371</v>
      </c>
      <c r="L14" s="75">
        <f>Receita!L362</f>
        <v>77406.726482167054</v>
      </c>
      <c r="M14" s="75">
        <f>Receita!M362</f>
        <v>83634.672386461665</v>
      </c>
      <c r="N14" s="75">
        <f>Receita!N362</f>
        <v>90471.50275089631</v>
      </c>
      <c r="O14" s="75">
        <f>Receita!O362</f>
        <v>92287.938326925185</v>
      </c>
      <c r="P14" s="75">
        <f>Receita!P362</f>
        <v>93808.825865259743</v>
      </c>
      <c r="Q14" s="75">
        <f>Receita!Q362</f>
        <v>95090.272061695287</v>
      </c>
      <c r="R14" s="75">
        <f>Receita!R362</f>
        <v>94855.548899269634</v>
      </c>
      <c r="S14" s="75">
        <f>Receita!S362</f>
        <v>96989.781440409948</v>
      </c>
      <c r="T14" s="75">
        <f>Receita!T362</f>
        <v>99145.593511048894</v>
      </c>
      <c r="U14" s="75">
        <f>Receita!U362</f>
        <v>99442.759825543078</v>
      </c>
      <c r="V14" s="75">
        <f>Receita!V362</f>
        <v>99741.744790640019</v>
      </c>
      <c r="W14" s="75">
        <f>Receita!W362</f>
        <v>99844.866960668587</v>
      </c>
      <c r="X14" s="75">
        <f>Receita!X362</f>
        <v>99947.945639574449</v>
      </c>
      <c r="Y14" s="75">
        <f>Receita!Y362</f>
        <v>100051.18726908631</v>
      </c>
      <c r="Z14" s="75">
        <f>Receita!Z362</f>
        <v>100154.32689892359</v>
      </c>
      <c r="AA14" s="75">
        <f>Receita!AA362</f>
        <v>100257.41029199195</v>
      </c>
      <c r="AB14" s="75">
        <f>Receita!AB362</f>
        <v>100184.31346895191</v>
      </c>
      <c r="AC14" s="75">
        <f>Receita!AC362</f>
        <v>100111.18781228203</v>
      </c>
      <c r="AD14" s="75">
        <f>Receita!AD362</f>
        <v>100038.19462911383</v>
      </c>
      <c r="AE14" s="75">
        <f>Receita!AE362</f>
        <v>99965.041459179236</v>
      </c>
      <c r="AF14" s="75">
        <f>Receita!AF362</f>
        <v>99891.876615601053</v>
      </c>
      <c r="AG14" s="75">
        <f>Receita!AG362</f>
        <v>99656.484462529173</v>
      </c>
      <c r="AH14" s="75">
        <f>Receita!AH362</f>
        <v>99420.991299645975</v>
      </c>
      <c r="AI14" s="75">
        <f>Receita!AI362</f>
        <v>99185.488139609835</v>
      </c>
      <c r="AJ14" s="75">
        <f>Receita!AJ362</f>
        <v>98950.045654392365</v>
      </c>
      <c r="AK14" s="75">
        <f>Receita!AK362</f>
        <v>98714.498051110029</v>
      </c>
      <c r="AL14" s="75">
        <f>Receita!AL362</f>
        <v>98338.180629781637</v>
      </c>
      <c r="AM14" s="75">
        <f>Receita!AM362</f>
        <v>97961.805610334268</v>
      </c>
      <c r="AN14" s="75">
        <f>Receita!AN362</f>
        <v>97585.408281836804</v>
      </c>
      <c r="AO14" s="75">
        <f>Receita!AO362</f>
        <v>97209.062652242661</v>
      </c>
      <c r="AP14" s="75">
        <f>Receita!AP362</f>
        <v>96832.670601988357</v>
      </c>
      <c r="AQ14" s="8"/>
    </row>
    <row r="15" spans="2:43">
      <c r="B15" s="5"/>
      <c r="F15" s="41" t="s">
        <v>50</v>
      </c>
      <c r="G15" s="74">
        <f>SUM(H15:AP15)</f>
        <v>4893323.4440501407</v>
      </c>
      <c r="H15" s="75">
        <f>Receita!H363</f>
        <v>95033.687845315828</v>
      </c>
      <c r="I15" s="75">
        <f>Receita!I363</f>
        <v>95643.391804546933</v>
      </c>
      <c r="J15" s="75">
        <f>Receita!J363</f>
        <v>105389.8079238129</v>
      </c>
      <c r="K15" s="75">
        <f>Receita!K363</f>
        <v>115697.56294581303</v>
      </c>
      <c r="L15" s="75">
        <f>Receita!L363</f>
        <v>127307.51382509714</v>
      </c>
      <c r="M15" s="75">
        <f>Receita!M363</f>
        <v>135567.32173970711</v>
      </c>
      <c r="N15" s="75">
        <f>Receita!N363</f>
        <v>142764.36978981868</v>
      </c>
      <c r="O15" s="75">
        <f>Receita!O363</f>
        <v>143856.81787726691</v>
      </c>
      <c r="P15" s="75">
        <f>Receita!P363</f>
        <v>144196.98512867384</v>
      </c>
      <c r="Q15" s="75">
        <f>Receita!Q363</f>
        <v>144760.99548198332</v>
      </c>
      <c r="R15" s="75">
        <f>Receita!R363</f>
        <v>142672.82908737217</v>
      </c>
      <c r="S15" s="75">
        <f>Receita!S363</f>
        <v>144303.77268503211</v>
      </c>
      <c r="T15" s="75">
        <f>Receita!T363</f>
        <v>145950.14375790177</v>
      </c>
      <c r="U15" s="75">
        <f>Receita!U363</f>
        <v>146357.89421529704</v>
      </c>
      <c r="V15" s="75">
        <f>Receita!V363</f>
        <v>146800.80838224565</v>
      </c>
      <c r="W15" s="75">
        <f>Receita!W363</f>
        <v>146926.2066465696</v>
      </c>
      <c r="X15" s="75">
        <f>Receita!X363</f>
        <v>147051.70909375261</v>
      </c>
      <c r="Y15" s="75">
        <f>Receita!Y363</f>
        <v>147177.44008392669</v>
      </c>
      <c r="Z15" s="75">
        <f>Receita!Z363</f>
        <v>147302.89510532704</v>
      </c>
      <c r="AA15" s="75">
        <f>Receita!AA363</f>
        <v>147428.30935606643</v>
      </c>
      <c r="AB15" s="75">
        <f>Receita!AB363</f>
        <v>147307.25845136729</v>
      </c>
      <c r="AC15" s="75">
        <f>Receita!AC363</f>
        <v>147186.18019617666</v>
      </c>
      <c r="AD15" s="75">
        <f>Receita!AD363</f>
        <v>147065.29022668177</v>
      </c>
      <c r="AE15" s="75">
        <f>Receita!AE363</f>
        <v>146944.17564206844</v>
      </c>
      <c r="AF15" s="75">
        <f>Receita!AF363</f>
        <v>146823.00274253942</v>
      </c>
      <c r="AG15" s="75">
        <f>Receita!AG363</f>
        <v>146475.98329245814</v>
      </c>
      <c r="AH15" s="75">
        <f>Receita!AH363</f>
        <v>146128.78972495307</v>
      </c>
      <c r="AI15" s="75">
        <f>Receita!AI363</f>
        <v>145781.64319460897</v>
      </c>
      <c r="AJ15" s="75">
        <f>Receita!AJ363</f>
        <v>145434.54288641165</v>
      </c>
      <c r="AK15" s="75">
        <f>Receita!AK363</f>
        <v>145023.14065287996</v>
      </c>
      <c r="AL15" s="75">
        <f>Receita!AL363</f>
        <v>144479.6321961701</v>
      </c>
      <c r="AM15" s="75">
        <f>Receita!AM363</f>
        <v>143936.16755255481</v>
      </c>
      <c r="AN15" s="75">
        <f>Receita!AN363</f>
        <v>143392.57154239234</v>
      </c>
      <c r="AO15" s="75">
        <f>Receita!AO363</f>
        <v>142849.08742907026</v>
      </c>
      <c r="AP15" s="75">
        <f>Receita!AP363</f>
        <v>142305.51554428009</v>
      </c>
      <c r="AQ15" s="8"/>
    </row>
    <row r="16" spans="2:43" ht="5.0999999999999996" customHeight="1">
      <c r="B16" s="5"/>
      <c r="F16" s="9"/>
      <c r="G16" s="21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8"/>
    </row>
    <row r="17" spans="2:43">
      <c r="B17" s="5"/>
      <c r="F17" s="9" t="s">
        <v>13</v>
      </c>
      <c r="G17" s="74">
        <f>SUM(H17:AP17)</f>
        <v>-3882893.8507478214</v>
      </c>
      <c r="H17" s="75">
        <v>-55014.99402204308</v>
      </c>
      <c r="I17" s="75">
        <v>-43512.603391267927</v>
      </c>
      <c r="J17" s="75">
        <v>-50829.237236203873</v>
      </c>
      <c r="K17" s="75">
        <v>-61036.389695118793</v>
      </c>
      <c r="L17" s="75">
        <v>-74533.839070029091</v>
      </c>
      <c r="M17" s="75">
        <v>-83585.797917678283</v>
      </c>
      <c r="N17" s="75">
        <v>-92460.503598731375</v>
      </c>
      <c r="O17" s="75">
        <v>-93514.035361769085</v>
      </c>
      <c r="P17" s="75">
        <v>-95705.447834263148</v>
      </c>
      <c r="Q17" s="75">
        <v>-97239.231127865889</v>
      </c>
      <c r="R17" s="75">
        <v>-97483.877818819834</v>
      </c>
      <c r="S17" s="75">
        <v>-101619.53125435149</v>
      </c>
      <c r="T17" s="75">
        <v>-105866.87811563353</v>
      </c>
      <c r="U17" s="75">
        <v>-109815.69930867564</v>
      </c>
      <c r="V17" s="75">
        <v>-113754.21563899149</v>
      </c>
      <c r="W17" s="75">
        <v>-117869.16586888669</v>
      </c>
      <c r="X17" s="75">
        <v>-120662.29483244145</v>
      </c>
      <c r="Y17" s="75">
        <v>-123102.36933227682</v>
      </c>
      <c r="Z17" s="75">
        <v>-125370.74831231576</v>
      </c>
      <c r="AA17" s="75">
        <v>-127421.27740708565</v>
      </c>
      <c r="AB17" s="75">
        <v>-129171.92331595074</v>
      </c>
      <c r="AC17" s="75">
        <v>-130723.25241729026</v>
      </c>
      <c r="AD17" s="75">
        <v>-132045.77575896171</v>
      </c>
      <c r="AE17" s="75">
        <v>-133192.72009073303</v>
      </c>
      <c r="AF17" s="75">
        <v>-134155.58744944879</v>
      </c>
      <c r="AG17" s="75">
        <v>-134806.87405170212</v>
      </c>
      <c r="AH17" s="75">
        <v>-135344.71015800856</v>
      </c>
      <c r="AI17" s="75">
        <v>-135705.76268048637</v>
      </c>
      <c r="AJ17" s="75">
        <v>-135921.3045008675</v>
      </c>
      <c r="AK17" s="75">
        <v>-135955.80080607702</v>
      </c>
      <c r="AL17" s="75">
        <v>-135443.15994804443</v>
      </c>
      <c r="AM17" s="75">
        <v>-134920.56885613059</v>
      </c>
      <c r="AN17" s="75">
        <v>-133986.20520455291</v>
      </c>
      <c r="AO17" s="75">
        <v>-132402.40913391966</v>
      </c>
      <c r="AP17" s="75">
        <v>-118719.65923119866</v>
      </c>
      <c r="AQ17" s="8"/>
    </row>
    <row r="18" spans="2:43" ht="5.0999999999999996" customHeight="1">
      <c r="B18" s="5"/>
      <c r="F18" s="9"/>
      <c r="G18" s="21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8"/>
    </row>
    <row r="19" spans="2:43" s="43" customFormat="1">
      <c r="B19" s="26"/>
      <c r="F19" s="10" t="s">
        <v>14</v>
      </c>
      <c r="G19" s="74">
        <f>SUM(H19:AP19)</f>
        <v>76200006.811802372</v>
      </c>
      <c r="H19" s="74">
        <f>SUM(H10,H17)</f>
        <v>1310587.492026248</v>
      </c>
      <c r="I19" s="74">
        <f t="shared" ref="I19:AJ19" si="3">SUM(I10,I17)</f>
        <v>1329167.4606061904</v>
      </c>
      <c r="J19" s="74">
        <f t="shared" si="3"/>
        <v>1495859.7491438857</v>
      </c>
      <c r="K19" s="74">
        <f t="shared" si="3"/>
        <v>1667497.9035913243</v>
      </c>
      <c r="L19" s="74">
        <f t="shared" si="3"/>
        <v>1853253.7626923912</v>
      </c>
      <c r="M19" s="74">
        <f t="shared" si="3"/>
        <v>1998505.9211013068</v>
      </c>
      <c r="N19" s="74">
        <f t="shared" si="3"/>
        <v>2155096.7290963866</v>
      </c>
      <c r="O19" s="74">
        <f t="shared" si="3"/>
        <v>2189375.9153611236</v>
      </c>
      <c r="P19" s="74">
        <f t="shared" si="3"/>
        <v>2209978.4156874935</v>
      </c>
      <c r="Q19" s="74">
        <f t="shared" si="3"/>
        <v>2233368.5869152029</v>
      </c>
      <c r="R19" s="74">
        <f t="shared" si="3"/>
        <v>2221278.8584173368</v>
      </c>
      <c r="S19" s="74">
        <f t="shared" si="3"/>
        <v>2274895.0646489211</v>
      </c>
      <c r="T19" s="74">
        <f t="shared" si="3"/>
        <v>2328979.8767869538</v>
      </c>
      <c r="U19" s="74">
        <f t="shared" si="3"/>
        <v>2333267.1873929156</v>
      </c>
      <c r="V19" s="74">
        <f t="shared" si="3"/>
        <v>2340032.6155104442</v>
      </c>
      <c r="W19" s="74">
        <f t="shared" si="3"/>
        <v>2338726.7150184251</v>
      </c>
      <c r="X19" s="74">
        <f t="shared" si="3"/>
        <v>2338742.8372932198</v>
      </c>
      <c r="Y19" s="74">
        <f t="shared" si="3"/>
        <v>2339117.038146955</v>
      </c>
      <c r="Z19" s="74">
        <f t="shared" si="3"/>
        <v>2339657.9344179709</v>
      </c>
      <c r="AA19" s="74">
        <f t="shared" si="3"/>
        <v>2340416.8718379135</v>
      </c>
      <c r="AB19" s="74">
        <f t="shared" si="3"/>
        <v>2337071.3701983327</v>
      </c>
      <c r="AC19" s="74">
        <f t="shared" si="3"/>
        <v>2333924.6859966419</v>
      </c>
      <c r="AD19" s="74">
        <f t="shared" si="3"/>
        <v>2331008.6880933209</v>
      </c>
      <c r="AE19" s="74">
        <f t="shared" si="3"/>
        <v>2328266.9232834987</v>
      </c>
      <c r="AF19" s="74">
        <f t="shared" si="3"/>
        <v>2325706.6517725205</v>
      </c>
      <c r="AG19" s="74">
        <f t="shared" si="3"/>
        <v>2319496.7100296463</v>
      </c>
      <c r="AH19" s="74">
        <f t="shared" si="3"/>
        <v>2313395.4436393715</v>
      </c>
      <c r="AI19" s="74">
        <f t="shared" si="3"/>
        <v>2307472.627878584</v>
      </c>
      <c r="AJ19" s="74">
        <f t="shared" si="3"/>
        <v>2301696.0707260822</v>
      </c>
      <c r="AK19" s="74">
        <f t="shared" ref="AK19:AP19" si="4">SUM(AK10,AK17)</f>
        <v>2295898.9155792412</v>
      </c>
      <c r="AL19" s="74">
        <f t="shared" si="4"/>
        <v>2287375.7318278053</v>
      </c>
      <c r="AM19" s="74">
        <f t="shared" si="4"/>
        <v>2278863.0675761122</v>
      </c>
      <c r="AN19" s="74">
        <f t="shared" si="4"/>
        <v>2270759.6436649021</v>
      </c>
      <c r="AO19" s="74">
        <f t="shared" si="4"/>
        <v>2263308.4093293734</v>
      </c>
      <c r="AP19" s="74">
        <f t="shared" si="4"/>
        <v>2267954.9365143343</v>
      </c>
      <c r="AQ19" s="13"/>
    </row>
    <row r="20" spans="2:43" ht="5.0999999999999996" customHeight="1">
      <c r="B20" s="5"/>
      <c r="F20" s="9"/>
      <c r="G20" s="21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8"/>
    </row>
    <row r="21" spans="2:43">
      <c r="B21" s="5"/>
      <c r="F21" s="9" t="s">
        <v>58</v>
      </c>
      <c r="G21" s="74">
        <f t="shared" ref="G21:G48" si="5">SUM(H21:AP21)</f>
        <v>-39539816.556432277</v>
      </c>
      <c r="H21" s="75">
        <f>SUM(H22:H34)</f>
        <v>-736085.52753040846</v>
      </c>
      <c r="I21" s="75">
        <f t="shared" ref="I21:AP21" si="6">SUM(I22:I34)</f>
        <v>-980225.93839688692</v>
      </c>
      <c r="J21" s="75">
        <f t="shared" si="6"/>
        <v>-991837.83597377315</v>
      </c>
      <c r="K21" s="75">
        <f t="shared" si="6"/>
        <v>-1047489.2468770101</v>
      </c>
      <c r="L21" s="75">
        <f t="shared" si="6"/>
        <v>-1074526.1833661639</v>
      </c>
      <c r="M21" s="75">
        <f t="shared" si="6"/>
        <v>-1110880.3662272277</v>
      </c>
      <c r="N21" s="75">
        <f t="shared" si="6"/>
        <v>-1156879.1813461669</v>
      </c>
      <c r="O21" s="75">
        <f t="shared" si="6"/>
        <v>-1183935.8709152262</v>
      </c>
      <c r="P21" s="75">
        <f t="shared" si="6"/>
        <v>-1179541.4242108678</v>
      </c>
      <c r="Q21" s="75">
        <f t="shared" si="6"/>
        <v>-1182292.0172948742</v>
      </c>
      <c r="R21" s="75">
        <f t="shared" si="6"/>
        <v>-1170224.3011984976</v>
      </c>
      <c r="S21" s="75">
        <f t="shared" si="6"/>
        <v>-1172601.5348612713</v>
      </c>
      <c r="T21" s="75">
        <f t="shared" si="6"/>
        <v>-1184353.0161685594</v>
      </c>
      <c r="U21" s="75">
        <f t="shared" si="6"/>
        <v>-1176309.8063791997</v>
      </c>
      <c r="V21" s="75">
        <f t="shared" si="6"/>
        <v>-1162384.3776631018</v>
      </c>
      <c r="W21" s="75">
        <f t="shared" si="6"/>
        <v>-1142024.59710844</v>
      </c>
      <c r="X21" s="75">
        <f t="shared" si="6"/>
        <v>-1143388.8133774379</v>
      </c>
      <c r="Y21" s="75">
        <f t="shared" si="6"/>
        <v>-1145124.7332080954</v>
      </c>
      <c r="Z21" s="75">
        <f t="shared" si="6"/>
        <v>-1146657.0989131639</v>
      </c>
      <c r="AA21" s="75">
        <f t="shared" si="6"/>
        <v>-1148183.6642586326</v>
      </c>
      <c r="AB21" s="75">
        <f t="shared" si="6"/>
        <v>-1147998.0481176754</v>
      </c>
      <c r="AC21" s="75">
        <f t="shared" si="6"/>
        <v>-1147408.4001160613</v>
      </c>
      <c r="AD21" s="75">
        <f t="shared" si="6"/>
        <v>-1146999.2428913689</v>
      </c>
      <c r="AE21" s="75">
        <f t="shared" si="6"/>
        <v>-1146604.8216808469</v>
      </c>
      <c r="AF21" s="75">
        <f t="shared" si="6"/>
        <v>-1146213.29454268</v>
      </c>
      <c r="AG21" s="75">
        <f t="shared" si="6"/>
        <v>-1144764.0509917226</v>
      </c>
      <c r="AH21" s="75">
        <f t="shared" si="6"/>
        <v>-1142623.1178836538</v>
      </c>
      <c r="AI21" s="75">
        <f t="shared" si="6"/>
        <v>-1140675.322033223</v>
      </c>
      <c r="AJ21" s="75">
        <f t="shared" si="6"/>
        <v>-1138725.4706972581</v>
      </c>
      <c r="AK21" s="75">
        <f t="shared" si="6"/>
        <v>-1136705.4341593664</v>
      </c>
      <c r="AL21" s="75">
        <f t="shared" si="6"/>
        <v>-1136046.0892548494</v>
      </c>
      <c r="AM21" s="75">
        <f t="shared" si="6"/>
        <v>-1132720.5757044901</v>
      </c>
      <c r="AN21" s="75">
        <f t="shared" si="6"/>
        <v>-1129596.4419162287</v>
      </c>
      <c r="AO21" s="75">
        <f t="shared" si="6"/>
        <v>-1126475.5852187884</v>
      </c>
      <c r="AP21" s="75">
        <f t="shared" si="6"/>
        <v>-1341315.1259490731</v>
      </c>
      <c r="AQ21" s="8"/>
    </row>
    <row r="22" spans="2:43">
      <c r="B22" s="5"/>
      <c r="F22" s="41" t="s">
        <v>52</v>
      </c>
      <c r="G22" s="74">
        <f t="shared" si="5"/>
        <v>-678128</v>
      </c>
      <c r="H22" s="75">
        <f>-SUM(OPEX!H563,OPEX!H570,OPEX!H577,OPEX!H584)</f>
        <v>-7427</v>
      </c>
      <c r="I22" s="75">
        <f>-SUM(OPEX!I563,OPEX!I570,OPEX!I577,OPEX!I584)</f>
        <v>-9352</v>
      </c>
      <c r="J22" s="75">
        <f>-SUM(OPEX!J563,OPEX!J570,OPEX!J577,OPEX!J584)</f>
        <v>-13578</v>
      </c>
      <c r="K22" s="75">
        <f>-SUM(OPEX!K563,OPEX!K570,OPEX!K577,OPEX!K584)</f>
        <v>-15927</v>
      </c>
      <c r="L22" s="75">
        <f>-SUM(OPEX!L563,OPEX!L570,OPEX!L577,OPEX!L584)</f>
        <v>-17502</v>
      </c>
      <c r="M22" s="75">
        <f>-SUM(OPEX!M563,OPEX!M570,OPEX!M577,OPEX!M584)</f>
        <v>-18904</v>
      </c>
      <c r="N22" s="75">
        <f>-SUM(OPEX!N563,OPEX!N570,OPEX!N577,OPEX!N584)</f>
        <v>-18945</v>
      </c>
      <c r="O22" s="75">
        <f>-SUM(OPEX!O563,OPEX!O570,OPEX!O577,OPEX!O584)</f>
        <v>-19591</v>
      </c>
      <c r="P22" s="75">
        <f>-SUM(OPEX!P563,OPEX!P570,OPEX!P577,OPEX!P584)</f>
        <v>-20053</v>
      </c>
      <c r="Q22" s="75">
        <f>-SUM(OPEX!Q563,OPEX!Q570,OPEX!Q577,OPEX!Q584)</f>
        <v>-20821</v>
      </c>
      <c r="R22" s="75">
        <f>-SUM(OPEX!R563,OPEX!R570,OPEX!R577,OPEX!R584)</f>
        <v>-21248</v>
      </c>
      <c r="S22" s="75">
        <f>-SUM(OPEX!S563,OPEX!S570,OPEX!S577,OPEX!S584)</f>
        <v>-21287</v>
      </c>
      <c r="T22" s="75">
        <f>-SUM(OPEX!T563,OPEX!T570,OPEX!T577,OPEX!T584)</f>
        <v>-21940</v>
      </c>
      <c r="U22" s="75">
        <f>-SUM(OPEX!U563,OPEX!U570,OPEX!U577,OPEX!U584)</f>
        <v>-21778</v>
      </c>
      <c r="V22" s="75">
        <f>-SUM(OPEX!V563,OPEX!V570,OPEX!V577,OPEX!V584)</f>
        <v>-21611</v>
      </c>
      <c r="W22" s="75">
        <f>-SUM(OPEX!W563,OPEX!W570,OPEX!W577,OPEX!W584)</f>
        <v>-21595</v>
      </c>
      <c r="X22" s="75">
        <f>-SUM(OPEX!X563,OPEX!X570,OPEX!X577,OPEX!X584)</f>
        <v>-21193</v>
      </c>
      <c r="Y22" s="75">
        <f>-SUM(OPEX!Y563,OPEX!Y570,OPEX!Y577,OPEX!Y584)</f>
        <v>-20983</v>
      </c>
      <c r="Z22" s="75">
        <f>-SUM(OPEX!Z563,OPEX!Z570,OPEX!Z577,OPEX!Z584)</f>
        <v>-20765</v>
      </c>
      <c r="AA22" s="75">
        <f>-SUM(OPEX!AA563,OPEX!AA570,OPEX!AA577,OPEX!AA584)</f>
        <v>-20549</v>
      </c>
      <c r="AB22" s="75">
        <f>-SUM(OPEX!AB563,OPEX!AB570,OPEX!AB577,OPEX!AB584)</f>
        <v>-20450</v>
      </c>
      <c r="AC22" s="75">
        <f>-SUM(OPEX!AC563,OPEX!AC570,OPEX!AC577,OPEX!AC584)</f>
        <v>-20261</v>
      </c>
      <c r="AD22" s="75">
        <f>-SUM(OPEX!AD563,OPEX!AD570,OPEX!AD577,OPEX!AD584)</f>
        <v>-20260</v>
      </c>
      <c r="AE22" s="75">
        <f>-SUM(OPEX!AE563,OPEX!AE570,OPEX!AE577,OPEX!AE584)</f>
        <v>-20264</v>
      </c>
      <c r="AF22" s="75">
        <f>-SUM(OPEX!AF563,OPEX!AF570,OPEX!AF577,OPEX!AF584)</f>
        <v>-20266</v>
      </c>
      <c r="AG22" s="75">
        <f>-SUM(OPEX!AG563,OPEX!AG570,OPEX!AG577,OPEX!AG584)</f>
        <v>-20441</v>
      </c>
      <c r="AH22" s="75">
        <f>-SUM(OPEX!AH563,OPEX!AH570,OPEX!AH577,OPEX!AH584)</f>
        <v>-20225</v>
      </c>
      <c r="AI22" s="75">
        <f>-SUM(OPEX!AI563,OPEX!AI570,OPEX!AI577,OPEX!AI584)</f>
        <v>-20204</v>
      </c>
      <c r="AJ22" s="75">
        <f>-SUM(OPEX!AJ563,OPEX!AJ570,OPEX!AJ577,OPEX!AJ584)</f>
        <v>-20181</v>
      </c>
      <c r="AK22" s="75">
        <f>-SUM(OPEX!AK563,OPEX!AK570,OPEX!AK577,OPEX!AK584)</f>
        <v>-20160</v>
      </c>
      <c r="AL22" s="75">
        <f>-SUM(OPEX!AL563,OPEX!AL570,OPEX!AL577,OPEX!AL584)</f>
        <v>-20316</v>
      </c>
      <c r="AM22" s="75">
        <f>-SUM(OPEX!AM563,OPEX!AM570,OPEX!AM577,OPEX!AM584)</f>
        <v>-20078</v>
      </c>
      <c r="AN22" s="75">
        <f>-SUM(OPEX!AN563,OPEX!AN570,OPEX!AN577,OPEX!AN584)</f>
        <v>-20036</v>
      </c>
      <c r="AO22" s="75">
        <f>-SUM(OPEX!AO563,OPEX!AO570,OPEX!AO577,OPEX!AO584)</f>
        <v>-19990</v>
      </c>
      <c r="AP22" s="75">
        <f>-SUM(OPEX!AP563,OPEX!AP570,OPEX!AP577,OPEX!AP584)</f>
        <v>-19947</v>
      </c>
      <c r="AQ22" s="8"/>
    </row>
    <row r="23" spans="2:43">
      <c r="B23" s="5"/>
      <c r="F23" s="41" t="s">
        <v>53</v>
      </c>
      <c r="G23" s="74">
        <f t="shared" si="5"/>
        <v>-4758906</v>
      </c>
      <c r="H23" s="75">
        <f>-SUM(OPEX!H564,OPEX!H571,OPEX!H578,OPEX!H585)</f>
        <v>-78392</v>
      </c>
      <c r="I23" s="75">
        <f>-SUM(OPEX!I564,OPEX!I571,OPEX!I578,OPEX!I585)</f>
        <v>-91266</v>
      </c>
      <c r="J23" s="75">
        <f>-SUM(OPEX!J564,OPEX!J571,OPEX!J578,OPEX!J585)</f>
        <v>-96653</v>
      </c>
      <c r="K23" s="75">
        <f>-SUM(OPEX!K564,OPEX!K571,OPEX!K578,OPEX!K585)</f>
        <v>-109242</v>
      </c>
      <c r="L23" s="75">
        <f>-SUM(OPEX!L564,OPEX!L571,OPEX!L578,OPEX!L585)</f>
        <v>-113157</v>
      </c>
      <c r="M23" s="75">
        <f>-SUM(OPEX!M564,OPEX!M571,OPEX!M578,OPEX!M585)</f>
        <v>-114957</v>
      </c>
      <c r="N23" s="75">
        <f>-SUM(OPEX!N564,OPEX!N571,OPEX!N578,OPEX!N585)</f>
        <v>-130232</v>
      </c>
      <c r="O23" s="75">
        <f>-SUM(OPEX!O564,OPEX!O571,OPEX!O578,OPEX!O585)</f>
        <v>-127468</v>
      </c>
      <c r="P23" s="75">
        <f>-SUM(OPEX!P564,OPEX!P571,OPEX!P578,OPEX!P585)</f>
        <v>-124766</v>
      </c>
      <c r="Q23" s="75">
        <f>-SUM(OPEX!Q564,OPEX!Q571,OPEX!Q578,OPEX!Q585)</f>
        <v>-132783</v>
      </c>
      <c r="R23" s="75">
        <f>-SUM(OPEX!R564,OPEX!R571,OPEX!R578,OPEX!R585)</f>
        <v>-134574</v>
      </c>
      <c r="S23" s="75">
        <f>-SUM(OPEX!S564,OPEX!S571,OPEX!S578,OPEX!S585)</f>
        <v>-139277</v>
      </c>
      <c r="T23" s="75">
        <f>-SUM(OPEX!T564,OPEX!T571,OPEX!T578,OPEX!T585)</f>
        <v>-144825</v>
      </c>
      <c r="U23" s="75">
        <f>-SUM(OPEX!U564,OPEX!U571,OPEX!U578,OPEX!U585)</f>
        <v>-145424</v>
      </c>
      <c r="V23" s="75">
        <f>-SUM(OPEX!V564,OPEX!V571,OPEX!V578,OPEX!V585)</f>
        <v>-147152</v>
      </c>
      <c r="W23" s="75">
        <f>-SUM(OPEX!W564,OPEX!W571,OPEX!W578,OPEX!W585)</f>
        <v>-147300</v>
      </c>
      <c r="X23" s="75">
        <f>-SUM(OPEX!X564,OPEX!X571,OPEX!X578,OPEX!X585)</f>
        <v>-147462</v>
      </c>
      <c r="Y23" s="75">
        <f>-SUM(OPEX!Y564,OPEX!Y571,OPEX!Y578,OPEX!Y585)</f>
        <v>-147805</v>
      </c>
      <c r="Z23" s="75">
        <f>-SUM(OPEX!Z564,OPEX!Z571,OPEX!Z578,OPEX!Z585)</f>
        <v>-147952</v>
      </c>
      <c r="AA23" s="75">
        <f>-SUM(OPEX!AA564,OPEX!AA571,OPEX!AA578,OPEX!AA585)</f>
        <v>-148090</v>
      </c>
      <c r="AB23" s="75">
        <f>-SUM(OPEX!AB564,OPEX!AB571,OPEX!AB578,OPEX!AB585)</f>
        <v>-147962</v>
      </c>
      <c r="AC23" s="75">
        <f>-SUM(OPEX!AC564,OPEX!AC571,OPEX!AC578,OPEX!AC585)</f>
        <v>-147837</v>
      </c>
      <c r="AD23" s="75">
        <f>-SUM(OPEX!AD564,OPEX!AD571,OPEX!AD578,OPEX!AD585)</f>
        <v>-147701</v>
      </c>
      <c r="AE23" s="75">
        <f>-SUM(OPEX!AE564,OPEX!AE571,OPEX!AE578,OPEX!AE585)</f>
        <v>-147573</v>
      </c>
      <c r="AF23" s="75">
        <f>-SUM(OPEX!AF564,OPEX!AF571,OPEX!AF578,OPEX!AF585)</f>
        <v>-147446</v>
      </c>
      <c r="AG23" s="75">
        <f>-SUM(OPEX!AG564,OPEX!AG571,OPEX!AG578,OPEX!AG585)</f>
        <v>-147089</v>
      </c>
      <c r="AH23" s="75">
        <f>-SUM(OPEX!AH564,OPEX!AH571,OPEX!AH578,OPEX!AH585)</f>
        <v>-146727</v>
      </c>
      <c r="AI23" s="75">
        <f>-SUM(OPEX!AI564,OPEX!AI571,OPEX!AI578,OPEX!AI585)</f>
        <v>-146367</v>
      </c>
      <c r="AJ23" s="75">
        <f>-SUM(OPEX!AJ564,OPEX!AJ571,OPEX!AJ578,OPEX!AJ585)</f>
        <v>-146003</v>
      </c>
      <c r="AK23" s="75">
        <f>-SUM(OPEX!AK564,OPEX!AK571,OPEX!AK578,OPEX!AK585)</f>
        <v>-145629</v>
      </c>
      <c r="AL23" s="75">
        <f>-SUM(OPEX!AL564,OPEX!AL571,OPEX!AL578,OPEX!AL585)</f>
        <v>-145071</v>
      </c>
      <c r="AM23" s="75">
        <f>-SUM(OPEX!AM564,OPEX!AM571,OPEX!AM578,OPEX!AM585)</f>
        <v>-144514</v>
      </c>
      <c r="AN23" s="75">
        <f>-SUM(OPEX!AN564,OPEX!AN571,OPEX!AN578,OPEX!AN585)</f>
        <v>-143959</v>
      </c>
      <c r="AO23" s="75">
        <f>-SUM(OPEX!AO564,OPEX!AO571,OPEX!AO578,OPEX!AO585)</f>
        <v>-143406</v>
      </c>
      <c r="AP23" s="75">
        <f>-SUM(OPEX!AP564,OPEX!AP571,OPEX!AP578,OPEX!AP585)</f>
        <v>-142845</v>
      </c>
      <c r="AQ23" s="8"/>
    </row>
    <row r="24" spans="2:43">
      <c r="B24" s="5"/>
      <c r="F24" s="41" t="s">
        <v>54</v>
      </c>
      <c r="G24" s="74">
        <f t="shared" si="5"/>
        <v>-5447604</v>
      </c>
      <c r="H24" s="75">
        <f>-SUM(OPEX!H565,OPEX!H572,OPEX!H579,OPEX!H586)</f>
        <v>-105978</v>
      </c>
      <c r="I24" s="75">
        <f>-SUM(OPEX!I565,OPEX!I572,OPEX!I579,OPEX!I586)</f>
        <v>-107642</v>
      </c>
      <c r="J24" s="75">
        <f>-SUM(OPEX!J565,OPEX!J572,OPEX!J579,OPEX!J586)</f>
        <v>-110897</v>
      </c>
      <c r="K24" s="75">
        <f>-SUM(OPEX!K565,OPEX!K572,OPEX!K579,OPEX!K586)</f>
        <v>-114217</v>
      </c>
      <c r="L24" s="75">
        <f>-SUM(OPEX!L565,OPEX!L572,OPEX!L579,OPEX!L586)</f>
        <v>-117606</v>
      </c>
      <c r="M24" s="75">
        <f>-SUM(OPEX!M565,OPEX!M572,OPEX!M579,OPEX!M586)</f>
        <v>-120717</v>
      </c>
      <c r="N24" s="75">
        <f>-SUM(OPEX!N565,OPEX!N572,OPEX!N579,OPEX!N586)</f>
        <v>-127335</v>
      </c>
      <c r="O24" s="75">
        <f>-SUM(OPEX!O565,OPEX!O572,OPEX!O579,OPEX!O586)</f>
        <v>-134018</v>
      </c>
      <c r="P24" s="75">
        <f>-SUM(OPEX!P565,OPEX!P572,OPEX!P579,OPEX!P586)</f>
        <v>-140782</v>
      </c>
      <c r="Q24" s="75">
        <f>-SUM(OPEX!Q565,OPEX!Q572,OPEX!Q579,OPEX!Q586)</f>
        <v>-147435</v>
      </c>
      <c r="R24" s="75">
        <f>-SUM(OPEX!R565,OPEX!R572,OPEX!R579,OPEX!R586)</f>
        <v>-153653</v>
      </c>
      <c r="S24" s="75">
        <f>-SUM(OPEX!S565,OPEX!S572,OPEX!S579,OPEX!S586)</f>
        <v>-159332</v>
      </c>
      <c r="T24" s="75">
        <f>-SUM(OPEX!T565,OPEX!T572,OPEX!T579,OPEX!T586)</f>
        <v>-165093</v>
      </c>
      <c r="U24" s="75">
        <f>-SUM(OPEX!U565,OPEX!U572,OPEX!U579,OPEX!U586)</f>
        <v>-166186</v>
      </c>
      <c r="V24" s="75">
        <f>-SUM(OPEX!V565,OPEX!V572,OPEX!V579,OPEX!V586)</f>
        <v>-167536</v>
      </c>
      <c r="W24" s="75">
        <f>-SUM(OPEX!W565,OPEX!W572,OPEX!W579,OPEX!W586)</f>
        <v>-168077</v>
      </c>
      <c r="X24" s="75">
        <f>-SUM(OPEX!X565,OPEX!X572,OPEX!X579,OPEX!X586)</f>
        <v>-168610</v>
      </c>
      <c r="Y24" s="75">
        <f>-SUM(OPEX!Y565,OPEX!Y572,OPEX!Y579,OPEX!Y586)</f>
        <v>-169137</v>
      </c>
      <c r="Z24" s="75">
        <f>-SUM(OPEX!Z565,OPEX!Z572,OPEX!Z579,OPEX!Z586)</f>
        <v>-169669</v>
      </c>
      <c r="AA24" s="75">
        <f>-SUM(OPEX!AA565,OPEX!AA572,OPEX!AA579,OPEX!AA586)</f>
        <v>-170194</v>
      </c>
      <c r="AB24" s="75">
        <f>-SUM(OPEX!AB565,OPEX!AB572,OPEX!AB579,OPEX!AB586)</f>
        <v>-170341</v>
      </c>
      <c r="AC24" s="75">
        <f>-SUM(OPEX!AC565,OPEX!AC572,OPEX!AC579,OPEX!AC586)</f>
        <v>-170487</v>
      </c>
      <c r="AD24" s="75">
        <f>-SUM(OPEX!AD565,OPEX!AD572,OPEX!AD579,OPEX!AD586)</f>
        <v>-170632</v>
      </c>
      <c r="AE24" s="75">
        <f>-SUM(OPEX!AE565,OPEX!AE572,OPEX!AE579,OPEX!AE586)</f>
        <v>-170783</v>
      </c>
      <c r="AF24" s="75">
        <f>-SUM(OPEX!AF565,OPEX!AF572,OPEX!AF579,OPEX!AF586)</f>
        <v>-170926</v>
      </c>
      <c r="AG24" s="75">
        <f>-SUM(OPEX!AG565,OPEX!AG572,OPEX!AG579,OPEX!AG586)</f>
        <v>-170952</v>
      </c>
      <c r="AH24" s="75">
        <f>-SUM(OPEX!AH565,OPEX!AH572,OPEX!AH579,OPEX!AH586)</f>
        <v>-170979</v>
      </c>
      <c r="AI24" s="75">
        <f>-SUM(OPEX!AI565,OPEX!AI572,OPEX!AI579,OPEX!AI586)</f>
        <v>-171000</v>
      </c>
      <c r="AJ24" s="75">
        <f>-SUM(OPEX!AJ565,OPEX!AJ572,OPEX!AJ579,OPEX!AJ586)</f>
        <v>-171024</v>
      </c>
      <c r="AK24" s="75">
        <f>-SUM(OPEX!AK565,OPEX!AK572,OPEX!AK579,OPEX!AK586)</f>
        <v>-171046</v>
      </c>
      <c r="AL24" s="75">
        <f>-SUM(OPEX!AL565,OPEX!AL572,OPEX!AL579,OPEX!AL586)</f>
        <v>-171053</v>
      </c>
      <c r="AM24" s="75">
        <f>-SUM(OPEX!AM565,OPEX!AM572,OPEX!AM579,OPEX!AM586)</f>
        <v>-171058</v>
      </c>
      <c r="AN24" s="75">
        <f>-SUM(OPEX!AN565,OPEX!AN572,OPEX!AN579,OPEX!AN586)</f>
        <v>-171065</v>
      </c>
      <c r="AO24" s="75">
        <f>-SUM(OPEX!AO565,OPEX!AO572,OPEX!AO579,OPEX!AO586)</f>
        <v>-171068</v>
      </c>
      <c r="AP24" s="75">
        <f>-SUM(OPEX!AP565,OPEX!AP572,OPEX!AP579,OPEX!AP586)</f>
        <v>-171076</v>
      </c>
      <c r="AQ24" s="8"/>
    </row>
    <row r="25" spans="2:43">
      <c r="B25" s="5"/>
      <c r="F25" s="41" t="s">
        <v>11</v>
      </c>
      <c r="G25" s="74">
        <f t="shared" si="5"/>
        <v>-1908065</v>
      </c>
      <c r="H25" s="75">
        <f>-SUM(OPEX!H566,OPEX!H573,OPEX!H580,OPEX!H587)</f>
        <v>-37729</v>
      </c>
      <c r="I25" s="75">
        <f>-SUM(OPEX!I566,OPEX!I573,OPEX!I580,OPEX!I587)</f>
        <v>-38314</v>
      </c>
      <c r="J25" s="75">
        <f>-SUM(OPEX!J566,OPEX!J573,OPEX!J580,OPEX!J587)</f>
        <v>-39432</v>
      </c>
      <c r="K25" s="75">
        <f>-SUM(OPEX!K566,OPEX!K573,OPEX!K580,OPEX!K587)</f>
        <v>-40574</v>
      </c>
      <c r="L25" s="75">
        <f>-SUM(OPEX!L566,OPEX!L573,OPEX!L580,OPEX!L587)</f>
        <v>-41739</v>
      </c>
      <c r="M25" s="75">
        <f>-SUM(OPEX!M566,OPEX!M573,OPEX!M580,OPEX!M587)</f>
        <v>-42801</v>
      </c>
      <c r="N25" s="75">
        <f>-SUM(OPEX!N566,OPEX!N573,OPEX!N580,OPEX!N587)</f>
        <v>-45026</v>
      </c>
      <c r="O25" s="75">
        <f>-SUM(OPEX!O566,OPEX!O573,OPEX!O580,OPEX!O587)</f>
        <v>-47275</v>
      </c>
      <c r="P25" s="75">
        <f>-SUM(OPEX!P566,OPEX!P573,OPEX!P580,OPEX!P587)</f>
        <v>-49549</v>
      </c>
      <c r="Q25" s="75">
        <f>-SUM(OPEX!Q566,OPEX!Q573,OPEX!Q580,OPEX!Q587)</f>
        <v>-51776</v>
      </c>
      <c r="R25" s="75">
        <f>-SUM(OPEX!R566,OPEX!R573,OPEX!R580,OPEX!R587)</f>
        <v>-53850</v>
      </c>
      <c r="S25" s="75">
        <f>-SUM(OPEX!S566,OPEX!S573,OPEX!S580,OPEX!S587)</f>
        <v>-55748</v>
      </c>
      <c r="T25" s="75">
        <f>-SUM(OPEX!T566,OPEX!T573,OPEX!T580,OPEX!T587)</f>
        <v>-57666</v>
      </c>
      <c r="U25" s="75">
        <f>-SUM(OPEX!U566,OPEX!U573,OPEX!U580,OPEX!U587)</f>
        <v>-58049</v>
      </c>
      <c r="V25" s="75">
        <f>-SUM(OPEX!V566,OPEX!V573,OPEX!V580,OPEX!V587)</f>
        <v>-58509</v>
      </c>
      <c r="W25" s="75">
        <f>-SUM(OPEX!W566,OPEX!W573,OPEX!W580,OPEX!W587)</f>
        <v>-58696</v>
      </c>
      <c r="X25" s="75">
        <f>-SUM(OPEX!X566,OPEX!X573,OPEX!X580,OPEX!X587)</f>
        <v>-58878</v>
      </c>
      <c r="Y25" s="75">
        <f>-SUM(OPEX!Y566,OPEX!Y573,OPEX!Y580,OPEX!Y587)</f>
        <v>-59056</v>
      </c>
      <c r="Z25" s="75">
        <f>-SUM(OPEX!Z566,OPEX!Z573,OPEX!Z580,OPEX!Z587)</f>
        <v>-59235</v>
      </c>
      <c r="AA25" s="75">
        <f>-SUM(OPEX!AA566,OPEX!AA573,OPEX!AA580,OPEX!AA587)</f>
        <v>-59413</v>
      </c>
      <c r="AB25" s="75">
        <f>-SUM(OPEX!AB566,OPEX!AB573,OPEX!AB580,OPEX!AB587)</f>
        <v>-59464</v>
      </c>
      <c r="AC25" s="75">
        <f>-SUM(OPEX!AC566,OPEX!AC573,OPEX!AC580,OPEX!AC587)</f>
        <v>-59513</v>
      </c>
      <c r="AD25" s="75">
        <f>-SUM(OPEX!AD566,OPEX!AD573,OPEX!AD580,OPEX!AD587)</f>
        <v>-59559</v>
      </c>
      <c r="AE25" s="75">
        <f>-SUM(OPEX!AE566,OPEX!AE573,OPEX!AE580,OPEX!AE587)</f>
        <v>-59606</v>
      </c>
      <c r="AF25" s="75">
        <f>-SUM(OPEX!AF566,OPEX!AF573,OPEX!AF580,OPEX!AF587)</f>
        <v>-59659</v>
      </c>
      <c r="AG25" s="75">
        <f>-SUM(OPEX!AG566,OPEX!AG573,OPEX!AG580,OPEX!AG587)</f>
        <v>-59666</v>
      </c>
      <c r="AH25" s="75">
        <f>-SUM(OPEX!AH566,OPEX!AH573,OPEX!AH580,OPEX!AH587)</f>
        <v>-59676</v>
      </c>
      <c r="AI25" s="75">
        <f>-SUM(OPEX!AI566,OPEX!AI573,OPEX!AI580,OPEX!AI587)</f>
        <v>-59684</v>
      </c>
      <c r="AJ25" s="75">
        <f>-SUM(OPEX!AJ566,OPEX!AJ573,OPEX!AJ580,OPEX!AJ587)</f>
        <v>-59694</v>
      </c>
      <c r="AK25" s="75">
        <f>-SUM(OPEX!AK566,OPEX!AK573,OPEX!AK580,OPEX!AK587)</f>
        <v>-59699</v>
      </c>
      <c r="AL25" s="75">
        <f>-SUM(OPEX!AL566,OPEX!AL573,OPEX!AL580,OPEX!AL587)</f>
        <v>-59703</v>
      </c>
      <c r="AM25" s="75">
        <f>-SUM(OPEX!AM566,OPEX!AM573,OPEX!AM580,OPEX!AM587)</f>
        <v>-59705</v>
      </c>
      <c r="AN25" s="75">
        <f>-SUM(OPEX!AN566,OPEX!AN573,OPEX!AN580,OPEX!AN587)</f>
        <v>-59706</v>
      </c>
      <c r="AO25" s="75">
        <f>-SUM(OPEX!AO566,OPEX!AO573,OPEX!AO580,OPEX!AO587)</f>
        <v>-59707</v>
      </c>
      <c r="AP25" s="75">
        <f>-SUM(OPEX!AP566,OPEX!AP573,OPEX!AP580,OPEX!AP587)</f>
        <v>-59709</v>
      </c>
      <c r="AQ25" s="8"/>
    </row>
    <row r="26" spans="2:43">
      <c r="B26" s="5"/>
      <c r="F26" s="41" t="s">
        <v>15</v>
      </c>
      <c r="G26" s="74">
        <f t="shared" si="5"/>
        <v>-2419088</v>
      </c>
      <c r="H26" s="75">
        <f>-SUM(OPEX!H567,OPEX!H574,OPEX!H581,OPEX!H588)</f>
        <v>-38361</v>
      </c>
      <c r="I26" s="75">
        <f>-SUM(OPEX!I567,OPEX!I574,OPEX!I581,OPEX!I588)</f>
        <v>-40691</v>
      </c>
      <c r="J26" s="75">
        <f>-SUM(OPEX!J567,OPEX!J574,OPEX!J581,OPEX!J588)</f>
        <v>-42350</v>
      </c>
      <c r="K26" s="75">
        <f>-SUM(OPEX!K567,OPEX!K574,OPEX!K581,OPEX!K588)</f>
        <v>-44059</v>
      </c>
      <c r="L26" s="75">
        <f>-SUM(OPEX!L567,OPEX!L574,OPEX!L581,OPEX!L588)</f>
        <v>-45799</v>
      </c>
      <c r="M26" s="75">
        <f>-SUM(OPEX!M567,OPEX!M574,OPEX!M581,OPEX!M588)</f>
        <v>-47525</v>
      </c>
      <c r="N26" s="75">
        <f>-SUM(OPEX!N567,OPEX!N574,OPEX!N581,OPEX!N588)</f>
        <v>-51542</v>
      </c>
      <c r="O26" s="75">
        <f>-SUM(OPEX!O567,OPEX!O574,OPEX!O581,OPEX!O588)</f>
        <v>-55602</v>
      </c>
      <c r="P26" s="75">
        <f>-SUM(OPEX!P567,OPEX!P574,OPEX!P581,OPEX!P588)</f>
        <v>-59716</v>
      </c>
      <c r="Q26" s="75">
        <f>-SUM(OPEX!Q567,OPEX!Q574,OPEX!Q581,OPEX!Q588)</f>
        <v>-63857</v>
      </c>
      <c r="R26" s="75">
        <f>-SUM(OPEX!R567,OPEX!R574,OPEX!R581,OPEX!R588)</f>
        <v>-67831</v>
      </c>
      <c r="S26" s="75">
        <f>-SUM(OPEX!S567,OPEX!S574,OPEX!S581,OPEX!S588)</f>
        <v>-71452</v>
      </c>
      <c r="T26" s="75">
        <f>-SUM(OPEX!T567,OPEX!T574,OPEX!T581,OPEX!T588)</f>
        <v>-75124</v>
      </c>
      <c r="U26" s="75">
        <f>-SUM(OPEX!U567,OPEX!U574,OPEX!U581,OPEX!U588)</f>
        <v>-75737</v>
      </c>
      <c r="V26" s="75">
        <f>-SUM(OPEX!V567,OPEX!V574,OPEX!V581,OPEX!V588)</f>
        <v>-76521</v>
      </c>
      <c r="W26" s="75">
        <f>-SUM(OPEX!W567,OPEX!W574,OPEX!W581,OPEX!W588)</f>
        <v>-76813</v>
      </c>
      <c r="X26" s="75">
        <f>-SUM(OPEX!X567,OPEX!X574,OPEX!X581,OPEX!X588)</f>
        <v>-77096</v>
      </c>
      <c r="Y26" s="75">
        <f>-SUM(OPEX!Y567,OPEX!Y574,OPEX!Y581,OPEX!Y588)</f>
        <v>-77383</v>
      </c>
      <c r="Z26" s="75">
        <f>-SUM(OPEX!Z567,OPEX!Z574,OPEX!Z581,OPEX!Z588)</f>
        <v>-77664</v>
      </c>
      <c r="AA26" s="75">
        <f>-SUM(OPEX!AA567,OPEX!AA574,OPEX!AA581,OPEX!AA588)</f>
        <v>-77953</v>
      </c>
      <c r="AB26" s="75">
        <f>-SUM(OPEX!AB567,OPEX!AB574,OPEX!AB581,OPEX!AB588)</f>
        <v>-78048</v>
      </c>
      <c r="AC26" s="75">
        <f>-SUM(OPEX!AC567,OPEX!AC574,OPEX!AC581,OPEX!AC588)</f>
        <v>-78142</v>
      </c>
      <c r="AD26" s="75">
        <f>-SUM(OPEX!AD567,OPEX!AD574,OPEX!AD581,OPEX!AD588)</f>
        <v>-78241</v>
      </c>
      <c r="AE26" s="75">
        <f>-SUM(OPEX!AE567,OPEX!AE574,OPEX!AE581,OPEX!AE588)</f>
        <v>-78333</v>
      </c>
      <c r="AF26" s="75">
        <f>-SUM(OPEX!AF567,OPEX!AF574,OPEX!AF581,OPEX!AF588)</f>
        <v>-78430</v>
      </c>
      <c r="AG26" s="75">
        <f>-SUM(OPEX!AG567,OPEX!AG574,OPEX!AG581,OPEX!AG588)</f>
        <v>-78442</v>
      </c>
      <c r="AH26" s="75">
        <f>-SUM(OPEX!AH567,OPEX!AH574,OPEX!AH581,OPEX!AH588)</f>
        <v>-78454</v>
      </c>
      <c r="AI26" s="75">
        <f>-SUM(OPEX!AI567,OPEX!AI574,OPEX!AI581,OPEX!AI588)</f>
        <v>-78468</v>
      </c>
      <c r="AJ26" s="75">
        <f>-SUM(OPEX!AJ567,OPEX!AJ574,OPEX!AJ581,OPEX!AJ588)</f>
        <v>-78480</v>
      </c>
      <c r="AK26" s="75">
        <f>-SUM(OPEX!AK567,OPEX!AK574,OPEX!AK581,OPEX!AK588)</f>
        <v>-78494</v>
      </c>
      <c r="AL26" s="75">
        <f>-SUM(OPEX!AL567,OPEX!AL574,OPEX!AL581,OPEX!AL588)</f>
        <v>-78494</v>
      </c>
      <c r="AM26" s="75">
        <f>-SUM(OPEX!AM567,OPEX!AM574,OPEX!AM581,OPEX!AM588)</f>
        <v>-78495</v>
      </c>
      <c r="AN26" s="75">
        <f>-SUM(OPEX!AN567,OPEX!AN574,OPEX!AN581,OPEX!AN588)</f>
        <v>-78495</v>
      </c>
      <c r="AO26" s="75">
        <f>-SUM(OPEX!AO567,OPEX!AO574,OPEX!AO581,OPEX!AO588)</f>
        <v>-78499</v>
      </c>
      <c r="AP26" s="75">
        <f>-SUM(OPEX!AP567,OPEX!AP574,OPEX!AP581,OPEX!AP588)</f>
        <v>-78497</v>
      </c>
      <c r="AQ26" s="8"/>
    </row>
    <row r="27" spans="2:43" s="147" customFormat="1">
      <c r="B27" s="148"/>
      <c r="F27" s="161" t="s">
        <v>138</v>
      </c>
      <c r="G27" s="162">
        <f t="shared" si="5"/>
        <v>-2704.6546627272287</v>
      </c>
      <c r="H27" s="156">
        <v>-2704.6546627272287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0</v>
      </c>
      <c r="AN27" s="163">
        <v>0</v>
      </c>
      <c r="AO27" s="163">
        <v>0</v>
      </c>
      <c r="AP27" s="163">
        <v>0</v>
      </c>
      <c r="AQ27" s="149"/>
    </row>
    <row r="28" spans="2:43">
      <c r="B28" s="5"/>
      <c r="F28" s="41" t="s">
        <v>59</v>
      </c>
      <c r="G28" s="74">
        <f t="shared" si="5"/>
        <v>-571500.05108851776</v>
      </c>
      <c r="H28" s="75">
        <v>-9829.4061901968616</v>
      </c>
      <c r="I28" s="163">
        <v>-9968.7559545464301</v>
      </c>
      <c r="J28" s="163">
        <v>-11218.948118579143</v>
      </c>
      <c r="K28" s="163">
        <v>-12506.234276934929</v>
      </c>
      <c r="L28" s="163">
        <v>-13899.403220192931</v>
      </c>
      <c r="M28" s="163">
        <v>-14988.794408259802</v>
      </c>
      <c r="N28" s="163">
        <v>-16163.2254682229</v>
      </c>
      <c r="O28" s="163">
        <v>-16420.319365208426</v>
      </c>
      <c r="P28" s="163">
        <v>-16574.8381176562</v>
      </c>
      <c r="Q28" s="163">
        <v>-16750.26440186402</v>
      </c>
      <c r="R28" s="163">
        <v>-16659.591438130024</v>
      </c>
      <c r="S28" s="163">
        <v>-17061.712984866899</v>
      </c>
      <c r="T28" s="163">
        <v>-17467.349075902155</v>
      </c>
      <c r="U28" s="163">
        <v>-17499.503905446869</v>
      </c>
      <c r="V28" s="163">
        <v>-17550.244616328331</v>
      </c>
      <c r="W28" s="163">
        <v>-17540.450362638188</v>
      </c>
      <c r="X28" s="163">
        <v>-17540.571279699143</v>
      </c>
      <c r="Y28" s="163">
        <v>-17543.377786102159</v>
      </c>
      <c r="Z28" s="163">
        <v>-17547.434508134782</v>
      </c>
      <c r="AA28" s="163">
        <v>-17553.126538784349</v>
      </c>
      <c r="AB28" s="163">
        <v>-17528.035276487495</v>
      </c>
      <c r="AC28" s="163">
        <v>-17504.435144974814</v>
      </c>
      <c r="AD28" s="163">
        <v>-17482.565160699913</v>
      </c>
      <c r="AE28" s="163">
        <v>-17462.001924626242</v>
      </c>
      <c r="AF28" s="163">
        <v>-17442.799888293903</v>
      </c>
      <c r="AG28" s="163">
        <v>-17396.225325222349</v>
      </c>
      <c r="AH28" s="163">
        <v>-17350.465827295284</v>
      </c>
      <c r="AI28" s="163">
        <v>-17306.044709089379</v>
      </c>
      <c r="AJ28" s="163">
        <v>-17262.720530445615</v>
      </c>
      <c r="AK28" s="163">
        <v>-17219.241866844306</v>
      </c>
      <c r="AL28" s="163">
        <v>-17155.317988708539</v>
      </c>
      <c r="AM28" s="163">
        <v>-17091.473006820834</v>
      </c>
      <c r="AN28" s="163">
        <v>-17030.697327486763</v>
      </c>
      <c r="AO28" s="163">
        <v>-16974.8130699703</v>
      </c>
      <c r="AP28" s="163">
        <v>-17009.662023857505</v>
      </c>
      <c r="AQ28" s="8"/>
    </row>
    <row r="29" spans="2:43">
      <c r="B29" s="5"/>
      <c r="F29" s="41" t="s">
        <v>60</v>
      </c>
      <c r="G29" s="74">
        <f t="shared" si="5"/>
        <v>-12310528.484500788</v>
      </c>
      <c r="H29" s="75">
        <v>-407235.36728760682</v>
      </c>
      <c r="I29" s="163">
        <v>-409618.15674666344</v>
      </c>
      <c r="J29" s="163">
        <v>-405803.05840104644</v>
      </c>
      <c r="K29" s="163">
        <v>-402565.87087027042</v>
      </c>
      <c r="L29" s="163">
        <v>-381576.89395276399</v>
      </c>
      <c r="M29" s="163">
        <v>-376306.90754402662</v>
      </c>
      <c r="N29" s="163">
        <v>-369666.51099821704</v>
      </c>
      <c r="O29" s="163">
        <v>-363154.44814811426</v>
      </c>
      <c r="P29" s="163">
        <v>-355486.12445548072</v>
      </c>
      <c r="Q29" s="163">
        <v>-347639.66430101672</v>
      </c>
      <c r="R29" s="163">
        <v>-335267.24077475362</v>
      </c>
      <c r="S29" s="163">
        <v>-337320.86849159474</v>
      </c>
      <c r="T29" s="163">
        <v>-339402.10471574921</v>
      </c>
      <c r="U29" s="163">
        <v>-340574.23291746643</v>
      </c>
      <c r="V29" s="163">
        <v>-342770.23017457721</v>
      </c>
      <c r="W29" s="163">
        <v>-342999.12958975654</v>
      </c>
      <c r="X29" s="163">
        <v>-343227.92493204959</v>
      </c>
      <c r="Y29" s="163">
        <v>-343456.76493895624</v>
      </c>
      <c r="Z29" s="163">
        <v>-343685.45404017781</v>
      </c>
      <c r="AA29" s="163">
        <v>-343914.24938247085</v>
      </c>
      <c r="AB29" s="163">
        <v>-343551.51608620991</v>
      </c>
      <c r="AC29" s="163">
        <v>-343188.91274229297</v>
      </c>
      <c r="AD29" s="163">
        <v>-342826.14591721713</v>
      </c>
      <c r="AE29" s="163">
        <v>-342463.64664618659</v>
      </c>
      <c r="AF29" s="163">
        <v>-342100.83515649708</v>
      </c>
      <c r="AG29" s="163">
        <v>-341211.82182181923</v>
      </c>
      <c r="AH29" s="163">
        <v>-340322.77495832648</v>
      </c>
      <c r="AI29" s="163">
        <v>-339433.99998524931</v>
      </c>
      <c r="AJ29" s="163">
        <v>-338544.88257768506</v>
      </c>
      <c r="AK29" s="163">
        <v>-337605.00348106556</v>
      </c>
      <c r="AL29" s="163">
        <v>-336243.88396536733</v>
      </c>
      <c r="AM29" s="163">
        <v>-334882.97693181195</v>
      </c>
      <c r="AN29" s="163">
        <v>-333521.39212358452</v>
      </c>
      <c r="AO29" s="163">
        <v>-332160.37884895771</v>
      </c>
      <c r="AP29" s="163">
        <v>-330799.11059575947</v>
      </c>
      <c r="AQ29" s="8"/>
    </row>
    <row r="30" spans="2:43">
      <c r="B30" s="5"/>
      <c r="F30" s="41" t="s">
        <v>61</v>
      </c>
      <c r="G30" s="74">
        <f t="shared" si="5"/>
        <v>-34477.40625</v>
      </c>
      <c r="H30" s="75">
        <v>-2075.8325</v>
      </c>
      <c r="I30" s="163">
        <v>-2075.8325</v>
      </c>
      <c r="J30" s="163">
        <v>-2075.8325</v>
      </c>
      <c r="K30" s="163">
        <v>-2075.8325</v>
      </c>
      <c r="L30" s="163">
        <v>-2075.8325</v>
      </c>
      <c r="M30" s="163">
        <v>-1468.8145000000002</v>
      </c>
      <c r="N30" s="163">
        <v>-1468.8145000000002</v>
      </c>
      <c r="O30" s="163">
        <v>-1468.8145000000002</v>
      </c>
      <c r="P30" s="163">
        <v>-1468.8145000000002</v>
      </c>
      <c r="Q30" s="163">
        <v>-1468.8145000000002</v>
      </c>
      <c r="R30" s="163">
        <v>-679.83199999999999</v>
      </c>
      <c r="S30" s="163">
        <v>-679.83199999999999</v>
      </c>
      <c r="T30" s="163">
        <v>-679.83199999999999</v>
      </c>
      <c r="U30" s="163">
        <v>-679.83199999999999</v>
      </c>
      <c r="V30" s="163">
        <v>-679.83199999999999</v>
      </c>
      <c r="W30" s="163">
        <v>-285.32425000000006</v>
      </c>
      <c r="X30" s="163">
        <v>-285.32425000000006</v>
      </c>
      <c r="Y30" s="163">
        <v>-285.32425000000006</v>
      </c>
      <c r="Z30" s="163">
        <v>-285.32425000000006</v>
      </c>
      <c r="AA30" s="163">
        <v>-285.32425000000006</v>
      </c>
      <c r="AB30" s="163">
        <v>-189.66100000000003</v>
      </c>
      <c r="AC30" s="163">
        <v>-189.66100000000003</v>
      </c>
      <c r="AD30" s="163">
        <v>-189.66100000000003</v>
      </c>
      <c r="AE30" s="163">
        <v>-189.66100000000003</v>
      </c>
      <c r="AF30" s="163">
        <v>-189.66100000000003</v>
      </c>
      <c r="AG30" s="163">
        <v>-120.18450000000001</v>
      </c>
      <c r="AH30" s="163">
        <v>-120.18450000000001</v>
      </c>
      <c r="AI30" s="163">
        <v>-120.18450000000001</v>
      </c>
      <c r="AJ30" s="163">
        <v>-120.18450000000001</v>
      </c>
      <c r="AK30" s="163">
        <v>-120.18450000000001</v>
      </c>
      <c r="AL30" s="163">
        <v>-2075.8325</v>
      </c>
      <c r="AM30" s="163">
        <v>-2075.8325</v>
      </c>
      <c r="AN30" s="163">
        <v>-2075.8325</v>
      </c>
      <c r="AO30" s="163">
        <v>-2075.8325</v>
      </c>
      <c r="AP30" s="163">
        <v>-2075.8325</v>
      </c>
      <c r="AQ30" s="8"/>
    </row>
    <row r="31" spans="2:43" s="147" customFormat="1">
      <c r="B31" s="148"/>
      <c r="F31" s="161" t="s">
        <v>140</v>
      </c>
      <c r="G31" s="162">
        <f t="shared" si="5"/>
        <v>-138359.92702509364</v>
      </c>
      <c r="H31" s="163">
        <v>-3402.4465009763112</v>
      </c>
      <c r="I31" s="163">
        <v>-3511.250448271594</v>
      </c>
      <c r="J31" s="163">
        <v>-3570.3999565435092</v>
      </c>
      <c r="K31" s="163">
        <v>-3659.7590188896288</v>
      </c>
      <c r="L31" s="163">
        <v>-3613.7341343020967</v>
      </c>
      <c r="M31" s="163">
        <v>-3629.8541122584097</v>
      </c>
      <c r="N31" s="163">
        <v>-3737.532129529362</v>
      </c>
      <c r="O31" s="163">
        <v>-3759.3418152788481</v>
      </c>
      <c r="P31" s="163">
        <v>-3775.5601968156802</v>
      </c>
      <c r="Q31" s="163">
        <v>-3845.3578960433601</v>
      </c>
      <c r="R31" s="163">
        <v>-3851.9708659120452</v>
      </c>
      <c r="S31" s="163">
        <v>-3941.9390044962506</v>
      </c>
      <c r="T31" s="163">
        <v>-4040.1051856170229</v>
      </c>
      <c r="U31" s="163">
        <v>-4058.5958266256093</v>
      </c>
      <c r="V31" s="163">
        <v>-4090.3508129111633</v>
      </c>
      <c r="W31" s="163">
        <v>-4095.282771237059</v>
      </c>
      <c r="X31" s="163">
        <v>-4100.2167479485242</v>
      </c>
      <c r="Y31" s="163">
        <v>-4106.9859479830575</v>
      </c>
      <c r="Z31" s="163">
        <v>-4112.734393489166</v>
      </c>
      <c r="AA31" s="163">
        <v>-4118.448370200631</v>
      </c>
      <c r="AB31" s="163">
        <v>-4116.4863874693265</v>
      </c>
      <c r="AC31" s="163">
        <v>-4114.5483707497415</v>
      </c>
      <c r="AD31" s="163">
        <v>-4113.499536624362</v>
      </c>
      <c r="AE31" s="163">
        <v>-4112.5170402692092</v>
      </c>
      <c r="AF31" s="163">
        <v>-4111.5429828207616</v>
      </c>
      <c r="AG31" s="163">
        <v>-4106.0655336473728</v>
      </c>
      <c r="AH31" s="163">
        <v>-4098.9752993299089</v>
      </c>
      <c r="AI31" s="163">
        <v>-4092.8414244645228</v>
      </c>
      <c r="AJ31" s="163">
        <v>-4086.6908374267018</v>
      </c>
      <c r="AK31" s="163">
        <v>-4080.221441943605</v>
      </c>
      <c r="AL31" s="163">
        <v>-4081.2390843651137</v>
      </c>
      <c r="AM31" s="163">
        <v>-4070.4995491973368</v>
      </c>
      <c r="AN31" s="163">
        <v>-4060.7466251561996</v>
      </c>
      <c r="AO31" s="163">
        <v>-4050.9865587830654</v>
      </c>
      <c r="AP31" s="163">
        <v>-4041.2002175170742</v>
      </c>
      <c r="AQ31" s="149"/>
    </row>
    <row r="32" spans="2:43">
      <c r="B32" s="5"/>
      <c r="F32" s="41" t="s">
        <v>62</v>
      </c>
      <c r="G32" s="74">
        <f t="shared" si="5"/>
        <v>-115188.51426793613</v>
      </c>
      <c r="H32" s="75">
        <v>-3291.1004076553154</v>
      </c>
      <c r="I32" s="163">
        <v>-3291.1004076553154</v>
      </c>
      <c r="J32" s="163">
        <v>-3291.1004076553154</v>
      </c>
      <c r="K32" s="163">
        <v>-3291.1004076553154</v>
      </c>
      <c r="L32" s="163">
        <v>-3291.1004076553154</v>
      </c>
      <c r="M32" s="163">
        <v>-3291.1004076553154</v>
      </c>
      <c r="N32" s="163">
        <v>-3291.1004076553154</v>
      </c>
      <c r="O32" s="163">
        <v>-3291.1004076553154</v>
      </c>
      <c r="P32" s="163">
        <v>-3291.1004076553154</v>
      </c>
      <c r="Q32" s="163">
        <v>-3291.1004076553154</v>
      </c>
      <c r="R32" s="163">
        <v>-3291.1004076553154</v>
      </c>
      <c r="S32" s="163">
        <v>-3291.1004076553154</v>
      </c>
      <c r="T32" s="163">
        <v>-3291.1004076553154</v>
      </c>
      <c r="U32" s="163">
        <v>-3291.1004076553154</v>
      </c>
      <c r="V32" s="163">
        <v>-3291.1004076553154</v>
      </c>
      <c r="W32" s="163">
        <v>-3291.1004076553154</v>
      </c>
      <c r="X32" s="163">
        <v>-3291.1004076553154</v>
      </c>
      <c r="Y32" s="163">
        <v>-3291.1004076553154</v>
      </c>
      <c r="Z32" s="163">
        <v>-3291.1004076553154</v>
      </c>
      <c r="AA32" s="163">
        <v>-3291.1004076553154</v>
      </c>
      <c r="AB32" s="163">
        <v>-3291.1004076553154</v>
      </c>
      <c r="AC32" s="163">
        <v>-3291.1004076553154</v>
      </c>
      <c r="AD32" s="163">
        <v>-3291.1004076553154</v>
      </c>
      <c r="AE32" s="163">
        <v>-3291.1004076553154</v>
      </c>
      <c r="AF32" s="163">
        <v>-3291.1004076553154</v>
      </c>
      <c r="AG32" s="163">
        <v>-3291.1004076553154</v>
      </c>
      <c r="AH32" s="163">
        <v>-3291.1004076553154</v>
      </c>
      <c r="AI32" s="163">
        <v>-3291.1004076553154</v>
      </c>
      <c r="AJ32" s="163">
        <v>-3291.1004076553154</v>
      </c>
      <c r="AK32" s="163">
        <v>-3291.1004076553154</v>
      </c>
      <c r="AL32" s="163">
        <v>-3291.1004076553154</v>
      </c>
      <c r="AM32" s="163">
        <v>-3291.1004076553154</v>
      </c>
      <c r="AN32" s="163">
        <v>-3291.1004076553154</v>
      </c>
      <c r="AO32" s="163">
        <v>-3291.1004076553154</v>
      </c>
      <c r="AP32" s="163">
        <v>-3291.1004076553154</v>
      </c>
      <c r="AQ32" s="8"/>
    </row>
    <row r="33" spans="2:43">
      <c r="B33" s="5"/>
      <c r="F33" s="41" t="s">
        <v>63</v>
      </c>
      <c r="G33" s="74">
        <f t="shared" si="5"/>
        <v>-2484985.9028150421</v>
      </c>
      <c r="H33" s="75">
        <v>-39659.719981245886</v>
      </c>
      <c r="I33" s="163">
        <v>-40130.893714414618</v>
      </c>
      <c r="J33" s="163">
        <v>-45121.211730291609</v>
      </c>
      <c r="K33" s="163">
        <v>-50460.635377903622</v>
      </c>
      <c r="L33" s="163">
        <v>-56466.226007774305</v>
      </c>
      <c r="M33" s="163">
        <v>-61217.726824511534</v>
      </c>
      <c r="N33" s="163">
        <v>-66265.146138112133</v>
      </c>
      <c r="O33" s="163">
        <v>-67810.604202477669</v>
      </c>
      <c r="P33" s="163">
        <v>-69048.532305434652</v>
      </c>
      <c r="Q33" s="163">
        <v>-70384.686610174424</v>
      </c>
      <c r="R33" s="163">
        <v>-70609.735539344605</v>
      </c>
      <c r="S33" s="163">
        <v>-72992.835107751016</v>
      </c>
      <c r="T33" s="163">
        <v>-75464.598306498301</v>
      </c>
      <c r="U33" s="163">
        <v>-76497.221195696446</v>
      </c>
      <c r="V33" s="163">
        <v>-77614.46595636665</v>
      </c>
      <c r="W33" s="163">
        <v>-77700.83350848082</v>
      </c>
      <c r="X33" s="163">
        <v>-77787.207959156047</v>
      </c>
      <c r="Y33" s="163">
        <v>-77873.725850548712</v>
      </c>
      <c r="Z33" s="163">
        <v>-77960.102271509328</v>
      </c>
      <c r="AA33" s="163">
        <v>-78046.478182012332</v>
      </c>
      <c r="AB33" s="163">
        <v>-77994.268818576937</v>
      </c>
      <c r="AC33" s="163">
        <v>-77942.043640108663</v>
      </c>
      <c r="AD33" s="163">
        <v>-77889.874986425159</v>
      </c>
      <c r="AE33" s="163">
        <v>-77837.668041715267</v>
      </c>
      <c r="AF33" s="163">
        <v>-77785.377952322684</v>
      </c>
      <c r="AG33" s="163">
        <v>-77608.188957925508</v>
      </c>
      <c r="AH33" s="163">
        <v>-77430.858380583799</v>
      </c>
      <c r="AI33" s="163">
        <v>-77253.575365685596</v>
      </c>
      <c r="AJ33" s="163">
        <v>-77076.318154278779</v>
      </c>
      <c r="AK33" s="163">
        <v>-76893.060480056592</v>
      </c>
      <c r="AL33" s="163">
        <v>-76606.185922354693</v>
      </c>
      <c r="AM33" s="163">
        <v>-76319.324769449566</v>
      </c>
      <c r="AN33" s="163">
        <v>-76032.38772163901</v>
      </c>
      <c r="AO33" s="163">
        <v>-75745.538595814534</v>
      </c>
      <c r="AP33" s="163">
        <v>-75458.644258401124</v>
      </c>
      <c r="AQ33" s="8"/>
    </row>
    <row r="34" spans="2:43">
      <c r="B34" s="5"/>
      <c r="F34" s="41" t="s">
        <v>86</v>
      </c>
      <c r="G34" s="74">
        <f t="shared" si="5"/>
        <v>-8670280.615822183</v>
      </c>
      <c r="H34" s="75">
        <v>0</v>
      </c>
      <c r="I34" s="163">
        <v>-224364.94862533547</v>
      </c>
      <c r="J34" s="163">
        <v>-217847.28485965705</v>
      </c>
      <c r="K34" s="163">
        <v>-248910.81442535622</v>
      </c>
      <c r="L34" s="163">
        <v>-277799.99314347515</v>
      </c>
      <c r="M34" s="163">
        <v>-305073.16843051603</v>
      </c>
      <c r="N34" s="163">
        <v>-323206.85170443007</v>
      </c>
      <c r="O34" s="163">
        <v>-344077.24247649172</v>
      </c>
      <c r="P34" s="163">
        <v>-335030.45422782539</v>
      </c>
      <c r="Q34" s="163">
        <v>-322240.12917812029</v>
      </c>
      <c r="R34" s="163">
        <v>-308708.83017270197</v>
      </c>
      <c r="S34" s="163">
        <v>-290217.24686490698</v>
      </c>
      <c r="T34" s="163">
        <v>-279359.92647713749</v>
      </c>
      <c r="U34" s="163">
        <v>-266535.32012630906</v>
      </c>
      <c r="V34" s="163">
        <v>-245059.15369526297</v>
      </c>
      <c r="W34" s="163">
        <v>-223631.476218672</v>
      </c>
      <c r="X34" s="163">
        <v>-223917.46780092921</v>
      </c>
      <c r="Y34" s="163">
        <v>-224203.45402684994</v>
      </c>
      <c r="Z34" s="163">
        <v>-224489.94904219732</v>
      </c>
      <c r="AA34" s="163">
        <v>-224775.93712750915</v>
      </c>
      <c r="AB34" s="163">
        <v>-225061.98014127649</v>
      </c>
      <c r="AC34" s="163">
        <v>-224937.69881027984</v>
      </c>
      <c r="AD34" s="163">
        <v>-224813.39588274714</v>
      </c>
      <c r="AE34" s="163">
        <v>-224689.22662039427</v>
      </c>
      <c r="AF34" s="163">
        <v>-224564.97715509031</v>
      </c>
      <c r="AG34" s="163">
        <v>-224440.46444545267</v>
      </c>
      <c r="AH34" s="163">
        <v>-223947.75851046294</v>
      </c>
      <c r="AI34" s="163">
        <v>-223454.57564107887</v>
      </c>
      <c r="AJ34" s="163">
        <v>-222961.57368976669</v>
      </c>
      <c r="AK34" s="163">
        <v>-222468.621981801</v>
      </c>
      <c r="AL34" s="163">
        <v>-221955.52938639838</v>
      </c>
      <c r="AM34" s="163">
        <v>-221139.368539555</v>
      </c>
      <c r="AN34" s="163">
        <v>-220323.28521070676</v>
      </c>
      <c r="AO34" s="163">
        <v>-219506.93523760745</v>
      </c>
      <c r="AP34" s="163">
        <v>-436565.57594588259</v>
      </c>
      <c r="AQ34" s="8"/>
    </row>
    <row r="35" spans="2:43" ht="5.0999999999999996" customHeight="1">
      <c r="B35" s="5"/>
      <c r="F35" s="9"/>
      <c r="G35" s="21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8"/>
    </row>
    <row r="36" spans="2:43" s="43" customFormat="1">
      <c r="B36" s="26"/>
      <c r="F36" s="10" t="s">
        <v>16</v>
      </c>
      <c r="G36" s="74">
        <f t="shared" si="5"/>
        <v>36660190.255370088</v>
      </c>
      <c r="H36" s="74">
        <f>SUM(H19,H21)</f>
        <v>574501.96449583955</v>
      </c>
      <c r="I36" s="74">
        <f t="shared" ref="I36:AP36" si="7">SUM(I19,I21)</f>
        <v>348941.52220930345</v>
      </c>
      <c r="J36" s="74">
        <f t="shared" si="7"/>
        <v>504021.91317011253</v>
      </c>
      <c r="K36" s="74">
        <f t="shared" si="7"/>
        <v>620008.65671431425</v>
      </c>
      <c r="L36" s="74">
        <f t="shared" si="7"/>
        <v>778727.57932622731</v>
      </c>
      <c r="M36" s="74">
        <f t="shared" si="7"/>
        <v>887625.55487407907</v>
      </c>
      <c r="N36" s="74">
        <f t="shared" si="7"/>
        <v>998217.5477502197</v>
      </c>
      <c r="O36" s="74">
        <f t="shared" si="7"/>
        <v>1005440.0444458975</v>
      </c>
      <c r="P36" s="74">
        <f t="shared" si="7"/>
        <v>1030436.9914766257</v>
      </c>
      <c r="Q36" s="74">
        <f t="shared" si="7"/>
        <v>1051076.5696203287</v>
      </c>
      <c r="R36" s="74">
        <f t="shared" si="7"/>
        <v>1051054.5572188392</v>
      </c>
      <c r="S36" s="74">
        <f t="shared" si="7"/>
        <v>1102293.5297876499</v>
      </c>
      <c r="T36" s="74">
        <f t="shared" si="7"/>
        <v>1144626.8606183943</v>
      </c>
      <c r="U36" s="74">
        <f t="shared" si="7"/>
        <v>1156957.3810137159</v>
      </c>
      <c r="V36" s="74">
        <f t="shared" si="7"/>
        <v>1177648.2378473424</v>
      </c>
      <c r="W36" s="74">
        <f t="shared" si="7"/>
        <v>1196702.1179099851</v>
      </c>
      <c r="X36" s="74">
        <f t="shared" si="7"/>
        <v>1195354.0239157819</v>
      </c>
      <c r="Y36" s="74">
        <f t="shared" si="7"/>
        <v>1193992.3049388595</v>
      </c>
      <c r="Z36" s="74">
        <f t="shared" si="7"/>
        <v>1193000.8355048071</v>
      </c>
      <c r="AA36" s="74">
        <f t="shared" si="7"/>
        <v>1192233.2075792809</v>
      </c>
      <c r="AB36" s="74">
        <f t="shared" si="7"/>
        <v>1189073.3220806574</v>
      </c>
      <c r="AC36" s="74">
        <f t="shared" si="7"/>
        <v>1186516.2858805805</v>
      </c>
      <c r="AD36" s="74">
        <f t="shared" si="7"/>
        <v>1184009.445201952</v>
      </c>
      <c r="AE36" s="74">
        <f t="shared" si="7"/>
        <v>1181662.1016026519</v>
      </c>
      <c r="AF36" s="74">
        <f t="shared" si="7"/>
        <v>1179493.3572298405</v>
      </c>
      <c r="AG36" s="74">
        <f t="shared" si="7"/>
        <v>1174732.6590379237</v>
      </c>
      <c r="AH36" s="74">
        <f t="shared" si="7"/>
        <v>1170772.3257557177</v>
      </c>
      <c r="AI36" s="74">
        <f t="shared" si="7"/>
        <v>1166797.305845361</v>
      </c>
      <c r="AJ36" s="74">
        <f t="shared" si="7"/>
        <v>1162970.6000288241</v>
      </c>
      <c r="AK36" s="74">
        <f t="shared" si="7"/>
        <v>1159193.4814198748</v>
      </c>
      <c r="AL36" s="74">
        <f t="shared" si="7"/>
        <v>1151329.6425729559</v>
      </c>
      <c r="AM36" s="74">
        <f t="shared" si="7"/>
        <v>1146142.4918716222</v>
      </c>
      <c r="AN36" s="74">
        <f t="shared" si="7"/>
        <v>1141163.2017486733</v>
      </c>
      <c r="AO36" s="74">
        <f t="shared" si="7"/>
        <v>1136832.824110585</v>
      </c>
      <c r="AP36" s="74">
        <f t="shared" si="7"/>
        <v>926639.81056526117</v>
      </c>
      <c r="AQ36" s="13"/>
    </row>
    <row r="37" spans="2:43" ht="5.0999999999999996" customHeight="1">
      <c r="B37" s="5"/>
      <c r="F37" s="9"/>
      <c r="G37" s="21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8"/>
    </row>
    <row r="38" spans="2:43">
      <c r="B38" s="5"/>
      <c r="F38" s="9" t="s">
        <v>85</v>
      </c>
      <c r="G38" s="74">
        <f t="shared" si="5"/>
        <v>-9061162.2279099692</v>
      </c>
      <c r="H38" s="75">
        <v>-156674.77374158803</v>
      </c>
      <c r="I38" s="163">
        <v>-155352.08316721473</v>
      </c>
      <c r="J38" s="163">
        <v>-239955.87349284737</v>
      </c>
      <c r="K38" s="163">
        <v>-276030.58534908347</v>
      </c>
      <c r="L38" s="163">
        <v>-321509.31913298485</v>
      </c>
      <c r="M38" s="163">
        <v>-359453.33776884951</v>
      </c>
      <c r="N38" s="163">
        <v>-399944.2229207413</v>
      </c>
      <c r="O38" s="163">
        <v>-414227.81777484191</v>
      </c>
      <c r="P38" s="163">
        <v>-420136.57463913097</v>
      </c>
      <c r="Q38" s="163">
        <v>-426231.55652309844</v>
      </c>
      <c r="R38" s="163">
        <v>-423177.65222459449</v>
      </c>
      <c r="S38" s="163">
        <v>-430767.80938974692</v>
      </c>
      <c r="T38" s="163">
        <v>-432267.36579483468</v>
      </c>
      <c r="U38" s="163">
        <v>-400588.09083463927</v>
      </c>
      <c r="V38" s="163">
        <v>-373333.32155789138</v>
      </c>
      <c r="W38" s="163">
        <v>-341838.50238547032</v>
      </c>
      <c r="X38" s="163">
        <v>-313768.59924453573</v>
      </c>
      <c r="Y38" s="163">
        <v>-289147.33980484272</v>
      </c>
      <c r="Z38" s="163">
        <v>-266586.28602562111</v>
      </c>
      <c r="AA38" s="163">
        <v>-246380.70513926068</v>
      </c>
      <c r="AB38" s="163">
        <v>-226308.53209389755</v>
      </c>
      <c r="AC38" s="163">
        <v>-208590.02076154319</v>
      </c>
      <c r="AD38" s="163">
        <v>-193168.08350272902</v>
      </c>
      <c r="AE38" s="163">
        <v>-179635.6556902827</v>
      </c>
      <c r="AF38" s="163">
        <v>-168081.10099877248</v>
      </c>
      <c r="AG38" s="163">
        <v>-156842.44480146992</v>
      </c>
      <c r="AH38" s="163">
        <v>-147333.30053332774</v>
      </c>
      <c r="AI38" s="163">
        <v>-139539.91620441223</v>
      </c>
      <c r="AJ38" s="163">
        <v>-133326.5946249608</v>
      </c>
      <c r="AK38" s="163">
        <v>-128936.61537886123</v>
      </c>
      <c r="AL38" s="163">
        <v>-125789.74647057673</v>
      </c>
      <c r="AM38" s="163">
        <v>-125251.9731629467</v>
      </c>
      <c r="AN38" s="163">
        <v>-128967.97778632626</v>
      </c>
      <c r="AO38" s="163">
        <v>-139705.10444968665</v>
      </c>
      <c r="AP38" s="163">
        <v>-172313.34453835746</v>
      </c>
      <c r="AQ38" s="8"/>
    </row>
    <row r="39" spans="2:43" ht="5.0999999999999996" customHeight="1">
      <c r="B39" s="5"/>
      <c r="F39" s="9"/>
      <c r="G39" s="21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8"/>
    </row>
    <row r="40" spans="2:43" s="43" customFormat="1">
      <c r="B40" s="26"/>
      <c r="F40" s="10" t="s">
        <v>17</v>
      </c>
      <c r="G40" s="74">
        <f t="shared" si="5"/>
        <v>27599028.027460117</v>
      </c>
      <c r="H40" s="74">
        <f>SUM(H36,H38)</f>
        <v>417827.19075425155</v>
      </c>
      <c r="I40" s="74">
        <f t="shared" ref="I40:AJ40" si="8">SUM(I36,I38)</f>
        <v>193589.43904208872</v>
      </c>
      <c r="J40" s="74">
        <f t="shared" si="8"/>
        <v>264066.03967726516</v>
      </c>
      <c r="K40" s="74">
        <f t="shared" si="8"/>
        <v>343978.07136523077</v>
      </c>
      <c r="L40" s="74">
        <f t="shared" si="8"/>
        <v>457218.26019324246</v>
      </c>
      <c r="M40" s="74">
        <f t="shared" si="8"/>
        <v>528172.21710522962</v>
      </c>
      <c r="N40" s="74">
        <f t="shared" si="8"/>
        <v>598273.3248294784</v>
      </c>
      <c r="O40" s="74">
        <f t="shared" si="8"/>
        <v>591212.22667105554</v>
      </c>
      <c r="P40" s="74">
        <f t="shared" si="8"/>
        <v>610300.4168374947</v>
      </c>
      <c r="Q40" s="74">
        <f t="shared" si="8"/>
        <v>624845.01309723035</v>
      </c>
      <c r="R40" s="74">
        <f t="shared" si="8"/>
        <v>627876.90499424469</v>
      </c>
      <c r="S40" s="74">
        <f t="shared" si="8"/>
        <v>671525.72039790289</v>
      </c>
      <c r="T40" s="74">
        <f t="shared" si="8"/>
        <v>712359.49482355965</v>
      </c>
      <c r="U40" s="74">
        <f t="shared" si="8"/>
        <v>756369.2901790766</v>
      </c>
      <c r="V40" s="74">
        <f t="shared" si="8"/>
        <v>804314.91628945107</v>
      </c>
      <c r="W40" s="74">
        <f t="shared" si="8"/>
        <v>854863.61552451481</v>
      </c>
      <c r="X40" s="74">
        <f t="shared" si="8"/>
        <v>881585.4246712462</v>
      </c>
      <c r="Y40" s="74">
        <f t="shared" si="8"/>
        <v>904844.96513401682</v>
      </c>
      <c r="Z40" s="74">
        <f t="shared" si="8"/>
        <v>926414.54947918595</v>
      </c>
      <c r="AA40" s="74">
        <f t="shared" si="8"/>
        <v>945852.50244002021</v>
      </c>
      <c r="AB40" s="74">
        <f t="shared" si="8"/>
        <v>962764.78998675977</v>
      </c>
      <c r="AC40" s="74">
        <f t="shared" si="8"/>
        <v>977926.26511903736</v>
      </c>
      <c r="AD40" s="74">
        <f t="shared" si="8"/>
        <v>990841.36169922305</v>
      </c>
      <c r="AE40" s="74">
        <f t="shared" si="8"/>
        <v>1002026.4459123692</v>
      </c>
      <c r="AF40" s="74">
        <f t="shared" si="8"/>
        <v>1011412.2562310679</v>
      </c>
      <c r="AG40" s="74">
        <f t="shared" si="8"/>
        <v>1017890.2142364538</v>
      </c>
      <c r="AH40" s="74">
        <f t="shared" si="8"/>
        <v>1023439.02522239</v>
      </c>
      <c r="AI40" s="74">
        <f t="shared" si="8"/>
        <v>1027257.3896409487</v>
      </c>
      <c r="AJ40" s="74">
        <f t="shared" si="8"/>
        <v>1029644.0054038633</v>
      </c>
      <c r="AK40" s="74">
        <f t="shared" ref="AK40:AP40" si="9">SUM(AK36,AK38)</f>
        <v>1030256.8660410136</v>
      </c>
      <c r="AL40" s="74">
        <f t="shared" si="9"/>
        <v>1025539.8961023792</v>
      </c>
      <c r="AM40" s="74">
        <f t="shared" si="9"/>
        <v>1020890.5187086754</v>
      </c>
      <c r="AN40" s="74">
        <f t="shared" si="9"/>
        <v>1012195.223962347</v>
      </c>
      <c r="AO40" s="74">
        <f t="shared" si="9"/>
        <v>997127.71966089844</v>
      </c>
      <c r="AP40" s="74">
        <f t="shared" si="9"/>
        <v>754326.46602690371</v>
      </c>
      <c r="AQ40" s="13"/>
    </row>
    <row r="41" spans="2:43" ht="5.0999999999999996" customHeight="1">
      <c r="B41" s="5"/>
      <c r="F41" s="9"/>
      <c r="G41" s="21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8"/>
    </row>
    <row r="42" spans="2:43">
      <c r="B42" s="5"/>
      <c r="F42" s="9" t="s">
        <v>18</v>
      </c>
      <c r="G42" s="74">
        <f t="shared" si="5"/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8"/>
    </row>
    <row r="43" spans="2:43" ht="5.0999999999999996" customHeight="1">
      <c r="B43" s="5"/>
      <c r="F43" s="9"/>
      <c r="G43" s="21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8"/>
    </row>
    <row r="44" spans="2:43" s="43" customFormat="1">
      <c r="B44" s="26"/>
      <c r="F44" s="10" t="s">
        <v>19</v>
      </c>
      <c r="G44" s="74">
        <f t="shared" si="5"/>
        <v>27599028.027460117</v>
      </c>
      <c r="H44" s="74">
        <f>SUM(H40,H42)</f>
        <v>417827.19075425155</v>
      </c>
      <c r="I44" s="74">
        <f t="shared" ref="I44:AJ44" si="10">SUM(I40,I42)</f>
        <v>193589.43904208872</v>
      </c>
      <c r="J44" s="74">
        <f t="shared" si="10"/>
        <v>264066.03967726516</v>
      </c>
      <c r="K44" s="74">
        <f t="shared" si="10"/>
        <v>343978.07136523077</v>
      </c>
      <c r="L44" s="74">
        <f t="shared" si="10"/>
        <v>457218.26019324246</v>
      </c>
      <c r="M44" s="74">
        <f t="shared" si="10"/>
        <v>528172.21710522962</v>
      </c>
      <c r="N44" s="74">
        <f t="shared" si="10"/>
        <v>598273.3248294784</v>
      </c>
      <c r="O44" s="74">
        <f t="shared" si="10"/>
        <v>591212.22667105554</v>
      </c>
      <c r="P44" s="74">
        <f t="shared" si="10"/>
        <v>610300.4168374947</v>
      </c>
      <c r="Q44" s="74">
        <f t="shared" si="10"/>
        <v>624845.01309723035</v>
      </c>
      <c r="R44" s="74">
        <f t="shared" si="10"/>
        <v>627876.90499424469</v>
      </c>
      <c r="S44" s="74">
        <f t="shared" si="10"/>
        <v>671525.72039790289</v>
      </c>
      <c r="T44" s="74">
        <f t="shared" si="10"/>
        <v>712359.49482355965</v>
      </c>
      <c r="U44" s="74">
        <f t="shared" si="10"/>
        <v>756369.2901790766</v>
      </c>
      <c r="V44" s="74">
        <f t="shared" si="10"/>
        <v>804314.91628945107</v>
      </c>
      <c r="W44" s="74">
        <f t="shared" si="10"/>
        <v>854863.61552451481</v>
      </c>
      <c r="X44" s="74">
        <f t="shared" si="10"/>
        <v>881585.4246712462</v>
      </c>
      <c r="Y44" s="74">
        <f t="shared" si="10"/>
        <v>904844.96513401682</v>
      </c>
      <c r="Z44" s="74">
        <f t="shared" si="10"/>
        <v>926414.54947918595</v>
      </c>
      <c r="AA44" s="74">
        <f t="shared" si="10"/>
        <v>945852.50244002021</v>
      </c>
      <c r="AB44" s="74">
        <f t="shared" si="10"/>
        <v>962764.78998675977</v>
      </c>
      <c r="AC44" s="74">
        <f t="shared" si="10"/>
        <v>977926.26511903736</v>
      </c>
      <c r="AD44" s="74">
        <f t="shared" si="10"/>
        <v>990841.36169922305</v>
      </c>
      <c r="AE44" s="74">
        <f t="shared" si="10"/>
        <v>1002026.4459123692</v>
      </c>
      <c r="AF44" s="74">
        <f t="shared" si="10"/>
        <v>1011412.2562310679</v>
      </c>
      <c r="AG44" s="74">
        <f t="shared" si="10"/>
        <v>1017890.2142364538</v>
      </c>
      <c r="AH44" s="74">
        <f t="shared" si="10"/>
        <v>1023439.02522239</v>
      </c>
      <c r="AI44" s="74">
        <f t="shared" si="10"/>
        <v>1027257.3896409487</v>
      </c>
      <c r="AJ44" s="74">
        <f t="shared" si="10"/>
        <v>1029644.0054038633</v>
      </c>
      <c r="AK44" s="74">
        <f t="shared" ref="AK44:AP44" si="11">SUM(AK40,AK42)</f>
        <v>1030256.8660410136</v>
      </c>
      <c r="AL44" s="74">
        <f t="shared" si="11"/>
        <v>1025539.8961023792</v>
      </c>
      <c r="AM44" s="74">
        <f t="shared" si="11"/>
        <v>1020890.5187086754</v>
      </c>
      <c r="AN44" s="74">
        <f t="shared" si="11"/>
        <v>1012195.223962347</v>
      </c>
      <c r="AO44" s="74">
        <f t="shared" si="11"/>
        <v>997127.71966089844</v>
      </c>
      <c r="AP44" s="74">
        <f t="shared" si="11"/>
        <v>754326.46602690371</v>
      </c>
      <c r="AQ44" s="13"/>
    </row>
    <row r="45" spans="2:43" ht="5.0999999999999996" customHeight="1">
      <c r="B45" s="5"/>
      <c r="F45" s="9"/>
      <c r="G45" s="21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8"/>
    </row>
    <row r="46" spans="2:43">
      <c r="B46" s="5"/>
      <c r="F46" s="9" t="s">
        <v>20</v>
      </c>
      <c r="G46" s="74">
        <f t="shared" si="5"/>
        <v>-9383669.5293364357</v>
      </c>
      <c r="H46" s="75">
        <v>-142061.24485644535</v>
      </c>
      <c r="I46" s="163">
        <v>-65820.409274310252</v>
      </c>
      <c r="J46" s="163">
        <v>-89782.453490270069</v>
      </c>
      <c r="K46" s="163">
        <v>-116952.54426417842</v>
      </c>
      <c r="L46" s="163">
        <v>-155454.20846570237</v>
      </c>
      <c r="M46" s="163">
        <v>-179578.55381577814</v>
      </c>
      <c r="N46" s="163">
        <v>-203412.93044202265</v>
      </c>
      <c r="O46" s="163">
        <v>-201012.15706815888</v>
      </c>
      <c r="P46" s="163">
        <v>-207502.14172474819</v>
      </c>
      <c r="Q46" s="163">
        <v>-212447.30445305831</v>
      </c>
      <c r="R46" s="163">
        <v>-213478.14769804321</v>
      </c>
      <c r="S46" s="163">
        <v>-228318.74493528667</v>
      </c>
      <c r="T46" s="163">
        <v>-242202.22824001045</v>
      </c>
      <c r="U46" s="163">
        <v>-257165.55866088619</v>
      </c>
      <c r="V46" s="163">
        <v>-273467.07153841335</v>
      </c>
      <c r="W46" s="163">
        <v>-290653.62927833502</v>
      </c>
      <c r="X46" s="163">
        <v>-299739.04438822356</v>
      </c>
      <c r="Y46" s="163">
        <v>-307647.28814556554</v>
      </c>
      <c r="Z46" s="163">
        <v>-314980.9468229232</v>
      </c>
      <c r="AA46" s="163">
        <v>-321589.8508296067</v>
      </c>
      <c r="AB46" s="163">
        <v>-327340.0285954983</v>
      </c>
      <c r="AC46" s="163">
        <v>-332494.93014047272</v>
      </c>
      <c r="AD46" s="163">
        <v>-336886.06297773612</v>
      </c>
      <c r="AE46" s="163">
        <v>-340688.99161020567</v>
      </c>
      <c r="AF46" s="163">
        <v>-343880.16711856308</v>
      </c>
      <c r="AG46" s="163">
        <v>-346082.67284039443</v>
      </c>
      <c r="AH46" s="163">
        <v>-347969.26857561246</v>
      </c>
      <c r="AI46" s="163">
        <v>-349267.5124779226</v>
      </c>
      <c r="AJ46" s="163">
        <v>-350078.96183731349</v>
      </c>
      <c r="AK46" s="163">
        <v>-350287.33445394447</v>
      </c>
      <c r="AL46" s="163">
        <v>-348683.56467480893</v>
      </c>
      <c r="AM46" s="163">
        <v>-347102.77636094933</v>
      </c>
      <c r="AN46" s="163">
        <v>-344146.37614719797</v>
      </c>
      <c r="AO46" s="163">
        <v>-339023.42468470545</v>
      </c>
      <c r="AP46" s="163">
        <v>-256470.99844914727</v>
      </c>
      <c r="AQ46" s="8"/>
    </row>
    <row r="47" spans="2:43" ht="5.0999999999999996" customHeight="1">
      <c r="B47" s="5"/>
      <c r="F47" s="9"/>
      <c r="G47" s="21"/>
      <c r="H47" s="74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8"/>
    </row>
    <row r="48" spans="2:43" s="43" customFormat="1">
      <c r="B48" s="26"/>
      <c r="F48" s="10" t="s">
        <v>21</v>
      </c>
      <c r="G48" s="74">
        <f t="shared" si="5"/>
        <v>18215358.498123679</v>
      </c>
      <c r="H48" s="74">
        <f>SUM(H44,H46)</f>
        <v>275765.9458978062</v>
      </c>
      <c r="I48" s="74">
        <f t="shared" ref="I48:AJ48" si="12">SUM(I44,I46)</f>
        <v>127769.02976777847</v>
      </c>
      <c r="J48" s="74">
        <f t="shared" si="12"/>
        <v>174283.58618699509</v>
      </c>
      <c r="K48" s="74">
        <f t="shared" si="12"/>
        <v>227025.52710105234</v>
      </c>
      <c r="L48" s="74">
        <f t="shared" si="12"/>
        <v>301764.05172754009</v>
      </c>
      <c r="M48" s="74">
        <f t="shared" si="12"/>
        <v>348593.66328945151</v>
      </c>
      <c r="N48" s="74">
        <f t="shared" si="12"/>
        <v>394860.39438745577</v>
      </c>
      <c r="O48" s="74">
        <f t="shared" si="12"/>
        <v>390200.06960289669</v>
      </c>
      <c r="P48" s="74">
        <f t="shared" si="12"/>
        <v>402798.27511274652</v>
      </c>
      <c r="Q48" s="74">
        <f t="shared" si="12"/>
        <v>412397.70864417206</v>
      </c>
      <c r="R48" s="74">
        <f t="shared" si="12"/>
        <v>414398.75729620148</v>
      </c>
      <c r="S48" s="74">
        <f t="shared" si="12"/>
        <v>443206.97546261619</v>
      </c>
      <c r="T48" s="74">
        <f t="shared" si="12"/>
        <v>470157.26658354921</v>
      </c>
      <c r="U48" s="74">
        <f t="shared" si="12"/>
        <v>499203.73151819041</v>
      </c>
      <c r="V48" s="74">
        <f t="shared" si="12"/>
        <v>530847.84475103766</v>
      </c>
      <c r="W48" s="74">
        <f t="shared" si="12"/>
        <v>564209.98624617979</v>
      </c>
      <c r="X48" s="74">
        <f t="shared" si="12"/>
        <v>581846.38028302265</v>
      </c>
      <c r="Y48" s="74">
        <f t="shared" si="12"/>
        <v>597197.67698845128</v>
      </c>
      <c r="Z48" s="74">
        <f t="shared" si="12"/>
        <v>611433.60265626269</v>
      </c>
      <c r="AA48" s="74">
        <f t="shared" si="12"/>
        <v>624262.65161041357</v>
      </c>
      <c r="AB48" s="74">
        <f t="shared" si="12"/>
        <v>635424.76139126148</v>
      </c>
      <c r="AC48" s="74">
        <f t="shared" si="12"/>
        <v>645431.33497856464</v>
      </c>
      <c r="AD48" s="74">
        <f t="shared" si="12"/>
        <v>653955.29872148694</v>
      </c>
      <c r="AE48" s="74">
        <f t="shared" si="12"/>
        <v>661337.45430216356</v>
      </c>
      <c r="AF48" s="74">
        <f t="shared" si="12"/>
        <v>667532.08911250485</v>
      </c>
      <c r="AG48" s="74">
        <f t="shared" si="12"/>
        <v>671807.54139605933</v>
      </c>
      <c r="AH48" s="74">
        <f t="shared" si="12"/>
        <v>675469.7566467775</v>
      </c>
      <c r="AI48" s="74">
        <f t="shared" si="12"/>
        <v>677989.87716302613</v>
      </c>
      <c r="AJ48" s="74">
        <f t="shared" si="12"/>
        <v>679565.04356654978</v>
      </c>
      <c r="AK48" s="74">
        <f t="shared" ref="AK48:AP48" si="13">SUM(AK44,AK46)</f>
        <v>679969.53158706916</v>
      </c>
      <c r="AL48" s="74">
        <f t="shared" si="13"/>
        <v>676856.3314275702</v>
      </c>
      <c r="AM48" s="74">
        <f t="shared" si="13"/>
        <v>673787.74234772613</v>
      </c>
      <c r="AN48" s="74">
        <f t="shared" si="13"/>
        <v>668048.847815149</v>
      </c>
      <c r="AO48" s="74">
        <f t="shared" si="13"/>
        <v>658104.29497619299</v>
      </c>
      <c r="AP48" s="74">
        <f t="shared" si="13"/>
        <v>497855.46757775644</v>
      </c>
      <c r="AQ48" s="13"/>
    </row>
    <row r="49" spans="2:43" s="21" customFormat="1" ht="12.75">
      <c r="B49" s="5"/>
      <c r="C49" s="9"/>
      <c r="D49" s="9"/>
      <c r="E49" s="10"/>
      <c r="F49" s="9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8"/>
    </row>
    <row r="50" spans="2:43" s="21" customFormat="1" ht="13.5" thickBot="1">
      <c r="B50" s="5"/>
      <c r="C50" s="9"/>
      <c r="D50" s="14" t="s">
        <v>107</v>
      </c>
      <c r="E50" s="14"/>
      <c r="F50" s="14"/>
      <c r="G50" s="19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8"/>
    </row>
    <row r="51" spans="2:43" s="21" customFormat="1" ht="13.5" thickTop="1">
      <c r="B51" s="5"/>
      <c r="C51" s="9"/>
      <c r="D51" s="9"/>
      <c r="E51" s="10"/>
      <c r="F51" s="9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8"/>
    </row>
    <row r="52" spans="2:43" s="43" customFormat="1">
      <c r="B52" s="26"/>
      <c r="F52" s="88" t="str">
        <f>F48</f>
        <v>Lucro Líquido</v>
      </c>
      <c r="G52" s="74">
        <f t="shared" ref="G52:G57" si="14">SUM(H52:AP52)</f>
        <v>18215358.498123679</v>
      </c>
      <c r="H52" s="74">
        <f>H48</f>
        <v>275765.9458978062</v>
      </c>
      <c r="I52" s="74">
        <f t="shared" ref="I52:AP52" si="15">I48</f>
        <v>127769.02976777847</v>
      </c>
      <c r="J52" s="74">
        <f t="shared" si="15"/>
        <v>174283.58618699509</v>
      </c>
      <c r="K52" s="74">
        <f t="shared" si="15"/>
        <v>227025.52710105234</v>
      </c>
      <c r="L52" s="74">
        <f t="shared" si="15"/>
        <v>301764.05172754009</v>
      </c>
      <c r="M52" s="74">
        <f t="shared" si="15"/>
        <v>348593.66328945151</v>
      </c>
      <c r="N52" s="74">
        <f t="shared" si="15"/>
        <v>394860.39438745577</v>
      </c>
      <c r="O52" s="74">
        <f t="shared" si="15"/>
        <v>390200.06960289669</v>
      </c>
      <c r="P52" s="74">
        <f t="shared" si="15"/>
        <v>402798.27511274652</v>
      </c>
      <c r="Q52" s="74">
        <f t="shared" si="15"/>
        <v>412397.70864417206</v>
      </c>
      <c r="R52" s="74">
        <f t="shared" si="15"/>
        <v>414398.75729620148</v>
      </c>
      <c r="S52" s="74">
        <f t="shared" si="15"/>
        <v>443206.97546261619</v>
      </c>
      <c r="T52" s="74">
        <f t="shared" si="15"/>
        <v>470157.26658354921</v>
      </c>
      <c r="U52" s="74">
        <f t="shared" si="15"/>
        <v>499203.73151819041</v>
      </c>
      <c r="V52" s="74">
        <f t="shared" si="15"/>
        <v>530847.84475103766</v>
      </c>
      <c r="W52" s="74">
        <f t="shared" si="15"/>
        <v>564209.98624617979</v>
      </c>
      <c r="X52" s="74">
        <f t="shared" si="15"/>
        <v>581846.38028302265</v>
      </c>
      <c r="Y52" s="74">
        <f t="shared" si="15"/>
        <v>597197.67698845128</v>
      </c>
      <c r="Z52" s="74">
        <f t="shared" si="15"/>
        <v>611433.60265626269</v>
      </c>
      <c r="AA52" s="74">
        <f t="shared" si="15"/>
        <v>624262.65161041357</v>
      </c>
      <c r="AB52" s="74">
        <f t="shared" si="15"/>
        <v>635424.76139126148</v>
      </c>
      <c r="AC52" s="74">
        <f t="shared" si="15"/>
        <v>645431.33497856464</v>
      </c>
      <c r="AD52" s="74">
        <f t="shared" si="15"/>
        <v>653955.29872148694</v>
      </c>
      <c r="AE52" s="74">
        <f t="shared" si="15"/>
        <v>661337.45430216356</v>
      </c>
      <c r="AF52" s="74">
        <f t="shared" si="15"/>
        <v>667532.08911250485</v>
      </c>
      <c r="AG52" s="74">
        <f t="shared" si="15"/>
        <v>671807.54139605933</v>
      </c>
      <c r="AH52" s="74">
        <f t="shared" si="15"/>
        <v>675469.7566467775</v>
      </c>
      <c r="AI52" s="74">
        <f t="shared" si="15"/>
        <v>677989.87716302613</v>
      </c>
      <c r="AJ52" s="74">
        <f t="shared" si="15"/>
        <v>679565.04356654978</v>
      </c>
      <c r="AK52" s="74">
        <f t="shared" si="15"/>
        <v>679969.53158706916</v>
      </c>
      <c r="AL52" s="74">
        <f t="shared" si="15"/>
        <v>676856.3314275702</v>
      </c>
      <c r="AM52" s="74">
        <f t="shared" si="15"/>
        <v>673787.74234772613</v>
      </c>
      <c r="AN52" s="74">
        <f t="shared" si="15"/>
        <v>668048.847815149</v>
      </c>
      <c r="AO52" s="74">
        <f t="shared" si="15"/>
        <v>658104.29497619299</v>
      </c>
      <c r="AP52" s="74">
        <f t="shared" si="15"/>
        <v>497855.46757775644</v>
      </c>
      <c r="AQ52" s="13"/>
    </row>
    <row r="53" spans="2:43">
      <c r="B53" s="5"/>
      <c r="F53" s="41" t="s">
        <v>88</v>
      </c>
      <c r="G53" s="74">
        <f>SUM(H53:AP53)</f>
        <v>9061162.2279099692</v>
      </c>
      <c r="H53" s="75">
        <f>-H38</f>
        <v>156674.77374158803</v>
      </c>
      <c r="I53" s="75">
        <f t="shared" ref="I53:AP53" si="16">-I38</f>
        <v>155352.08316721473</v>
      </c>
      <c r="J53" s="75">
        <f t="shared" si="16"/>
        <v>239955.87349284737</v>
      </c>
      <c r="K53" s="75">
        <f t="shared" si="16"/>
        <v>276030.58534908347</v>
      </c>
      <c r="L53" s="75">
        <f t="shared" si="16"/>
        <v>321509.31913298485</v>
      </c>
      <c r="M53" s="75">
        <f t="shared" si="16"/>
        <v>359453.33776884951</v>
      </c>
      <c r="N53" s="75">
        <f t="shared" si="16"/>
        <v>399944.2229207413</v>
      </c>
      <c r="O53" s="75">
        <f t="shared" si="16"/>
        <v>414227.81777484191</v>
      </c>
      <c r="P53" s="75">
        <f t="shared" si="16"/>
        <v>420136.57463913097</v>
      </c>
      <c r="Q53" s="75">
        <f t="shared" si="16"/>
        <v>426231.55652309844</v>
      </c>
      <c r="R53" s="75">
        <f t="shared" si="16"/>
        <v>423177.65222459449</v>
      </c>
      <c r="S53" s="75">
        <f t="shared" si="16"/>
        <v>430767.80938974692</v>
      </c>
      <c r="T53" s="75">
        <f t="shared" si="16"/>
        <v>432267.36579483468</v>
      </c>
      <c r="U53" s="75">
        <f t="shared" si="16"/>
        <v>400588.09083463927</v>
      </c>
      <c r="V53" s="75">
        <f t="shared" si="16"/>
        <v>373333.32155789138</v>
      </c>
      <c r="W53" s="75">
        <f t="shared" si="16"/>
        <v>341838.50238547032</v>
      </c>
      <c r="X53" s="75">
        <f t="shared" si="16"/>
        <v>313768.59924453573</v>
      </c>
      <c r="Y53" s="75">
        <f t="shared" si="16"/>
        <v>289147.33980484272</v>
      </c>
      <c r="Z53" s="75">
        <f t="shared" si="16"/>
        <v>266586.28602562111</v>
      </c>
      <c r="AA53" s="75">
        <f t="shared" si="16"/>
        <v>246380.70513926068</v>
      </c>
      <c r="AB53" s="75">
        <f t="shared" si="16"/>
        <v>226308.53209389755</v>
      </c>
      <c r="AC53" s="75">
        <f t="shared" si="16"/>
        <v>208590.02076154319</v>
      </c>
      <c r="AD53" s="75">
        <f t="shared" si="16"/>
        <v>193168.08350272902</v>
      </c>
      <c r="AE53" s="75">
        <f t="shared" si="16"/>
        <v>179635.6556902827</v>
      </c>
      <c r="AF53" s="75">
        <f t="shared" si="16"/>
        <v>168081.10099877248</v>
      </c>
      <c r="AG53" s="75">
        <f t="shared" si="16"/>
        <v>156842.44480146992</v>
      </c>
      <c r="AH53" s="75">
        <f t="shared" si="16"/>
        <v>147333.30053332774</v>
      </c>
      <c r="AI53" s="75">
        <f t="shared" si="16"/>
        <v>139539.91620441223</v>
      </c>
      <c r="AJ53" s="75">
        <f t="shared" si="16"/>
        <v>133326.5946249608</v>
      </c>
      <c r="AK53" s="75">
        <f t="shared" si="16"/>
        <v>128936.61537886123</v>
      </c>
      <c r="AL53" s="75">
        <f t="shared" si="16"/>
        <v>125789.74647057673</v>
      </c>
      <c r="AM53" s="75">
        <f t="shared" si="16"/>
        <v>125251.9731629467</v>
      </c>
      <c r="AN53" s="75">
        <f t="shared" si="16"/>
        <v>128967.97778632626</v>
      </c>
      <c r="AO53" s="75">
        <f t="shared" si="16"/>
        <v>139705.10444968665</v>
      </c>
      <c r="AP53" s="75">
        <f t="shared" si="16"/>
        <v>172313.34453835746</v>
      </c>
      <c r="AQ53" s="8"/>
    </row>
    <row r="54" spans="2:43">
      <c r="B54" s="5"/>
      <c r="F54" s="41" t="s">
        <v>87</v>
      </c>
      <c r="G54" s="74">
        <f>SUM(H54:AP54)</f>
        <v>-8670280.6158221867</v>
      </c>
      <c r="H54" s="75">
        <f>Receita!H364</f>
        <v>-224364.94862533541</v>
      </c>
      <c r="I54" s="75">
        <f>Receita!I364</f>
        <v>-217847.28485965671</v>
      </c>
      <c r="J54" s="75">
        <f>Receita!J364</f>
        <v>-248910.81442535628</v>
      </c>
      <c r="K54" s="75">
        <f>Receita!K364</f>
        <v>-277799.99314347556</v>
      </c>
      <c r="L54" s="75">
        <f>Receita!L364</f>
        <v>-305073.16843051661</v>
      </c>
      <c r="M54" s="75">
        <f>Receita!M364</f>
        <v>-323206.85170443013</v>
      </c>
      <c r="N54" s="75">
        <f>Receita!N364</f>
        <v>-344077.24247649172</v>
      </c>
      <c r="O54" s="75">
        <f>Receita!O364</f>
        <v>-335030.4542278251</v>
      </c>
      <c r="P54" s="75">
        <f>Receita!P364</f>
        <v>-322240.12917811994</v>
      </c>
      <c r="Q54" s="75">
        <f>Receita!Q364</f>
        <v>-308708.83017270209</v>
      </c>
      <c r="R54" s="75">
        <f>Receita!R364</f>
        <v>-290217.24686490704</v>
      </c>
      <c r="S54" s="75">
        <f>Receita!S364</f>
        <v>-279359.92647713795</v>
      </c>
      <c r="T54" s="75">
        <f>Receita!T364</f>
        <v>-266535.32012630947</v>
      </c>
      <c r="U54" s="75">
        <f>Receita!U364</f>
        <v>-245059.15369526268</v>
      </c>
      <c r="V54" s="75">
        <f>Receita!V364</f>
        <v>-223631.47621867154</v>
      </c>
      <c r="W54" s="75">
        <f>Receita!W364</f>
        <v>-223917.46780092924</v>
      </c>
      <c r="X54" s="75">
        <f>Receita!X364</f>
        <v>-224203.45402685029</v>
      </c>
      <c r="Y54" s="75">
        <f>Receita!Y364</f>
        <v>-224489.94904219732</v>
      </c>
      <c r="Z54" s="75">
        <f>Receita!Z364</f>
        <v>-224775.93712750982</v>
      </c>
      <c r="AA54" s="75">
        <f>Receita!AA364</f>
        <v>-225061.98014127678</v>
      </c>
      <c r="AB54" s="75">
        <f>Receita!AB364</f>
        <v>-224937.6988102803</v>
      </c>
      <c r="AC54" s="75">
        <f>Receita!AC364</f>
        <v>-224813.39588274667</v>
      </c>
      <c r="AD54" s="75">
        <f>Receita!AD364</f>
        <v>-224689.22662039378</v>
      </c>
      <c r="AE54" s="75">
        <f>Receita!AE364</f>
        <v>-224564.97715509022</v>
      </c>
      <c r="AF54" s="75">
        <f>Receita!AF364</f>
        <v>-224440.46444545264</v>
      </c>
      <c r="AG54" s="75">
        <f>Receita!AG364</f>
        <v>-223947.75851046311</v>
      </c>
      <c r="AH54" s="75">
        <f>Receita!AH364</f>
        <v>-223454.57564107899</v>
      </c>
      <c r="AI54" s="75">
        <f>Receita!AI364</f>
        <v>-222961.57368976681</v>
      </c>
      <c r="AJ54" s="75">
        <f>Receita!AJ364</f>
        <v>-222468.62198180144</v>
      </c>
      <c r="AK54" s="75">
        <f>Receita!AK364</f>
        <v>-221955.52938639862</v>
      </c>
      <c r="AL54" s="75">
        <f>Receita!AL364</f>
        <v>-221139.36853955485</v>
      </c>
      <c r="AM54" s="75">
        <f>Receita!AM364</f>
        <v>-220323.28521070696</v>
      </c>
      <c r="AN54" s="75">
        <f>Receita!AN364</f>
        <v>-219506.93523760757</v>
      </c>
      <c r="AO54" s="75">
        <f>Receita!AO364</f>
        <v>-218690.86898371216</v>
      </c>
      <c r="AP54" s="75">
        <f>Receita!AP364</f>
        <v>-217874.7069621706</v>
      </c>
      <c r="AQ54" s="8"/>
    </row>
    <row r="55" spans="2:43">
      <c r="B55" s="5"/>
      <c r="F55" s="41" t="s">
        <v>89</v>
      </c>
      <c r="G55" s="74">
        <f>SUM(H55:AP55)</f>
        <v>8670280.615822183</v>
      </c>
      <c r="H55" s="75">
        <f t="shared" ref="H55:AP55" si="17">-H34</f>
        <v>0</v>
      </c>
      <c r="I55" s="75">
        <f t="shared" si="17"/>
        <v>224364.94862533547</v>
      </c>
      <c r="J55" s="75">
        <f t="shared" si="17"/>
        <v>217847.28485965705</v>
      </c>
      <c r="K55" s="75">
        <f t="shared" si="17"/>
        <v>248910.81442535622</v>
      </c>
      <c r="L55" s="75">
        <f t="shared" si="17"/>
        <v>277799.99314347515</v>
      </c>
      <c r="M55" s="75">
        <f t="shared" si="17"/>
        <v>305073.16843051603</v>
      </c>
      <c r="N55" s="75">
        <f t="shared" si="17"/>
        <v>323206.85170443007</v>
      </c>
      <c r="O55" s="75">
        <f t="shared" si="17"/>
        <v>344077.24247649172</v>
      </c>
      <c r="P55" s="75">
        <f t="shared" si="17"/>
        <v>335030.45422782539</v>
      </c>
      <c r="Q55" s="75">
        <f t="shared" si="17"/>
        <v>322240.12917812029</v>
      </c>
      <c r="R55" s="75">
        <f t="shared" si="17"/>
        <v>308708.83017270197</v>
      </c>
      <c r="S55" s="75">
        <f t="shared" si="17"/>
        <v>290217.24686490698</v>
      </c>
      <c r="T55" s="75">
        <f t="shared" si="17"/>
        <v>279359.92647713749</v>
      </c>
      <c r="U55" s="75">
        <f t="shared" si="17"/>
        <v>266535.32012630906</v>
      </c>
      <c r="V55" s="75">
        <f t="shared" si="17"/>
        <v>245059.15369526297</v>
      </c>
      <c r="W55" s="75">
        <f t="shared" si="17"/>
        <v>223631.476218672</v>
      </c>
      <c r="X55" s="75">
        <f t="shared" si="17"/>
        <v>223917.46780092921</v>
      </c>
      <c r="Y55" s="75">
        <f t="shared" si="17"/>
        <v>224203.45402684994</v>
      </c>
      <c r="Z55" s="75">
        <f t="shared" si="17"/>
        <v>224489.94904219732</v>
      </c>
      <c r="AA55" s="75">
        <f t="shared" si="17"/>
        <v>224775.93712750915</v>
      </c>
      <c r="AB55" s="75">
        <f t="shared" si="17"/>
        <v>225061.98014127649</v>
      </c>
      <c r="AC55" s="75">
        <f t="shared" si="17"/>
        <v>224937.69881027984</v>
      </c>
      <c r="AD55" s="75">
        <f t="shared" si="17"/>
        <v>224813.39588274714</v>
      </c>
      <c r="AE55" s="75">
        <f t="shared" si="17"/>
        <v>224689.22662039427</v>
      </c>
      <c r="AF55" s="75">
        <f t="shared" si="17"/>
        <v>224564.97715509031</v>
      </c>
      <c r="AG55" s="75">
        <f t="shared" si="17"/>
        <v>224440.46444545267</v>
      </c>
      <c r="AH55" s="75">
        <f t="shared" si="17"/>
        <v>223947.75851046294</v>
      </c>
      <c r="AI55" s="75">
        <f t="shared" si="17"/>
        <v>223454.57564107887</v>
      </c>
      <c r="AJ55" s="75">
        <f t="shared" si="17"/>
        <v>222961.57368976669</v>
      </c>
      <c r="AK55" s="75">
        <f t="shared" si="17"/>
        <v>222468.621981801</v>
      </c>
      <c r="AL55" s="75">
        <f t="shared" si="17"/>
        <v>221955.52938639838</v>
      </c>
      <c r="AM55" s="75">
        <f t="shared" si="17"/>
        <v>221139.368539555</v>
      </c>
      <c r="AN55" s="75">
        <f t="shared" si="17"/>
        <v>220323.28521070676</v>
      </c>
      <c r="AO55" s="75">
        <f t="shared" si="17"/>
        <v>219506.93523760745</v>
      </c>
      <c r="AP55" s="75">
        <f t="shared" si="17"/>
        <v>436565.57594588259</v>
      </c>
      <c r="AQ55" s="8"/>
    </row>
    <row r="56" spans="2:43">
      <c r="B56" s="5"/>
      <c r="F56" s="41" t="s">
        <v>23</v>
      </c>
      <c r="G56" s="74">
        <f t="shared" si="14"/>
        <v>-84424.135416679346</v>
      </c>
      <c r="H56" s="75">
        <v>-20644.624249608743</v>
      </c>
      <c r="I56" s="163">
        <v>-7590.0415846511441</v>
      </c>
      <c r="J56" s="163">
        <v>-9234.5055372683964</v>
      </c>
      <c r="K56" s="163">
        <v>-9334.1582282965937</v>
      </c>
      <c r="L56" s="163">
        <v>-12188.716568321095</v>
      </c>
      <c r="M56" s="163">
        <v>-10131.689265036372</v>
      </c>
      <c r="N56" s="163">
        <v>-9620.7694286867772</v>
      </c>
      <c r="O56" s="163">
        <v>-5882.9193474532121</v>
      </c>
      <c r="P56" s="163">
        <v>-4536.7128374525555</v>
      </c>
      <c r="Q56" s="163">
        <v>-4129.0517499953903</v>
      </c>
      <c r="R56" s="163">
        <v>-3044.4766256323783</v>
      </c>
      <c r="S56" s="163">
        <v>-5307.799418549017</v>
      </c>
      <c r="T56" s="163">
        <v>-5544.1014051787861</v>
      </c>
      <c r="U56" s="163">
        <v>-3487.233579949715</v>
      </c>
      <c r="V56" s="163">
        <v>-3375.0987582753091</v>
      </c>
      <c r="W56" s="163">
        <v>-1289.5669342832371</v>
      </c>
      <c r="X56" s="163">
        <v>-2016.1376261427636</v>
      </c>
      <c r="Y56" s="163">
        <v>-2082.7849753456621</v>
      </c>
      <c r="Z56" s="163">
        <v>-2134.7144718886543</v>
      </c>
      <c r="AA56" s="163">
        <v>-2189.6056120263534</v>
      </c>
      <c r="AB56" s="163">
        <v>-2063.1238602468434</v>
      </c>
      <c r="AC56" s="163">
        <v>-2103.7446157386639</v>
      </c>
      <c r="AD56" s="163">
        <v>-2148.8426676365962</v>
      </c>
      <c r="AE56" s="163">
        <v>-2190.8236867563583</v>
      </c>
      <c r="AF56" s="163">
        <v>-2238.5415391352881</v>
      </c>
      <c r="AG56" s="163">
        <v>-2109.3474518284265</v>
      </c>
      <c r="AH56" s="163">
        <v>-2151.8946772869426</v>
      </c>
      <c r="AI56" s="163">
        <v>-2182.0188591339361</v>
      </c>
      <c r="AJ56" s="163">
        <v>-2219.0044402479439</v>
      </c>
      <c r="AK56" s="163">
        <v>-2260.4817725734047</v>
      </c>
      <c r="AL56" s="163">
        <v>-2073.7340219225957</v>
      </c>
      <c r="AM56" s="163">
        <v>-2251.3406536240332</v>
      </c>
      <c r="AN56" s="163">
        <v>-2371.9241437689702</v>
      </c>
      <c r="AO56" s="163">
        <v>-2599.7479685294411</v>
      </c>
      <c r="AP56" s="163">
        <v>70305.143145792244</v>
      </c>
      <c r="AQ56" s="8"/>
    </row>
    <row r="57" spans="2:43" s="43" customFormat="1">
      <c r="B57" s="26"/>
      <c r="F57" s="10" t="s">
        <v>22</v>
      </c>
      <c r="G57" s="74">
        <f t="shared" si="14"/>
        <v>27192096.59061696</v>
      </c>
      <c r="H57" s="74">
        <f t="shared" ref="H57:AP57" si="18">SUM(H52:H56)</f>
        <v>187431.14676445004</v>
      </c>
      <c r="I57" s="74">
        <f t="shared" si="18"/>
        <v>282048.73511602083</v>
      </c>
      <c r="J57" s="74">
        <f t="shared" si="18"/>
        <v>373941.42457687482</v>
      </c>
      <c r="K57" s="74">
        <f t="shared" si="18"/>
        <v>464832.77550371987</v>
      </c>
      <c r="L57" s="74">
        <f t="shared" si="18"/>
        <v>583811.47900516237</v>
      </c>
      <c r="M57" s="74">
        <f t="shared" si="18"/>
        <v>679781.62851935055</v>
      </c>
      <c r="N57" s="74">
        <f t="shared" si="18"/>
        <v>764313.4571074486</v>
      </c>
      <c r="O57" s="74">
        <f t="shared" si="18"/>
        <v>807591.75627895212</v>
      </c>
      <c r="P57" s="74">
        <f t="shared" si="18"/>
        <v>831188.4619641304</v>
      </c>
      <c r="Q57" s="74">
        <f t="shared" si="18"/>
        <v>848031.51242269331</v>
      </c>
      <c r="R57" s="74">
        <f t="shared" si="18"/>
        <v>853023.51620295865</v>
      </c>
      <c r="S57" s="74">
        <f t="shared" si="18"/>
        <v>879524.30582158314</v>
      </c>
      <c r="T57" s="74">
        <f t="shared" si="18"/>
        <v>909705.13732403319</v>
      </c>
      <c r="U57" s="74">
        <f t="shared" si="18"/>
        <v>917780.75520392624</v>
      </c>
      <c r="V57" s="74">
        <f t="shared" si="18"/>
        <v>922233.74502724514</v>
      </c>
      <c r="W57" s="74">
        <f t="shared" si="18"/>
        <v>904472.93011510966</v>
      </c>
      <c r="X57" s="74">
        <f t="shared" si="18"/>
        <v>893312.85567549465</v>
      </c>
      <c r="Y57" s="74">
        <f t="shared" si="18"/>
        <v>883975.73680260091</v>
      </c>
      <c r="Z57" s="74">
        <f t="shared" si="18"/>
        <v>875599.18612468266</v>
      </c>
      <c r="AA57" s="74">
        <f t="shared" si="18"/>
        <v>868167.70812388032</v>
      </c>
      <c r="AB57" s="74">
        <f t="shared" si="18"/>
        <v>859794.4509559084</v>
      </c>
      <c r="AC57" s="74">
        <f t="shared" si="18"/>
        <v>852041.91405190236</v>
      </c>
      <c r="AD57" s="74">
        <f t="shared" si="18"/>
        <v>845098.70881893265</v>
      </c>
      <c r="AE57" s="74">
        <f t="shared" si="18"/>
        <v>838906.53577099403</v>
      </c>
      <c r="AF57" s="74">
        <f t="shared" si="18"/>
        <v>833499.16128177976</v>
      </c>
      <c r="AG57" s="74">
        <f t="shared" si="18"/>
        <v>827033.34468069044</v>
      </c>
      <c r="AH57" s="74">
        <f t="shared" si="18"/>
        <v>821144.34537220222</v>
      </c>
      <c r="AI57" s="74">
        <f t="shared" si="18"/>
        <v>815840.77645961649</v>
      </c>
      <c r="AJ57" s="74">
        <f t="shared" si="18"/>
        <v>811165.58545922791</v>
      </c>
      <c r="AK57" s="74">
        <f t="shared" si="18"/>
        <v>807158.75778875931</v>
      </c>
      <c r="AL57" s="74">
        <f t="shared" si="18"/>
        <v>801388.50472306786</v>
      </c>
      <c r="AM57" s="74">
        <f t="shared" si="18"/>
        <v>797604.45818589686</v>
      </c>
      <c r="AN57" s="74">
        <f t="shared" si="18"/>
        <v>795461.25143080554</v>
      </c>
      <c r="AO57" s="74">
        <f t="shared" si="18"/>
        <v>796025.71771124541</v>
      </c>
      <c r="AP57" s="74">
        <f t="shared" si="18"/>
        <v>959164.82424561819</v>
      </c>
      <c r="AQ57" s="13"/>
    </row>
    <row r="58" spans="2:43" ht="5.0999999999999996" customHeight="1">
      <c r="B58" s="5"/>
      <c r="F58" s="9"/>
      <c r="G58" s="21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8"/>
    </row>
    <row r="59" spans="2:43">
      <c r="B59" s="5"/>
      <c r="F59" s="41" t="s">
        <v>25</v>
      </c>
      <c r="G59" s="74">
        <f t="shared" ref="G59:G61" si="19">SUM(H59:AP59)</f>
        <v>-8303330</v>
      </c>
      <c r="H59" s="75">
        <f>-SUM(CAPEX!I137,CAPEX!I274)</f>
        <v>0</v>
      </c>
      <c r="I59" s="75">
        <f>-SUM(CAPEX!J137,CAPEX!J274)</f>
        <v>-284953</v>
      </c>
      <c r="J59" s="75">
        <f>-SUM(CAPEX!K137,CAPEX!K274)</f>
        <v>-795800</v>
      </c>
      <c r="K59" s="75">
        <f>-SUM(CAPEX!L137,CAPEX!L274)</f>
        <v>-632638</v>
      </c>
      <c r="L59" s="75">
        <f>-SUM(CAPEX!M137,CAPEX!M274)</f>
        <v>-714681</v>
      </c>
      <c r="M59" s="75">
        <f>-SUM(CAPEX!N137,CAPEX!N274)</f>
        <v>-700872</v>
      </c>
      <c r="N59" s="75">
        <f>-SUM(CAPEX!O137,CAPEX!O274)</f>
        <v>-708636</v>
      </c>
      <c r="O59" s="75">
        <f>-SUM(CAPEX!P137,CAPEX!P274)</f>
        <v>-640355</v>
      </c>
      <c r="P59" s="75">
        <f>-SUM(CAPEX!Q137,CAPEX!Q274)</f>
        <v>-557691</v>
      </c>
      <c r="Q59" s="75">
        <f>-SUM(CAPEX!R137,CAPEX!R274)</f>
        <v>-548376</v>
      </c>
      <c r="R59" s="75">
        <f>-SUM(CAPEX!S137,CAPEX!S274)</f>
        <v>-511781</v>
      </c>
      <c r="S59" s="75">
        <f>-SUM(CAPEX!T137,CAPEX!T274)</f>
        <v>-476479</v>
      </c>
      <c r="T59" s="75">
        <f>-SUM(CAPEX!U137,CAPEX!U274)</f>
        <v>-391104</v>
      </c>
      <c r="U59" s="75">
        <f>-SUM(CAPEX!V137,CAPEX!V274)</f>
        <v>-94444</v>
      </c>
      <c r="V59" s="75">
        <f>-SUM(CAPEX!W137,CAPEX!W274)</f>
        <v>-104223</v>
      </c>
      <c r="W59" s="75">
        <f>-SUM(CAPEX!X137,CAPEX!X274)</f>
        <v>-78015</v>
      </c>
      <c r="X59" s="75">
        <f>-SUM(CAPEX!Y137,CAPEX!Y274)</f>
        <v>-77789</v>
      </c>
      <c r="Y59" s="75">
        <f>-SUM(CAPEX!Z137,CAPEX!Z274)</f>
        <v>-81200</v>
      </c>
      <c r="Z59" s="75">
        <f>-SUM(CAPEX!AA137,CAPEX!AA274)</f>
        <v>-73946</v>
      </c>
      <c r="AA59" s="75">
        <f>-SUM(CAPEX!AB137,CAPEX!AB274)</f>
        <v>-71703</v>
      </c>
      <c r="AB59" s="75">
        <f>-SUM(CAPEX!AC137,CAPEX!AC274)</f>
        <v>-54713</v>
      </c>
      <c r="AC59" s="75">
        <f>-SUM(CAPEX!AD137,CAPEX!AD274)</f>
        <v>-54759</v>
      </c>
      <c r="AD59" s="75">
        <f>-SUM(CAPEX!AE137,CAPEX!AE274)</f>
        <v>-56092</v>
      </c>
      <c r="AE59" s="75">
        <f>-SUM(CAPEX!AF137,CAPEX!AF274)</f>
        <v>-55555</v>
      </c>
      <c r="AF59" s="75">
        <f>-SUM(CAPEX!AG137,CAPEX!AG274)</f>
        <v>-56787</v>
      </c>
      <c r="AG59" s="75">
        <f>-SUM(CAPEX!AH137,CAPEX!AH274)</f>
        <v>-48597</v>
      </c>
      <c r="AH59" s="75">
        <f>-SUM(CAPEX!AI137,CAPEX!AI274)</f>
        <v>-48795</v>
      </c>
      <c r="AI59" s="75">
        <f>-SUM(CAPEX!AJ137,CAPEX!AJ274)</f>
        <v>-49207</v>
      </c>
      <c r="AJ59" s="75">
        <f>-SUM(CAPEX!AK137,CAPEX!AK274)</f>
        <v>-48755</v>
      </c>
      <c r="AK59" s="75">
        <f>-SUM(CAPEX!AL137,CAPEX!AL274)</f>
        <v>-49090</v>
      </c>
      <c r="AL59" s="75">
        <f>-SUM(CAPEX!AM137,CAPEX!AM274)</f>
        <v>-46424</v>
      </c>
      <c r="AM59" s="75">
        <f>-SUM(CAPEX!AN137,CAPEX!AN274)</f>
        <v>-46641</v>
      </c>
      <c r="AN59" s="75">
        <f>-SUM(CAPEX!AO137,CAPEX!AO274)</f>
        <v>-47982</v>
      </c>
      <c r="AO59" s="75">
        <f>-SUM(CAPEX!AP137,CAPEX!AP274)</f>
        <v>-47517</v>
      </c>
      <c r="AP59" s="75">
        <f>-SUM(CAPEX!AQ137,CAPEX!AQ274)</f>
        <v>-47730</v>
      </c>
      <c r="AQ59" s="8"/>
    </row>
    <row r="60" spans="2:43">
      <c r="B60" s="5"/>
      <c r="F60" s="41" t="s">
        <v>26</v>
      </c>
      <c r="G60" s="74">
        <f t="shared" si="19"/>
        <v>-4036855.5610963465</v>
      </c>
      <c r="H60" s="75">
        <v>-3229484.4488770771</v>
      </c>
      <c r="I60" s="163">
        <v>0</v>
      </c>
      <c r="J60" s="163">
        <v>-807371.11221926927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  <c r="Q60" s="163">
        <v>0</v>
      </c>
      <c r="R60" s="163">
        <v>0</v>
      </c>
      <c r="S60" s="163">
        <v>0</v>
      </c>
      <c r="T60" s="163">
        <v>0</v>
      </c>
      <c r="U60" s="163">
        <v>0</v>
      </c>
      <c r="V60" s="163">
        <v>0</v>
      </c>
      <c r="W60" s="163">
        <v>0</v>
      </c>
      <c r="X60" s="163">
        <v>0</v>
      </c>
      <c r="Y60" s="163">
        <v>0</v>
      </c>
      <c r="Z60" s="163">
        <v>0</v>
      </c>
      <c r="AA60" s="163">
        <v>0</v>
      </c>
      <c r="AB60" s="163">
        <v>0</v>
      </c>
      <c r="AC60" s="163">
        <v>0</v>
      </c>
      <c r="AD60" s="163">
        <v>0</v>
      </c>
      <c r="AE60" s="163">
        <v>0</v>
      </c>
      <c r="AF60" s="163">
        <v>0</v>
      </c>
      <c r="AG60" s="163">
        <v>0</v>
      </c>
      <c r="AH60" s="163">
        <v>0</v>
      </c>
      <c r="AI60" s="163">
        <v>0</v>
      </c>
      <c r="AJ60" s="163">
        <v>0</v>
      </c>
      <c r="AK60" s="163">
        <v>0</v>
      </c>
      <c r="AL60" s="163">
        <v>0</v>
      </c>
      <c r="AM60" s="163">
        <v>0</v>
      </c>
      <c r="AN60" s="163">
        <v>0</v>
      </c>
      <c r="AO60" s="163">
        <v>0</v>
      </c>
      <c r="AP60" s="163">
        <v>0</v>
      </c>
      <c r="AQ60" s="8"/>
    </row>
    <row r="61" spans="2:43" s="43" customFormat="1">
      <c r="B61" s="26"/>
      <c r="F61" s="10" t="s">
        <v>24</v>
      </c>
      <c r="G61" s="74">
        <f t="shared" si="19"/>
        <v>-12340185.561096346</v>
      </c>
      <c r="H61" s="74">
        <f>SUM(H59:H60)</f>
        <v>-3229484.4488770771</v>
      </c>
      <c r="I61" s="74">
        <f t="shared" ref="I61:AP61" si="20">SUM(I59:I60)</f>
        <v>-284953</v>
      </c>
      <c r="J61" s="74">
        <f t="shared" si="20"/>
        <v>-1603171.1122192694</v>
      </c>
      <c r="K61" s="74">
        <f t="shared" si="20"/>
        <v>-632638</v>
      </c>
      <c r="L61" s="74">
        <f t="shared" si="20"/>
        <v>-714681</v>
      </c>
      <c r="M61" s="74">
        <f t="shared" si="20"/>
        <v>-700872</v>
      </c>
      <c r="N61" s="74">
        <f t="shared" si="20"/>
        <v>-708636</v>
      </c>
      <c r="O61" s="74">
        <f t="shared" si="20"/>
        <v>-640355</v>
      </c>
      <c r="P61" s="74">
        <f t="shared" si="20"/>
        <v>-557691</v>
      </c>
      <c r="Q61" s="74">
        <f t="shared" si="20"/>
        <v>-548376</v>
      </c>
      <c r="R61" s="74">
        <f t="shared" si="20"/>
        <v>-511781</v>
      </c>
      <c r="S61" s="74">
        <f t="shared" si="20"/>
        <v>-476479</v>
      </c>
      <c r="T61" s="74">
        <f t="shared" si="20"/>
        <v>-391104</v>
      </c>
      <c r="U61" s="74">
        <f t="shared" si="20"/>
        <v>-94444</v>
      </c>
      <c r="V61" s="74">
        <f t="shared" si="20"/>
        <v>-104223</v>
      </c>
      <c r="W61" s="74">
        <f t="shared" si="20"/>
        <v>-78015</v>
      </c>
      <c r="X61" s="74">
        <f t="shared" si="20"/>
        <v>-77789</v>
      </c>
      <c r="Y61" s="74">
        <f t="shared" si="20"/>
        <v>-81200</v>
      </c>
      <c r="Z61" s="74">
        <f t="shared" si="20"/>
        <v>-73946</v>
      </c>
      <c r="AA61" s="74">
        <f t="shared" si="20"/>
        <v>-71703</v>
      </c>
      <c r="AB61" s="74">
        <f t="shared" si="20"/>
        <v>-54713</v>
      </c>
      <c r="AC61" s="74">
        <f t="shared" si="20"/>
        <v>-54759</v>
      </c>
      <c r="AD61" s="74">
        <f t="shared" si="20"/>
        <v>-56092</v>
      </c>
      <c r="AE61" s="74">
        <f t="shared" si="20"/>
        <v>-55555</v>
      </c>
      <c r="AF61" s="74">
        <f t="shared" si="20"/>
        <v>-56787</v>
      </c>
      <c r="AG61" s="74">
        <f t="shared" si="20"/>
        <v>-48597</v>
      </c>
      <c r="AH61" s="74">
        <f t="shared" si="20"/>
        <v>-48795</v>
      </c>
      <c r="AI61" s="74">
        <f t="shared" si="20"/>
        <v>-49207</v>
      </c>
      <c r="AJ61" s="74">
        <f t="shared" si="20"/>
        <v>-48755</v>
      </c>
      <c r="AK61" s="74">
        <f t="shared" si="20"/>
        <v>-49090</v>
      </c>
      <c r="AL61" s="74">
        <f t="shared" si="20"/>
        <v>-46424</v>
      </c>
      <c r="AM61" s="74">
        <f t="shared" si="20"/>
        <v>-46641</v>
      </c>
      <c r="AN61" s="74">
        <f t="shared" si="20"/>
        <v>-47982</v>
      </c>
      <c r="AO61" s="74">
        <f t="shared" si="20"/>
        <v>-47517</v>
      </c>
      <c r="AP61" s="74">
        <f t="shared" si="20"/>
        <v>-47730</v>
      </c>
      <c r="AQ61" s="13"/>
    </row>
    <row r="62" spans="2:43" ht="5.0999999999999996" customHeight="1">
      <c r="B62" s="5"/>
      <c r="F62" s="9"/>
      <c r="G62" s="21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8"/>
    </row>
    <row r="63" spans="2:43" s="43" customFormat="1">
      <c r="B63" s="26"/>
      <c r="F63" s="10" t="s">
        <v>27</v>
      </c>
      <c r="G63" s="74">
        <f t="shared" ref="G63" si="21">SUM(H63:AP63)</f>
        <v>14851911.02952062</v>
      </c>
      <c r="H63" s="74">
        <f>SUM(H57,H61)</f>
        <v>-3042053.3021126268</v>
      </c>
      <c r="I63" s="74">
        <f t="shared" ref="I63:AJ63" si="22">SUM(I57,I61)</f>
        <v>-2904.2648839791655</v>
      </c>
      <c r="J63" s="74">
        <f t="shared" si="22"/>
        <v>-1229229.6876423946</v>
      </c>
      <c r="K63" s="74">
        <f t="shared" si="22"/>
        <v>-167805.22449628013</v>
      </c>
      <c r="L63" s="74">
        <f t="shared" si="22"/>
        <v>-130869.52099483763</v>
      </c>
      <c r="M63" s="74">
        <f t="shared" si="22"/>
        <v>-21090.371480649454</v>
      </c>
      <c r="N63" s="74">
        <f t="shared" si="22"/>
        <v>55677.457107448601</v>
      </c>
      <c r="O63" s="74">
        <f t="shared" si="22"/>
        <v>167236.75627895212</v>
      </c>
      <c r="P63" s="74">
        <f t="shared" si="22"/>
        <v>273497.4619641304</v>
      </c>
      <c r="Q63" s="74">
        <f t="shared" si="22"/>
        <v>299655.51242269331</v>
      </c>
      <c r="R63" s="74">
        <f t="shared" si="22"/>
        <v>341242.51620295865</v>
      </c>
      <c r="S63" s="74">
        <f t="shared" si="22"/>
        <v>403045.30582158314</v>
      </c>
      <c r="T63" s="74">
        <f t="shared" si="22"/>
        <v>518601.13732403319</v>
      </c>
      <c r="U63" s="74">
        <f t="shared" si="22"/>
        <v>823336.75520392624</v>
      </c>
      <c r="V63" s="74">
        <f t="shared" si="22"/>
        <v>818010.74502724514</v>
      </c>
      <c r="W63" s="74">
        <f t="shared" si="22"/>
        <v>826457.93011510966</v>
      </c>
      <c r="X63" s="74">
        <f t="shared" si="22"/>
        <v>815523.85567549465</v>
      </c>
      <c r="Y63" s="74">
        <f t="shared" si="22"/>
        <v>802775.73680260091</v>
      </c>
      <c r="Z63" s="74">
        <f t="shared" si="22"/>
        <v>801653.18612468266</v>
      </c>
      <c r="AA63" s="74">
        <f t="shared" si="22"/>
        <v>796464.70812388032</v>
      </c>
      <c r="AB63" s="74">
        <f t="shared" si="22"/>
        <v>805081.4509559084</v>
      </c>
      <c r="AC63" s="74">
        <f t="shared" si="22"/>
        <v>797282.91405190236</v>
      </c>
      <c r="AD63" s="74">
        <f t="shared" si="22"/>
        <v>789006.70881893265</v>
      </c>
      <c r="AE63" s="74">
        <f t="shared" si="22"/>
        <v>783351.53577099403</v>
      </c>
      <c r="AF63" s="74">
        <f t="shared" si="22"/>
        <v>776712.16128177976</v>
      </c>
      <c r="AG63" s="74">
        <f t="shared" si="22"/>
        <v>778436.34468069044</v>
      </c>
      <c r="AH63" s="74">
        <f t="shared" si="22"/>
        <v>772349.34537220222</v>
      </c>
      <c r="AI63" s="74">
        <f t="shared" si="22"/>
        <v>766633.77645961649</v>
      </c>
      <c r="AJ63" s="74">
        <f t="shared" si="22"/>
        <v>762410.58545922791</v>
      </c>
      <c r="AK63" s="74">
        <f t="shared" ref="AK63:AP63" si="23">SUM(AK57,AK61)</f>
        <v>758068.75778875931</v>
      </c>
      <c r="AL63" s="74">
        <f t="shared" si="23"/>
        <v>754964.50472306786</v>
      </c>
      <c r="AM63" s="74">
        <f t="shared" si="23"/>
        <v>750963.45818589686</v>
      </c>
      <c r="AN63" s="74">
        <f t="shared" si="23"/>
        <v>747479.25143080554</v>
      </c>
      <c r="AO63" s="74">
        <f t="shared" si="23"/>
        <v>748508.71771124541</v>
      </c>
      <c r="AP63" s="74">
        <f t="shared" si="23"/>
        <v>911434.82424561819</v>
      </c>
      <c r="AQ63" s="13"/>
    </row>
    <row r="64" spans="2:43">
      <c r="B64" s="5"/>
      <c r="H64" s="173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"/>
    </row>
    <row r="65" spans="2:43" ht="15.75" thickBot="1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0"/>
    </row>
    <row r="66" spans="2:43"/>
    <row r="67" spans="2:43" hidden="1">
      <c r="G67" s="87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</row>
    <row r="68" spans="2:43" hidden="1">
      <c r="G68" s="87"/>
    </row>
    <row r="69" spans="2:43" hidden="1">
      <c r="G69" s="87"/>
    </row>
    <row r="70" spans="2:43" hidden="1">
      <c r="G70" s="87"/>
    </row>
    <row r="71" spans="2:43" hidden="1">
      <c r="G71" s="87"/>
    </row>
    <row r="72" spans="2:43" hidden="1">
      <c r="G72" s="87"/>
    </row>
    <row r="73" spans="2:43" hidden="1">
      <c r="G73" s="87"/>
    </row>
    <row r="74" spans="2:43" hidden="1">
      <c r="G74" s="87"/>
    </row>
    <row r="75" spans="2:43" hidden="1">
      <c r="G75" s="87"/>
    </row>
  </sheetData>
  <conditionalFormatting sqref="H6:AP6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CAPEX</vt:lpstr>
      <vt:lpstr>Premissas Operacionais</vt:lpstr>
      <vt:lpstr>Receita</vt:lpstr>
      <vt:lpstr>OPEX</vt:lpstr>
      <vt:lpstr>DFs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Azevedo</dc:creator>
  <cp:lastModifiedBy>Ewerton de Souza Henriques</cp:lastModifiedBy>
  <dcterms:created xsi:type="dcterms:W3CDTF">2015-06-05T18:17:20Z</dcterms:created>
  <dcterms:modified xsi:type="dcterms:W3CDTF">2020-12-22T02:51:03Z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