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Z:\depto\projetos\CEDAE\2 WPs\4 Modelo Financeiro\Modelo PPP &amp; Concessão\v28\Anexos Enviados\"/>
    </mc:Choice>
  </mc:AlternateContent>
  <xr:revisionPtr revIDLastSave="0" documentId="13_ncr:1_{DF466E09-8FFE-4398-AFC8-0ABAF31C79E9}" xr6:coauthVersionLast="45" xr6:coauthVersionMax="45" xr10:uidLastSave="{00000000-0000-0000-0000-000000000000}"/>
  <bookViews>
    <workbookView xWindow="-28920" yWindow="-120" windowWidth="29040" windowHeight="15840" activeTab="4" xr2:uid="{00000000-000D-0000-FFFF-FFFF00000000}"/>
  </bookViews>
  <sheets>
    <sheet name="CAPEX" sheetId="3" r:id="rId1"/>
    <sheet name="Premissas Operacionais" sheetId="1" r:id="rId2"/>
    <sheet name="Receita" sheetId="4" r:id="rId3"/>
    <sheet name="OPEX" sheetId="6" r:id="rId4"/>
    <sheet name="DFs" sheetId="10" r:id="rId5"/>
  </sheets>
  <externalReferences>
    <externalReference r:id="rId6"/>
  </externalReferences>
  <definedNames>
    <definedName name="Header1" localSheetId="1" hidden="1">IF(COUNTA('Premissas Operacionais'!$C$5:$C1048576)=0,0,INDEX('Premissas Operacionais'!$C$5:$C1048576,MATCH(ROW('Premissas Operacionais'!$C1048576),'Premissas Operacionais'!$C$5:$C1048576,TRUE)))+1</definedName>
    <definedName name="Header2" localSheetId="1" hidden="1">[1]!Header1-1 &amp; "." &amp; MAX(1,COUNTA(INDEX('Premissas Operacionais'!$D$5:$D1048576,MATCH([1]!Header1-1,'Premissas Operacionais'!$C$5:$C1048576,FALSE)):'Premissas Operacionais'!$D1048576)+1)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0" l="1"/>
  <c r="F65" i="1" l="1"/>
  <c r="F64" i="1"/>
  <c r="F63" i="1"/>
  <c r="F62" i="1"/>
  <c r="F61" i="1"/>
  <c r="F60" i="1"/>
  <c r="F59" i="1"/>
  <c r="F58" i="1"/>
  <c r="F57" i="1"/>
  <c r="E249" i="1" l="1"/>
  <c r="F242" i="1"/>
  <c r="E114" i="1"/>
  <c r="F107" i="1"/>
  <c r="E256" i="1" l="1"/>
  <c r="E263" i="1" s="1"/>
  <c r="F249" i="1"/>
  <c r="E121" i="1"/>
  <c r="F114" i="1"/>
  <c r="E270" i="1" l="1"/>
  <c r="E277" i="1" s="1"/>
  <c r="F263" i="1"/>
  <c r="F256" i="1"/>
  <c r="E128" i="1"/>
  <c r="F121" i="1"/>
  <c r="F270" i="1" l="1"/>
  <c r="F277" i="1"/>
  <c r="E284" i="1"/>
  <c r="F128" i="1"/>
  <c r="E135" i="1"/>
  <c r="F284" i="1" l="1"/>
  <c r="E291" i="1"/>
  <c r="E142" i="1"/>
  <c r="F135" i="1"/>
  <c r="E298" i="1" l="1"/>
  <c r="F291" i="1"/>
  <c r="E149" i="1"/>
  <c r="F142" i="1"/>
  <c r="F298" i="1" l="1"/>
  <c r="E156" i="1"/>
  <c r="F149" i="1"/>
  <c r="E163" i="1" l="1"/>
  <c r="F156" i="1"/>
  <c r="F163" i="1" l="1"/>
  <c r="F52" i="10" l="1"/>
  <c r="G42" i="10"/>
  <c r="F83" i="3"/>
  <c r="F160" i="3"/>
  <c r="F159" i="3"/>
  <c r="F158" i="3"/>
  <c r="F157" i="3"/>
  <c r="F156" i="3"/>
  <c r="B2" i="10"/>
  <c r="B2" i="6"/>
  <c r="B2" i="4"/>
  <c r="B2" i="1"/>
  <c r="E11" i="4" l="1"/>
  <c r="E12" i="4"/>
  <c r="E13" i="4"/>
  <c r="E14" i="4"/>
  <c r="E15" i="4"/>
  <c r="E16" i="4"/>
  <c r="E17" i="4"/>
  <c r="E18" i="4"/>
  <c r="E10" i="4"/>
  <c r="F11" i="4" l="1"/>
  <c r="F12" i="4"/>
  <c r="F13" i="4"/>
  <c r="F14" i="4"/>
  <c r="F15" i="4"/>
  <c r="F16" i="4"/>
  <c r="F17" i="4"/>
  <c r="F18" i="4"/>
  <c r="F71" i="1"/>
  <c r="F72" i="1"/>
  <c r="F73" i="1"/>
  <c r="F74" i="1"/>
  <c r="F75" i="1"/>
  <c r="F76" i="1"/>
  <c r="F77" i="1"/>
  <c r="F69" i="1"/>
  <c r="F84" i="1" l="1"/>
  <c r="F89" i="1"/>
  <c r="F90" i="1"/>
  <c r="F88" i="1"/>
  <c r="F87" i="1"/>
  <c r="F86" i="1"/>
  <c r="F85" i="1"/>
  <c r="F70" i="1"/>
  <c r="F23" i="3"/>
  <c r="F34" i="3" s="1"/>
  <c r="F45" i="3" s="1"/>
  <c r="F56" i="3" s="1"/>
  <c r="F67" i="3" s="1"/>
  <c r="F89" i="3" s="1"/>
  <c r="F111" i="3" s="1"/>
  <c r="F122" i="3" s="1"/>
  <c r="F133" i="3" s="1"/>
  <c r="F144" i="3" s="1"/>
  <c r="F24" i="3"/>
  <c r="F35" i="3" s="1"/>
  <c r="F46" i="3" s="1"/>
  <c r="F57" i="3" s="1"/>
  <c r="F68" i="3" s="1"/>
  <c r="F90" i="3" s="1"/>
  <c r="F112" i="3" s="1"/>
  <c r="F123" i="3" s="1"/>
  <c r="F134" i="3" s="1"/>
  <c r="F145" i="3" s="1"/>
  <c r="F25" i="3"/>
  <c r="F36" i="3" s="1"/>
  <c r="F47" i="3" s="1"/>
  <c r="F58" i="3" s="1"/>
  <c r="F69" i="3" s="1"/>
  <c r="F91" i="3" s="1"/>
  <c r="F113" i="3" s="1"/>
  <c r="F124" i="3" s="1"/>
  <c r="F135" i="3" s="1"/>
  <c r="F146" i="3" s="1"/>
  <c r="F26" i="3"/>
  <c r="F37" i="3" s="1"/>
  <c r="F48" i="3" s="1"/>
  <c r="F59" i="3" s="1"/>
  <c r="F70" i="3" s="1"/>
  <c r="F92" i="3" s="1"/>
  <c r="F114" i="3" s="1"/>
  <c r="F125" i="3" s="1"/>
  <c r="F136" i="3" s="1"/>
  <c r="F147" i="3" s="1"/>
  <c r="F27" i="3"/>
  <c r="F38" i="3" s="1"/>
  <c r="F49" i="3" s="1"/>
  <c r="F60" i="3" s="1"/>
  <c r="F71" i="3" s="1"/>
  <c r="F93" i="3" s="1"/>
  <c r="F115" i="3" s="1"/>
  <c r="F126" i="3" s="1"/>
  <c r="F137" i="3" s="1"/>
  <c r="F148" i="3" s="1"/>
  <c r="F28" i="3"/>
  <c r="F39" i="3" s="1"/>
  <c r="F50" i="3" s="1"/>
  <c r="F61" i="3" s="1"/>
  <c r="F72" i="3" s="1"/>
  <c r="F94" i="3" s="1"/>
  <c r="F116" i="3" s="1"/>
  <c r="F127" i="3" s="1"/>
  <c r="F138" i="3" s="1"/>
  <c r="F149" i="3" s="1"/>
  <c r="F29" i="3"/>
  <c r="F40" i="3" s="1"/>
  <c r="F51" i="3" s="1"/>
  <c r="F62" i="3" s="1"/>
  <c r="F73" i="3" s="1"/>
  <c r="F95" i="3" s="1"/>
  <c r="F117" i="3" s="1"/>
  <c r="F128" i="3" s="1"/>
  <c r="F139" i="3" s="1"/>
  <c r="F150" i="3" s="1"/>
  <c r="F30" i="3"/>
  <c r="F41" i="3" s="1"/>
  <c r="F52" i="3" s="1"/>
  <c r="F63" i="3" s="1"/>
  <c r="F74" i="3" s="1"/>
  <c r="F96" i="3" s="1"/>
  <c r="F118" i="3" s="1"/>
  <c r="F129" i="3" s="1"/>
  <c r="F140" i="3" s="1"/>
  <c r="F151" i="3" s="1"/>
  <c r="F22" i="3"/>
  <c r="F33" i="3" s="1"/>
  <c r="F44" i="3" s="1"/>
  <c r="F55" i="3" s="1"/>
  <c r="F66" i="3" s="1"/>
  <c r="F88" i="3" s="1"/>
  <c r="F110" i="3" s="1"/>
  <c r="F121" i="3" s="1"/>
  <c r="F132" i="3" s="1"/>
  <c r="F143" i="3" s="1"/>
  <c r="F99" i="3" l="1"/>
  <c r="F104" i="3"/>
  <c r="F103" i="3"/>
  <c r="F105" i="3"/>
  <c r="F100" i="1"/>
  <c r="F102" i="1"/>
  <c r="F101" i="1"/>
  <c r="F97" i="1"/>
  <c r="F83" i="1"/>
  <c r="P78" i="1"/>
  <c r="AB78" i="1"/>
  <c r="AN78" i="1"/>
  <c r="Q78" i="1"/>
  <c r="AC78" i="1"/>
  <c r="AO78" i="1"/>
  <c r="T78" i="1"/>
  <c r="AF78" i="1"/>
  <c r="L78" i="1"/>
  <c r="AA78" i="1"/>
  <c r="M78" i="1"/>
  <c r="AD78" i="1"/>
  <c r="N78" i="1"/>
  <c r="AE78" i="1"/>
  <c r="R78" i="1"/>
  <c r="AH78" i="1"/>
  <c r="V78" i="1"/>
  <c r="AK78" i="1"/>
  <c r="W78" i="1"/>
  <c r="AL78" i="1"/>
  <c r="I78" i="1"/>
  <c r="X78" i="1"/>
  <c r="AM78" i="1"/>
  <c r="Y78" i="1"/>
  <c r="H78" i="1"/>
  <c r="AI78" i="1"/>
  <c r="AJ78" i="1"/>
  <c r="J78" i="1"/>
  <c r="O78" i="1"/>
  <c r="S78" i="1"/>
  <c r="U78" i="1"/>
  <c r="G78" i="1"/>
  <c r="AG78" i="1"/>
  <c r="AP78" i="1"/>
  <c r="K78" i="1"/>
  <c r="Z78" i="1"/>
  <c r="F96" i="1"/>
  <c r="F98" i="1"/>
  <c r="F99" i="1"/>
  <c r="F106" i="3"/>
  <c r="F107" i="3"/>
  <c r="F100" i="3"/>
  <c r="F101" i="3"/>
  <c r="F102" i="3"/>
  <c r="F82" i="1"/>
  <c r="F183" i="1" l="1"/>
  <c r="F195" i="1" s="1"/>
  <c r="F181" i="1"/>
  <c r="F193" i="1" s="1"/>
  <c r="F187" i="1"/>
  <c r="F199" i="1" s="1"/>
  <c r="F182" i="1"/>
  <c r="F194" i="1" s="1"/>
  <c r="F185" i="1"/>
  <c r="F197" i="1" s="1"/>
  <c r="F184" i="1"/>
  <c r="F196" i="1" s="1"/>
  <c r="F186" i="1"/>
  <c r="F198" i="1" s="1"/>
  <c r="F94" i="1"/>
  <c r="F95" i="1"/>
  <c r="E15" i="1"/>
  <c r="F10" i="1"/>
  <c r="F10" i="4"/>
  <c r="E29" i="4"/>
  <c r="F22" i="4"/>
  <c r="E97" i="4"/>
  <c r="F87" i="4"/>
  <c r="F212" i="1" l="1"/>
  <c r="F206" i="1"/>
  <c r="F211" i="1"/>
  <c r="F208" i="1"/>
  <c r="F209" i="1"/>
  <c r="F210" i="1"/>
  <c r="F207" i="1"/>
  <c r="F179" i="1"/>
  <c r="F191" i="1" s="1"/>
  <c r="F180" i="1"/>
  <c r="F192" i="1" s="1"/>
  <c r="E20" i="1"/>
  <c r="F29" i="4"/>
  <c r="E107" i="4"/>
  <c r="F97" i="4"/>
  <c r="F15" i="1"/>
  <c r="E36" i="4"/>
  <c r="F218" i="1" l="1"/>
  <c r="F222" i="1"/>
  <c r="F220" i="1"/>
  <c r="F223" i="1"/>
  <c r="F205" i="1"/>
  <c r="F221" i="1"/>
  <c r="F231" i="1"/>
  <c r="F219" i="1"/>
  <c r="F224" i="1"/>
  <c r="F107" i="4"/>
  <c r="E117" i="4"/>
  <c r="F204" i="1"/>
  <c r="O103" i="1"/>
  <c r="AN103" i="1"/>
  <c r="P103" i="1"/>
  <c r="K103" i="1"/>
  <c r="AO103" i="1"/>
  <c r="AL103" i="1"/>
  <c r="AH103" i="1"/>
  <c r="AI103" i="1"/>
  <c r="AB103" i="1"/>
  <c r="Z103" i="1"/>
  <c r="V103" i="1"/>
  <c r="G103" i="1"/>
  <c r="N103" i="1"/>
  <c r="J103" i="1"/>
  <c r="E25" i="1"/>
  <c r="W103" i="1"/>
  <c r="AM103" i="1"/>
  <c r="Q103" i="1"/>
  <c r="AK103" i="1"/>
  <c r="AG103" i="1"/>
  <c r="AC103" i="1"/>
  <c r="AE103" i="1"/>
  <c r="Y103" i="1"/>
  <c r="U103" i="1"/>
  <c r="S103" i="1"/>
  <c r="M103" i="1"/>
  <c r="I103" i="1"/>
  <c r="AP103" i="1"/>
  <c r="AJ103" i="1"/>
  <c r="AF103" i="1"/>
  <c r="AA103" i="1"/>
  <c r="AD103" i="1"/>
  <c r="X103" i="1"/>
  <c r="T103" i="1"/>
  <c r="F20" i="1"/>
  <c r="R103" i="1"/>
  <c r="L103" i="1"/>
  <c r="H103" i="1"/>
  <c r="F36" i="4"/>
  <c r="E43" i="4"/>
  <c r="E127" i="4" l="1"/>
  <c r="F117" i="4"/>
  <c r="F237" i="1"/>
  <c r="F232" i="1"/>
  <c r="F234" i="1"/>
  <c r="F217" i="1"/>
  <c r="F236" i="1"/>
  <c r="F233" i="1"/>
  <c r="F235" i="1"/>
  <c r="F216" i="1"/>
  <c r="E30" i="1"/>
  <c r="F25" i="1"/>
  <c r="F43" i="4"/>
  <c r="E50" i="4"/>
  <c r="F127" i="4"/>
  <c r="AM225" i="1" l="1"/>
  <c r="M225" i="1"/>
  <c r="AI225" i="1"/>
  <c r="H225" i="1"/>
  <c r="E137" i="4"/>
  <c r="F230" i="1"/>
  <c r="F229" i="1"/>
  <c r="U225" i="1"/>
  <c r="R225" i="1"/>
  <c r="Y225" i="1"/>
  <c r="AB225" i="1"/>
  <c r="AC225" i="1"/>
  <c r="F30" i="1"/>
  <c r="E35" i="1"/>
  <c r="E57" i="4"/>
  <c r="F50" i="4"/>
  <c r="E147" i="4" l="1"/>
  <c r="F137" i="4"/>
  <c r="G225" i="1"/>
  <c r="I225" i="1"/>
  <c r="E40" i="1"/>
  <c r="F40" i="1" s="1"/>
  <c r="F35" i="1"/>
  <c r="AN225" i="1"/>
  <c r="X225" i="1"/>
  <c r="Z225" i="1"/>
  <c r="P225" i="1"/>
  <c r="L225" i="1"/>
  <c r="T225" i="1"/>
  <c r="Q225" i="1"/>
  <c r="AJ225" i="1"/>
  <c r="V225" i="1"/>
  <c r="AD225" i="1"/>
  <c r="J225" i="1"/>
  <c r="AP225" i="1"/>
  <c r="N225" i="1"/>
  <c r="AG225" i="1"/>
  <c r="AE225" i="1"/>
  <c r="AF225" i="1"/>
  <c r="AH225" i="1"/>
  <c r="AK225" i="1"/>
  <c r="AA225" i="1"/>
  <c r="O225" i="1"/>
  <c r="S225" i="1"/>
  <c r="W225" i="1"/>
  <c r="K225" i="1"/>
  <c r="AO225" i="1"/>
  <c r="AL225" i="1"/>
  <c r="F57" i="4"/>
  <c r="E64" i="4"/>
  <c r="F64" i="4" l="1"/>
  <c r="F147" i="4"/>
  <c r="E71" i="4"/>
  <c r="E157" i="4"/>
  <c r="E45" i="1"/>
  <c r="T238" i="1"/>
  <c r="X238" i="1"/>
  <c r="AF238" i="1"/>
  <c r="AB238" i="1"/>
  <c r="AJ238" i="1"/>
  <c r="V238" i="1"/>
  <c r="AG238" i="1"/>
  <c r="AO238" i="1"/>
  <c r="N238" i="1"/>
  <c r="AK238" i="1"/>
  <c r="K238" i="1"/>
  <c r="AH238" i="1"/>
  <c r="O238" i="1"/>
  <c r="J238" i="1"/>
  <c r="R238" i="1"/>
  <c r="L238" i="1"/>
  <c r="Z238" i="1"/>
  <c r="AI238" i="1"/>
  <c r="AM238" i="1"/>
  <c r="W238" i="1"/>
  <c r="AA238" i="1"/>
  <c r="AE238" i="1"/>
  <c r="G238" i="1"/>
  <c r="Y238" i="1"/>
  <c r="AN238" i="1"/>
  <c r="M238" i="1"/>
  <c r="U238" i="1"/>
  <c r="Q238" i="1"/>
  <c r="I238" i="1"/>
  <c r="AP238" i="1"/>
  <c r="P238" i="1"/>
  <c r="AD238" i="1"/>
  <c r="H238" i="1"/>
  <c r="S238" i="1"/>
  <c r="AL238" i="1"/>
  <c r="AC238" i="1"/>
  <c r="E39" i="6"/>
  <c r="F10" i="6"/>
  <c r="F155" i="3"/>
  <c r="F82" i="3"/>
  <c r="F81" i="3"/>
  <c r="F80" i="3"/>
  <c r="F79" i="3"/>
  <c r="F78" i="3"/>
  <c r="F39" i="6" l="1"/>
  <c r="F157" i="4"/>
  <c r="E167" i="4"/>
  <c r="E78" i="4"/>
  <c r="F71" i="4"/>
  <c r="F45" i="1"/>
  <c r="E50" i="1"/>
  <c r="E68" i="6"/>
  <c r="E97" i="6" s="1"/>
  <c r="F68" i="6" l="1"/>
  <c r="F78" i="4"/>
  <c r="F167" i="4"/>
  <c r="F50" i="1"/>
  <c r="F97" i="6"/>
  <c r="E126" i="6"/>
  <c r="F126" i="6" l="1"/>
  <c r="E155" i="6"/>
  <c r="E184" i="6" l="1"/>
  <c r="E213" i="6"/>
  <c r="F184" i="6"/>
  <c r="F155" i="6"/>
  <c r="F213" i="6" l="1"/>
  <c r="E242" i="6"/>
  <c r="F242" i="6" l="1"/>
  <c r="G27" i="10" l="1"/>
  <c r="AC47" i="6" l="1"/>
  <c r="AG47" i="6"/>
  <c r="AK47" i="6"/>
  <c r="G52" i="6"/>
  <c r="G49" i="6"/>
  <c r="AO47" i="6"/>
  <c r="J47" i="6"/>
  <c r="N47" i="6"/>
  <c r="R47" i="6"/>
  <c r="V47" i="6"/>
  <c r="Z47" i="6"/>
  <c r="H67" i="3"/>
  <c r="AD47" i="6"/>
  <c r="AH47" i="6"/>
  <c r="AL47" i="6"/>
  <c r="AP47" i="6"/>
  <c r="K47" i="6"/>
  <c r="O47" i="6"/>
  <c r="H23" i="3"/>
  <c r="S47" i="6"/>
  <c r="W47" i="6"/>
  <c r="AA47" i="6"/>
  <c r="AE47" i="6"/>
  <c r="AI47" i="6"/>
  <c r="AM47" i="6"/>
  <c r="H47" i="6"/>
  <c r="G48" i="6"/>
  <c r="L47" i="6"/>
  <c r="H45" i="3"/>
  <c r="P47" i="6"/>
  <c r="T47" i="6"/>
  <c r="X47" i="6"/>
  <c r="AD287" i="6"/>
  <c r="AO287" i="6"/>
  <c r="AN287" i="6"/>
  <c r="AB47" i="6"/>
  <c r="AF47" i="6"/>
  <c r="AJ47" i="6"/>
  <c r="G51" i="6"/>
  <c r="AH185" i="6"/>
  <c r="V185" i="6"/>
  <c r="J185" i="6"/>
  <c r="AG185" i="6"/>
  <c r="U185" i="6"/>
  <c r="I185" i="6"/>
  <c r="AF185" i="6"/>
  <c r="T185" i="6"/>
  <c r="AE185" i="6"/>
  <c r="S185" i="6"/>
  <c r="AP185" i="6"/>
  <c r="AD185" i="6"/>
  <c r="R185" i="6"/>
  <c r="AO185" i="6"/>
  <c r="AC185" i="6"/>
  <c r="Q185" i="6"/>
  <c r="AN185" i="6"/>
  <c r="AB185" i="6"/>
  <c r="P185" i="6"/>
  <c r="AM185" i="6"/>
  <c r="AA185" i="6"/>
  <c r="O185" i="6"/>
  <c r="AL185" i="6"/>
  <c r="Z185" i="6"/>
  <c r="N185" i="6"/>
  <c r="AK185" i="6"/>
  <c r="Y185" i="6"/>
  <c r="M185" i="6"/>
  <c r="AJ185" i="6"/>
  <c r="X185" i="6"/>
  <c r="L185" i="6"/>
  <c r="AI185" i="6"/>
  <c r="W185" i="6"/>
  <c r="K185" i="6"/>
  <c r="AG43" i="3"/>
  <c r="AG81" i="3" s="1"/>
  <c r="AF43" i="3"/>
  <c r="AF81" i="3" s="1"/>
  <c r="T43" i="3"/>
  <c r="T81" i="3" s="1"/>
  <c r="AQ43" i="3"/>
  <c r="AQ81" i="3" s="1"/>
  <c r="AD43" i="3"/>
  <c r="AD81" i="3" s="1"/>
  <c r="R43" i="3"/>
  <c r="R81" i="3" s="1"/>
  <c r="AC43" i="3"/>
  <c r="AC81" i="3" s="1"/>
  <c r="Q43" i="3"/>
  <c r="Q81" i="3" s="1"/>
  <c r="AB43" i="3"/>
  <c r="AB81" i="3" s="1"/>
  <c r="AM43" i="3"/>
  <c r="AM81" i="3" s="1"/>
  <c r="AL43" i="3"/>
  <c r="AL81" i="3" s="1"/>
  <c r="Z43" i="3"/>
  <c r="Z81" i="3" s="1"/>
  <c r="AK43" i="3"/>
  <c r="AK81" i="3" s="1"/>
  <c r="AJ43" i="3"/>
  <c r="AJ81" i="3" s="1"/>
  <c r="AI43" i="3"/>
  <c r="AI81" i="3" s="1"/>
  <c r="K43" i="3"/>
  <c r="K81" i="3" s="1"/>
  <c r="V43" i="3"/>
  <c r="V81" i="3" s="1"/>
  <c r="P43" i="3"/>
  <c r="P81" i="3" s="1"/>
  <c r="N43" i="3"/>
  <c r="N81" i="3" s="1"/>
  <c r="L43" i="3"/>
  <c r="L81" i="3" s="1"/>
  <c r="W288" i="6"/>
  <c r="S288" i="6"/>
  <c r="AN47" i="6"/>
  <c r="I47" i="6"/>
  <c r="M47" i="6"/>
  <c r="AM273" i="6"/>
  <c r="N98" i="6"/>
  <c r="J98" i="6"/>
  <c r="R98" i="6"/>
  <c r="AF281" i="6"/>
  <c r="H281" i="6"/>
  <c r="AE281" i="6"/>
  <c r="S281" i="6"/>
  <c r="AP281" i="6"/>
  <c r="AD281" i="6"/>
  <c r="Q281" i="6"/>
  <c r="AN281" i="6"/>
  <c r="P281" i="6"/>
  <c r="AM281" i="6"/>
  <c r="AA281" i="6"/>
  <c r="O281" i="6"/>
  <c r="AL281" i="6"/>
  <c r="Z281" i="6"/>
  <c r="M281" i="6"/>
  <c r="AJ281" i="6"/>
  <c r="L281" i="6"/>
  <c r="AI281" i="6"/>
  <c r="W281" i="6"/>
  <c r="K281" i="6"/>
  <c r="AH281" i="6"/>
  <c r="V281" i="6"/>
  <c r="U281" i="6"/>
  <c r="I281" i="6"/>
  <c r="AM274" i="6"/>
  <c r="AA274" i="6"/>
  <c r="O274" i="6"/>
  <c r="AL274" i="6"/>
  <c r="Z274" i="6"/>
  <c r="AK274" i="6"/>
  <c r="Y274" i="6"/>
  <c r="AJ274" i="6"/>
  <c r="X274" i="6"/>
  <c r="L274" i="6"/>
  <c r="AI274" i="6"/>
  <c r="W274" i="6"/>
  <c r="K274" i="6"/>
  <c r="AH274" i="6"/>
  <c r="V274" i="6"/>
  <c r="AG274" i="6"/>
  <c r="U274" i="6"/>
  <c r="AF274" i="6"/>
  <c r="T274" i="6"/>
  <c r="H274" i="6"/>
  <c r="AE274" i="6"/>
  <c r="AP274" i="6"/>
  <c r="AD274" i="6"/>
  <c r="AO274" i="6"/>
  <c r="AC274" i="6"/>
  <c r="AN274" i="6"/>
  <c r="AB274" i="6"/>
  <c r="P274" i="6"/>
  <c r="S274" i="6"/>
  <c r="AD250" i="6"/>
  <c r="R250" i="6"/>
  <c r="AC250" i="6"/>
  <c r="Q250" i="6"/>
  <c r="AN250" i="6"/>
  <c r="P250" i="6"/>
  <c r="AM250" i="6"/>
  <c r="O250" i="6"/>
  <c r="Z250" i="6"/>
  <c r="N250" i="6"/>
  <c r="Y250" i="6"/>
  <c r="M250" i="6"/>
  <c r="AJ250" i="6"/>
  <c r="L250" i="6"/>
  <c r="AI250" i="6"/>
  <c r="K250" i="6"/>
  <c r="AG250" i="6"/>
  <c r="U250" i="6"/>
  <c r="AF250" i="6"/>
  <c r="T250" i="6"/>
  <c r="S250" i="6"/>
  <c r="V250" i="6"/>
  <c r="W65" i="3"/>
  <c r="W83" i="3" s="1"/>
  <c r="Q47" i="6"/>
  <c r="U47" i="6"/>
  <c r="Y47" i="6"/>
  <c r="G50" i="6"/>
  <c r="Z273" i="6"/>
  <c r="H55" i="10"/>
  <c r="AG281" i="6" l="1"/>
  <c r="AK281" i="6"/>
  <c r="AO281" i="6"/>
  <c r="AK273" i="6"/>
  <c r="AL288" i="6"/>
  <c r="AP288" i="6"/>
  <c r="K288" i="6"/>
  <c r="S275" i="6"/>
  <c r="Y287" i="6"/>
  <c r="AE276" i="6"/>
  <c r="AI276" i="6"/>
  <c r="AM276" i="6"/>
  <c r="H276" i="6"/>
  <c r="H288" i="6"/>
  <c r="L288" i="6"/>
  <c r="T275" i="6"/>
  <c r="Z287" i="6"/>
  <c r="AL273" i="6"/>
  <c r="X98" i="6"/>
  <c r="AB98" i="6"/>
  <c r="AB287" i="6"/>
  <c r="AF98" i="6"/>
  <c r="N288" i="6"/>
  <c r="R288" i="6"/>
  <c r="V288" i="6"/>
  <c r="AP276" i="6"/>
  <c r="K276" i="6"/>
  <c r="O276" i="6"/>
  <c r="Z288" i="6"/>
  <c r="J281" i="6"/>
  <c r="R281" i="6"/>
  <c r="O288" i="6"/>
  <c r="AE275" i="6"/>
  <c r="AI275" i="6"/>
  <c r="AM275" i="6"/>
  <c r="AK287" i="6"/>
  <c r="J287" i="6"/>
  <c r="AD291" i="6"/>
  <c r="AH291" i="6"/>
  <c r="AL291" i="6"/>
  <c r="L276" i="6"/>
  <c r="P276" i="6"/>
  <c r="AP290" i="6"/>
  <c r="K290" i="6"/>
  <c r="O290" i="6"/>
  <c r="O289" i="6"/>
  <c r="S289" i="6"/>
  <c r="W289" i="6"/>
  <c r="M284" i="6"/>
  <c r="Q284" i="6"/>
  <c r="U284" i="6"/>
  <c r="AJ283" i="6"/>
  <c r="AN283" i="6"/>
  <c r="I283" i="6"/>
  <c r="AF273" i="6"/>
  <c r="M282" i="6"/>
  <c r="Q282" i="6"/>
  <c r="U282" i="6"/>
  <c r="W280" i="6"/>
  <c r="AA280" i="6"/>
  <c r="AE280" i="6"/>
  <c r="M273" i="6"/>
  <c r="S65" i="3"/>
  <c r="S83" i="3" s="1"/>
  <c r="N281" i="6"/>
  <c r="AH250" i="6"/>
  <c r="AL250" i="6"/>
  <c r="AP250" i="6"/>
  <c r="K273" i="6"/>
  <c r="AA288" i="6"/>
  <c r="AE288" i="6"/>
  <c r="AI288" i="6"/>
  <c r="Y43" i="3"/>
  <c r="Y81" i="3" s="1"/>
  <c r="U43" i="3"/>
  <c r="U81" i="3" s="1"/>
  <c r="AN43" i="3"/>
  <c r="AN81" i="3" s="1"/>
  <c r="H275" i="6"/>
  <c r="L275" i="6"/>
  <c r="P275" i="6"/>
  <c r="N287" i="6"/>
  <c r="R287" i="6"/>
  <c r="V287" i="6"/>
  <c r="AP291" i="6"/>
  <c r="K291" i="6"/>
  <c r="O291" i="6"/>
  <c r="T276" i="6"/>
  <c r="X276" i="6"/>
  <c r="AB276" i="6"/>
  <c r="S290" i="6"/>
  <c r="W290" i="6"/>
  <c r="AA290" i="6"/>
  <c r="AA289" i="6"/>
  <c r="AE289" i="6"/>
  <c r="AI289" i="6"/>
  <c r="AG273" i="6"/>
  <c r="Y284" i="6"/>
  <c r="AC284" i="6"/>
  <c r="AG284" i="6"/>
  <c r="M283" i="6"/>
  <c r="Q283" i="6"/>
  <c r="U283" i="6"/>
  <c r="AD273" i="6"/>
  <c r="Y282" i="6"/>
  <c r="AC282" i="6"/>
  <c r="AG282" i="6"/>
  <c r="AI280" i="6"/>
  <c r="AM280" i="6"/>
  <c r="R273" i="6"/>
  <c r="AM288" i="6"/>
  <c r="X275" i="6"/>
  <c r="AB275" i="6"/>
  <c r="AH287" i="6"/>
  <c r="S291" i="6"/>
  <c r="W291" i="6"/>
  <c r="AA291" i="6"/>
  <c r="AF276" i="6"/>
  <c r="AJ276" i="6"/>
  <c r="AN276" i="6"/>
  <c r="AE290" i="6"/>
  <c r="AI290" i="6"/>
  <c r="AM290" i="6"/>
  <c r="V273" i="6"/>
  <c r="AM289" i="6"/>
  <c r="H289" i="6"/>
  <c r="L289" i="6"/>
  <c r="AE273" i="6"/>
  <c r="AK284" i="6"/>
  <c r="AO284" i="6"/>
  <c r="J284" i="6"/>
  <c r="U273" i="6"/>
  <c r="Y283" i="6"/>
  <c r="AC283" i="6"/>
  <c r="AG283" i="6"/>
  <c r="S273" i="6"/>
  <c r="AK282" i="6"/>
  <c r="AO282" i="6"/>
  <c r="H280" i="6"/>
  <c r="L280" i="6"/>
  <c r="P280" i="6"/>
  <c r="AN273" i="6"/>
  <c r="J250" i="6"/>
  <c r="AD98" i="6"/>
  <c r="AH98" i="6"/>
  <c r="AL98" i="6"/>
  <c r="P288" i="6"/>
  <c r="T288" i="6"/>
  <c r="X288" i="6"/>
  <c r="AF275" i="6"/>
  <c r="AJ275" i="6"/>
  <c r="AN275" i="6"/>
  <c r="AL287" i="6"/>
  <c r="AP287" i="6"/>
  <c r="K287" i="6"/>
  <c r="AE291" i="6"/>
  <c r="AI291" i="6"/>
  <c r="AM291" i="6"/>
  <c r="I276" i="6"/>
  <c r="M276" i="6"/>
  <c r="Q276" i="6"/>
  <c r="AH273" i="6"/>
  <c r="H290" i="6"/>
  <c r="L290" i="6"/>
  <c r="O273" i="6"/>
  <c r="P289" i="6"/>
  <c r="T289" i="6"/>
  <c r="X289" i="6"/>
  <c r="W273" i="6"/>
  <c r="N284" i="6"/>
  <c r="R284" i="6"/>
  <c r="V284" i="6"/>
  <c r="N273" i="6"/>
  <c r="AK283" i="6"/>
  <c r="AO283" i="6"/>
  <c r="J283" i="6"/>
  <c r="J282" i="6"/>
  <c r="N282" i="6"/>
  <c r="R282" i="6"/>
  <c r="T280" i="6"/>
  <c r="X280" i="6"/>
  <c r="AB280" i="6"/>
  <c r="L273" i="6"/>
  <c r="Q274" i="6"/>
  <c r="H123" i="3"/>
  <c r="AP98" i="6"/>
  <c r="K98" i="6"/>
  <c r="O98" i="6"/>
  <c r="AB288" i="6"/>
  <c r="AF288" i="6"/>
  <c r="AJ288" i="6"/>
  <c r="I275" i="6"/>
  <c r="M275" i="6"/>
  <c r="O287" i="6"/>
  <c r="S287" i="6"/>
  <c r="W287" i="6"/>
  <c r="H291" i="6"/>
  <c r="L291" i="6"/>
  <c r="P291" i="6"/>
  <c r="U276" i="6"/>
  <c r="Y276" i="6"/>
  <c r="AC276" i="6"/>
  <c r="AP273" i="6"/>
  <c r="P290" i="6"/>
  <c r="T290" i="6"/>
  <c r="X290" i="6"/>
  <c r="I273" i="6"/>
  <c r="AB289" i="6"/>
  <c r="AF289" i="6"/>
  <c r="AJ289" i="6"/>
  <c r="Z284" i="6"/>
  <c r="AD284" i="6"/>
  <c r="AH284" i="6"/>
  <c r="H273" i="6"/>
  <c r="N283" i="6"/>
  <c r="R283" i="6"/>
  <c r="V283" i="6"/>
  <c r="V282" i="6"/>
  <c r="Z282" i="6"/>
  <c r="AD282" i="6"/>
  <c r="AF280" i="6"/>
  <c r="AJ280" i="6"/>
  <c r="AN280" i="6"/>
  <c r="AO273" i="6"/>
  <c r="M274" i="6"/>
  <c r="S98" i="6"/>
  <c r="W98" i="6"/>
  <c r="AA98" i="6"/>
  <c r="AN288" i="6"/>
  <c r="I288" i="6"/>
  <c r="M288" i="6"/>
  <c r="J43" i="3"/>
  <c r="J81" i="3" s="1"/>
  <c r="Q275" i="6"/>
  <c r="U275" i="6"/>
  <c r="Y275" i="6"/>
  <c r="AA287" i="6"/>
  <c r="AE287" i="6"/>
  <c r="AI287" i="6"/>
  <c r="T291" i="6"/>
  <c r="X291" i="6"/>
  <c r="AB291" i="6"/>
  <c r="AG276" i="6"/>
  <c r="AK276" i="6"/>
  <c r="AO276" i="6"/>
  <c r="X273" i="6"/>
  <c r="AB290" i="6"/>
  <c r="AF290" i="6"/>
  <c r="AJ290" i="6"/>
  <c r="AN289" i="6"/>
  <c r="I289" i="6"/>
  <c r="M289" i="6"/>
  <c r="AL284" i="6"/>
  <c r="AP284" i="6"/>
  <c r="K284" i="6"/>
  <c r="Z283" i="6"/>
  <c r="AD283" i="6"/>
  <c r="AH283" i="6"/>
  <c r="AH282" i="6"/>
  <c r="AL282" i="6"/>
  <c r="AP282" i="6"/>
  <c r="I280" i="6"/>
  <c r="M280" i="6"/>
  <c r="Q280" i="6"/>
  <c r="AC273" i="6"/>
  <c r="I274" i="6"/>
  <c r="J274" i="6"/>
  <c r="AE250" i="6"/>
  <c r="AB250" i="6"/>
  <c r="T281" i="6"/>
  <c r="AE98" i="6"/>
  <c r="AI98" i="6"/>
  <c r="AM98" i="6"/>
  <c r="AP65" i="3"/>
  <c r="AP83" i="3" s="1"/>
  <c r="Q288" i="6"/>
  <c r="U288" i="6"/>
  <c r="Y288" i="6"/>
  <c r="AH43" i="3"/>
  <c r="AH81" i="3" s="1"/>
  <c r="X43" i="3"/>
  <c r="X81" i="3" s="1"/>
  <c r="AC275" i="6"/>
  <c r="AG275" i="6"/>
  <c r="AK275" i="6"/>
  <c r="L141" i="6"/>
  <c r="P141" i="6"/>
  <c r="AD65" i="3"/>
  <c r="AD83" i="3" s="1"/>
  <c r="AM287" i="6"/>
  <c r="H287" i="6"/>
  <c r="L287" i="6"/>
  <c r="AI273" i="6"/>
  <c r="L131" i="3"/>
  <c r="L159" i="3" s="1"/>
  <c r="P131" i="3"/>
  <c r="P159" i="3" s="1"/>
  <c r="T131" i="3"/>
  <c r="T159" i="3" s="1"/>
  <c r="AJ87" i="3"/>
  <c r="AJ155" i="3" s="1"/>
  <c r="K87" i="3"/>
  <c r="K155" i="3" s="1"/>
  <c r="AN87" i="3"/>
  <c r="AN155" i="3" s="1"/>
  <c r="AF291" i="6"/>
  <c r="AJ291" i="6"/>
  <c r="AN291" i="6"/>
  <c r="J276" i="6"/>
  <c r="N276" i="6"/>
  <c r="AN290" i="6"/>
  <c r="I290" i="6"/>
  <c r="M290" i="6"/>
  <c r="Q289" i="6"/>
  <c r="U289" i="6"/>
  <c r="Y289" i="6"/>
  <c r="G194" i="6"/>
  <c r="O284" i="6"/>
  <c r="S284" i="6"/>
  <c r="W284" i="6"/>
  <c r="AL283" i="6"/>
  <c r="AP283" i="6"/>
  <c r="K282" i="6"/>
  <c r="O282" i="6"/>
  <c r="S282" i="6"/>
  <c r="U280" i="6"/>
  <c r="Y280" i="6"/>
  <c r="AC280" i="6"/>
  <c r="Q273" i="6"/>
  <c r="N274" i="6"/>
  <c r="X250" i="6"/>
  <c r="R274" i="6"/>
  <c r="X281" i="6"/>
  <c r="AB281" i="6"/>
  <c r="AC288" i="6"/>
  <c r="AG288" i="6"/>
  <c r="AK288" i="6"/>
  <c r="AP43" i="3"/>
  <c r="AP81" i="3" s="1"/>
  <c r="AO275" i="6"/>
  <c r="J275" i="6"/>
  <c r="N275" i="6"/>
  <c r="P287" i="6"/>
  <c r="T287" i="6"/>
  <c r="X287" i="6"/>
  <c r="P273" i="6"/>
  <c r="I291" i="6"/>
  <c r="M291" i="6"/>
  <c r="R276" i="6"/>
  <c r="V276" i="6"/>
  <c r="Z276" i="6"/>
  <c r="Q290" i="6"/>
  <c r="U290" i="6"/>
  <c r="Y290" i="6"/>
  <c r="AC289" i="6"/>
  <c r="AG289" i="6"/>
  <c r="AK289" i="6"/>
  <c r="AA284" i="6"/>
  <c r="AE284" i="6"/>
  <c r="AI284" i="6"/>
  <c r="K283" i="6"/>
  <c r="O283" i="6"/>
  <c r="S283" i="6"/>
  <c r="W282" i="6"/>
  <c r="AA282" i="6"/>
  <c r="AE282" i="6"/>
  <c r="AG280" i="6"/>
  <c r="AK280" i="6"/>
  <c r="AO280" i="6"/>
  <c r="AO288" i="6"/>
  <c r="J288" i="6"/>
  <c r="M43" i="3"/>
  <c r="M81" i="3" s="1"/>
  <c r="R275" i="6"/>
  <c r="V275" i="6"/>
  <c r="Z275" i="6"/>
  <c r="AF287" i="6"/>
  <c r="AJ287" i="6"/>
  <c r="J273" i="6"/>
  <c r="Q291" i="6"/>
  <c r="U291" i="6"/>
  <c r="Y291" i="6"/>
  <c r="AD276" i="6"/>
  <c r="AH276" i="6"/>
  <c r="AL276" i="6"/>
  <c r="AC290" i="6"/>
  <c r="AG290" i="6"/>
  <c r="AK290" i="6"/>
  <c r="AO289" i="6"/>
  <c r="J289" i="6"/>
  <c r="N289" i="6"/>
  <c r="AM284" i="6"/>
  <c r="H284" i="6"/>
  <c r="H15" i="3"/>
  <c r="W283" i="6"/>
  <c r="AA283" i="6"/>
  <c r="AE283" i="6"/>
  <c r="AI282" i="6"/>
  <c r="AM282" i="6"/>
  <c r="H282" i="6"/>
  <c r="J280" i="6"/>
  <c r="N280" i="6"/>
  <c r="R280" i="6"/>
  <c r="AD275" i="6"/>
  <c r="AH275" i="6"/>
  <c r="AL275" i="6"/>
  <c r="AJ273" i="6"/>
  <c r="I287" i="6"/>
  <c r="AC291" i="6"/>
  <c r="AG291" i="6"/>
  <c r="AK291" i="6"/>
  <c r="AO290" i="6"/>
  <c r="J290" i="6"/>
  <c r="N290" i="6"/>
  <c r="R289" i="6"/>
  <c r="V289" i="6"/>
  <c r="Z289" i="6"/>
  <c r="L284" i="6"/>
  <c r="P284" i="6"/>
  <c r="T284" i="6"/>
  <c r="AI283" i="6"/>
  <c r="AM283" i="6"/>
  <c r="H283" i="6"/>
  <c r="L282" i="6"/>
  <c r="P282" i="6"/>
  <c r="T282" i="6"/>
  <c r="V280" i="6"/>
  <c r="Z280" i="6"/>
  <c r="AD280" i="6"/>
  <c r="H13" i="3"/>
  <c r="H28" i="3"/>
  <c r="AB273" i="6"/>
  <c r="I250" i="6"/>
  <c r="Y281" i="6"/>
  <c r="AC281" i="6"/>
  <c r="AD288" i="6"/>
  <c r="AH288" i="6"/>
  <c r="AP275" i="6"/>
  <c r="K275" i="6"/>
  <c r="O275" i="6"/>
  <c r="AA273" i="6"/>
  <c r="M287" i="6"/>
  <c r="Q287" i="6"/>
  <c r="U287" i="6"/>
  <c r="AO291" i="6"/>
  <c r="J291" i="6"/>
  <c r="N291" i="6"/>
  <c r="S276" i="6"/>
  <c r="W276" i="6"/>
  <c r="AA276" i="6"/>
  <c r="R290" i="6"/>
  <c r="V290" i="6"/>
  <c r="Z290" i="6"/>
  <c r="AD289" i="6"/>
  <c r="AH289" i="6"/>
  <c r="AL289" i="6"/>
  <c r="X284" i="6"/>
  <c r="AB284" i="6"/>
  <c r="AF284" i="6"/>
  <c r="L283" i="6"/>
  <c r="P283" i="6"/>
  <c r="T283" i="6"/>
  <c r="X282" i="6"/>
  <c r="AB282" i="6"/>
  <c r="AF282" i="6"/>
  <c r="AH280" i="6"/>
  <c r="AL280" i="6"/>
  <c r="AP280" i="6"/>
  <c r="W275" i="6"/>
  <c r="AA275" i="6"/>
  <c r="Y273" i="6"/>
  <c r="AC287" i="6"/>
  <c r="AG287" i="6"/>
  <c r="R291" i="6"/>
  <c r="V291" i="6"/>
  <c r="Z291" i="6"/>
  <c r="AD290" i="6"/>
  <c r="AH290" i="6"/>
  <c r="AL290" i="6"/>
  <c r="AP289" i="6"/>
  <c r="K289" i="6"/>
  <c r="AJ284" i="6"/>
  <c r="AN284" i="6"/>
  <c r="I284" i="6"/>
  <c r="X283" i="6"/>
  <c r="AB283" i="6"/>
  <c r="AF283" i="6"/>
  <c r="AJ282" i="6"/>
  <c r="AN282" i="6"/>
  <c r="I282" i="6"/>
  <c r="K280" i="6"/>
  <c r="O280" i="6"/>
  <c r="S280" i="6"/>
  <c r="T273" i="6"/>
  <c r="G26" i="6"/>
  <c r="H25" i="6"/>
  <c r="AI11" i="6"/>
  <c r="G57" i="6"/>
  <c r="I109" i="3"/>
  <c r="H110" i="3"/>
  <c r="M109" i="3"/>
  <c r="M157" i="3" s="1"/>
  <c r="Q109" i="3"/>
  <c r="Q157" i="3" s="1"/>
  <c r="W199" i="6"/>
  <c r="AA199" i="6"/>
  <c r="AE199" i="6"/>
  <c r="L25" i="6"/>
  <c r="G203" i="6"/>
  <c r="G251" i="6"/>
  <c r="H250" i="6"/>
  <c r="H18" i="3"/>
  <c r="AL11" i="6"/>
  <c r="G99" i="6"/>
  <c r="H98" i="6"/>
  <c r="L98" i="6"/>
  <c r="P98" i="6"/>
  <c r="H37" i="3"/>
  <c r="T141" i="6"/>
  <c r="X141" i="6"/>
  <c r="AB141" i="6"/>
  <c r="P25" i="6"/>
  <c r="T25" i="6"/>
  <c r="X25" i="6"/>
  <c r="P11" i="6"/>
  <c r="X131" i="3"/>
  <c r="X159" i="3" s="1"/>
  <c r="AB131" i="3"/>
  <c r="AB159" i="3" s="1"/>
  <c r="AF131" i="3"/>
  <c r="AF159" i="3" s="1"/>
  <c r="T87" i="3"/>
  <c r="T155" i="3" s="1"/>
  <c r="AA87" i="3"/>
  <c r="AA155" i="3" s="1"/>
  <c r="Q87" i="3"/>
  <c r="Q155" i="3" s="1"/>
  <c r="G73" i="6"/>
  <c r="G78" i="6"/>
  <c r="G116" i="6"/>
  <c r="H62" i="3"/>
  <c r="U109" i="3"/>
  <c r="U157" i="3" s="1"/>
  <c r="Y109" i="3"/>
  <c r="Y157" i="3" s="1"/>
  <c r="AC109" i="3"/>
  <c r="AC157" i="3" s="1"/>
  <c r="AI199" i="6"/>
  <c r="AM199" i="6"/>
  <c r="G200" i="6"/>
  <c r="H199" i="6"/>
  <c r="G93" i="6"/>
  <c r="G109" i="6"/>
  <c r="T98" i="6"/>
  <c r="G252" i="6"/>
  <c r="G216" i="6"/>
  <c r="H61" i="3"/>
  <c r="G145" i="6"/>
  <c r="AF141" i="6"/>
  <c r="AJ141" i="6"/>
  <c r="AN141" i="6"/>
  <c r="AB25" i="6"/>
  <c r="AF25" i="6"/>
  <c r="AJ25" i="6"/>
  <c r="J11" i="6"/>
  <c r="AJ131" i="3"/>
  <c r="AJ159" i="3" s="1"/>
  <c r="AN131" i="3"/>
  <c r="AN159" i="3" s="1"/>
  <c r="I131" i="3"/>
  <c r="H132" i="3"/>
  <c r="AK87" i="3"/>
  <c r="AK155" i="3" s="1"/>
  <c r="L87" i="3"/>
  <c r="L155" i="3" s="1"/>
  <c r="AC87" i="3"/>
  <c r="AC155" i="3" s="1"/>
  <c r="G261" i="6"/>
  <c r="AK65" i="3"/>
  <c r="AK83" i="3" s="1"/>
  <c r="AG109" i="3"/>
  <c r="AG157" i="3" s="1"/>
  <c r="AK109" i="3"/>
  <c r="AK157" i="3" s="1"/>
  <c r="AO109" i="3"/>
  <c r="AO157" i="3" s="1"/>
  <c r="G137" i="6"/>
  <c r="L199" i="6"/>
  <c r="P199" i="6"/>
  <c r="T199" i="6"/>
  <c r="Y65" i="3"/>
  <c r="Y83" i="3" s="1"/>
  <c r="G23" i="6"/>
  <c r="H141" i="6"/>
  <c r="G142" i="6"/>
  <c r="H12" i="3"/>
  <c r="AJ98" i="6"/>
  <c r="AN98" i="6"/>
  <c r="G225" i="6"/>
  <c r="G168" i="6"/>
  <c r="G202" i="6"/>
  <c r="I141" i="6"/>
  <c r="M141" i="6"/>
  <c r="AJ11" i="6"/>
  <c r="AN25" i="6"/>
  <c r="I25" i="6"/>
  <c r="M131" i="3"/>
  <c r="M159" i="3" s="1"/>
  <c r="Q131" i="3"/>
  <c r="Q159" i="3" s="1"/>
  <c r="U131" i="3"/>
  <c r="U159" i="3" s="1"/>
  <c r="U87" i="3"/>
  <c r="U155" i="3" s="1"/>
  <c r="AE87" i="3"/>
  <c r="AE155" i="3" s="1"/>
  <c r="AO87" i="3"/>
  <c r="AO155" i="3" s="1"/>
  <c r="AG65" i="3"/>
  <c r="AG83" i="3" s="1"/>
  <c r="J109" i="3"/>
  <c r="J157" i="3" s="1"/>
  <c r="N109" i="3"/>
  <c r="N157" i="3" s="1"/>
  <c r="R109" i="3"/>
  <c r="R157" i="3" s="1"/>
  <c r="G42" i="6"/>
  <c r="G115" i="6"/>
  <c r="G175" i="6"/>
  <c r="X199" i="6"/>
  <c r="AB199" i="6"/>
  <c r="AF199" i="6"/>
  <c r="G247" i="6"/>
  <c r="U65" i="3"/>
  <c r="U83" i="3" s="1"/>
  <c r="G218" i="6"/>
  <c r="AB11" i="6"/>
  <c r="AK250" i="6"/>
  <c r="AO250" i="6"/>
  <c r="H111" i="3"/>
  <c r="I98" i="6"/>
  <c r="M98" i="6"/>
  <c r="Q98" i="6"/>
  <c r="H30" i="3"/>
  <c r="O43" i="3"/>
  <c r="O81" i="3" s="1"/>
  <c r="AO141" i="6"/>
  <c r="U141" i="6"/>
  <c r="Y141" i="6"/>
  <c r="AA11" i="6"/>
  <c r="M25" i="6"/>
  <c r="Q25" i="6"/>
  <c r="U25" i="6"/>
  <c r="H39" i="3"/>
  <c r="Y131" i="3"/>
  <c r="Y159" i="3" s="1"/>
  <c r="AC131" i="3"/>
  <c r="AC159" i="3" s="1"/>
  <c r="AG131" i="3"/>
  <c r="AG159" i="3" s="1"/>
  <c r="AL87" i="3"/>
  <c r="AL155" i="3" s="1"/>
  <c r="M87" i="3"/>
  <c r="M155" i="3" s="1"/>
  <c r="R87" i="3"/>
  <c r="R155" i="3" s="1"/>
  <c r="N65" i="3"/>
  <c r="N83" i="3" s="1"/>
  <c r="AC65" i="3"/>
  <c r="AC83" i="3" s="1"/>
  <c r="V109" i="3"/>
  <c r="V157" i="3" s="1"/>
  <c r="Z109" i="3"/>
  <c r="Z157" i="3" s="1"/>
  <c r="AD109" i="3"/>
  <c r="AD157" i="3" s="1"/>
  <c r="G108" i="6"/>
  <c r="AJ199" i="6"/>
  <c r="AN199" i="6"/>
  <c r="H70" i="3"/>
  <c r="Q65" i="3"/>
  <c r="Q83" i="3" s="1"/>
  <c r="H52" i="3"/>
  <c r="H60" i="3"/>
  <c r="Z11" i="6"/>
  <c r="G13" i="6"/>
  <c r="U98" i="6"/>
  <c r="Y98" i="6"/>
  <c r="AC98" i="6"/>
  <c r="H40" i="3"/>
  <c r="AK11" i="6"/>
  <c r="AP141" i="6"/>
  <c r="AG141" i="6"/>
  <c r="AK141" i="6"/>
  <c r="Y11" i="6"/>
  <c r="Y25" i="6"/>
  <c r="Y286" i="6"/>
  <c r="AC286" i="6"/>
  <c r="AC25" i="6"/>
  <c r="AG286" i="6"/>
  <c r="AG25" i="6"/>
  <c r="H50" i="3"/>
  <c r="AK131" i="3"/>
  <c r="AK159" i="3" s="1"/>
  <c r="AO131" i="3"/>
  <c r="AO159" i="3" s="1"/>
  <c r="J131" i="3"/>
  <c r="J159" i="3" s="1"/>
  <c r="W87" i="3"/>
  <c r="W155" i="3" s="1"/>
  <c r="AF87" i="3"/>
  <c r="AF155" i="3" s="1"/>
  <c r="AD87" i="3"/>
  <c r="AD155" i="3" s="1"/>
  <c r="H73" i="3"/>
  <c r="J65" i="3"/>
  <c r="J83" i="3" s="1"/>
  <c r="AH109" i="3"/>
  <c r="AH157" i="3" s="1"/>
  <c r="AL109" i="3"/>
  <c r="AL157" i="3" s="1"/>
  <c r="AP109" i="3"/>
  <c r="AP157" i="3" s="1"/>
  <c r="G131" i="6"/>
  <c r="G174" i="6"/>
  <c r="I199" i="6"/>
  <c r="M199" i="6"/>
  <c r="Q199" i="6"/>
  <c r="H19" i="3"/>
  <c r="I277" i="6"/>
  <c r="AN277" i="6"/>
  <c r="AJ277" i="6"/>
  <c r="AF277" i="6"/>
  <c r="AB277" i="6"/>
  <c r="X277" i="6"/>
  <c r="T277" i="6"/>
  <c r="P277" i="6"/>
  <c r="L277" i="6"/>
  <c r="H277" i="6"/>
  <c r="AM277" i="6"/>
  <c r="AI277" i="6"/>
  <c r="AE277" i="6"/>
  <c r="AE272" i="6" s="1"/>
  <c r="AA277" i="6"/>
  <c r="W277" i="6"/>
  <c r="S277" i="6"/>
  <c r="O277" i="6"/>
  <c r="K277" i="6"/>
  <c r="AP277" i="6"/>
  <c r="AL277" i="6"/>
  <c r="AH277" i="6"/>
  <c r="AD277" i="6"/>
  <c r="Z277" i="6"/>
  <c r="V277" i="6"/>
  <c r="R277" i="6"/>
  <c r="N277" i="6"/>
  <c r="J277" i="6"/>
  <c r="AO277" i="6"/>
  <c r="AK277" i="6"/>
  <c r="AG277" i="6"/>
  <c r="AC277" i="6"/>
  <c r="AC272" i="6" s="1"/>
  <c r="Y277" i="6"/>
  <c r="U277" i="6"/>
  <c r="Q277" i="6"/>
  <c r="M277" i="6"/>
  <c r="H59" i="3"/>
  <c r="G114" i="6"/>
  <c r="AG98" i="6"/>
  <c r="AK98" i="6"/>
  <c r="AO98" i="6"/>
  <c r="AM11" i="6"/>
  <c r="G254" i="6"/>
  <c r="S43" i="3"/>
  <c r="S81" i="3" s="1"/>
  <c r="G139" i="6"/>
  <c r="Q141" i="6"/>
  <c r="J141" i="6"/>
  <c r="N141" i="6"/>
  <c r="AK286" i="6"/>
  <c r="AK25" i="6"/>
  <c r="AO25" i="6"/>
  <c r="AO286" i="6"/>
  <c r="J25" i="6"/>
  <c r="J286" i="6"/>
  <c r="Z65" i="3"/>
  <c r="Z83" i="3" s="1"/>
  <c r="N131" i="3"/>
  <c r="N159" i="3" s="1"/>
  <c r="R131" i="3"/>
  <c r="R159" i="3" s="1"/>
  <c r="V131" i="3"/>
  <c r="V159" i="3" s="1"/>
  <c r="AM87" i="3"/>
  <c r="AM155" i="3" s="1"/>
  <c r="N87" i="3"/>
  <c r="N155" i="3" s="1"/>
  <c r="AP87" i="3"/>
  <c r="AP155" i="3" s="1"/>
  <c r="G223" i="6"/>
  <c r="H38" i="3"/>
  <c r="G15" i="6"/>
  <c r="H138" i="3"/>
  <c r="G47" i="6"/>
  <c r="AO65" i="3"/>
  <c r="AO83" i="3" s="1"/>
  <c r="K109" i="3"/>
  <c r="K157" i="3" s="1"/>
  <c r="O109" i="3"/>
  <c r="O157" i="3" s="1"/>
  <c r="AA65" i="3"/>
  <c r="AA83" i="3" s="1"/>
  <c r="G160" i="6"/>
  <c r="U199" i="6"/>
  <c r="Y199" i="6"/>
  <c r="AC199" i="6"/>
  <c r="H112" i="3"/>
  <c r="G45" i="6"/>
  <c r="K11" i="6"/>
  <c r="H134" i="3"/>
  <c r="G14" i="6"/>
  <c r="G132" i="6"/>
  <c r="R141" i="6"/>
  <c r="V141" i="6"/>
  <c r="Z141" i="6"/>
  <c r="N25" i="6"/>
  <c r="N286" i="6"/>
  <c r="R25" i="6"/>
  <c r="R286" i="6"/>
  <c r="V286" i="6"/>
  <c r="V25" i="6"/>
  <c r="V65" i="3"/>
  <c r="V83" i="3" s="1"/>
  <c r="Z131" i="3"/>
  <c r="Z159" i="3" s="1"/>
  <c r="AD131" i="3"/>
  <c r="AD159" i="3" s="1"/>
  <c r="AH131" i="3"/>
  <c r="AH159" i="3" s="1"/>
  <c r="X87" i="3"/>
  <c r="X155" i="3" s="1"/>
  <c r="AG87" i="3"/>
  <c r="AG155" i="3" s="1"/>
  <c r="J87" i="3"/>
  <c r="J155" i="3" s="1"/>
  <c r="G144" i="6"/>
  <c r="H27" i="3"/>
  <c r="S109" i="3"/>
  <c r="S157" i="3" s="1"/>
  <c r="W109" i="3"/>
  <c r="W157" i="3" s="1"/>
  <c r="AA109" i="3"/>
  <c r="AA157" i="3" s="1"/>
  <c r="G16" i="6"/>
  <c r="G92" i="6"/>
  <c r="AG199" i="6"/>
  <c r="AK199" i="6"/>
  <c r="AO199" i="6"/>
  <c r="G95" i="6"/>
  <c r="AG11" i="6"/>
  <c r="AM25" i="6"/>
  <c r="H72" i="3"/>
  <c r="V98" i="6"/>
  <c r="Z98" i="6"/>
  <c r="G101" i="6"/>
  <c r="H34" i="3"/>
  <c r="G27" i="6"/>
  <c r="G233" i="6"/>
  <c r="AA43" i="3"/>
  <c r="AA81" i="3" s="1"/>
  <c r="H58" i="3"/>
  <c r="AC141" i="6"/>
  <c r="AH141" i="6"/>
  <c r="AL141" i="6"/>
  <c r="Z286" i="6"/>
  <c r="Z25" i="6"/>
  <c r="AD286" i="6"/>
  <c r="AD25" i="6"/>
  <c r="AH286" i="6"/>
  <c r="AH25" i="6"/>
  <c r="R65" i="3"/>
  <c r="R83" i="3" s="1"/>
  <c r="AL131" i="3"/>
  <c r="AL159" i="3" s="1"/>
  <c r="AP131" i="3"/>
  <c r="AP159" i="3" s="1"/>
  <c r="K131" i="3"/>
  <c r="K159" i="3" s="1"/>
  <c r="AQ87" i="3"/>
  <c r="AQ155" i="3" s="1"/>
  <c r="O87" i="3"/>
  <c r="O155" i="3" s="1"/>
  <c r="V87" i="3"/>
  <c r="V155" i="3" s="1"/>
  <c r="G86" i="6"/>
  <c r="H63" i="3"/>
  <c r="G204" i="6"/>
  <c r="V11" i="6"/>
  <c r="AE109" i="3"/>
  <c r="AE157" i="3" s="1"/>
  <c r="AI109" i="3"/>
  <c r="AI157" i="3" s="1"/>
  <c r="AM109" i="3"/>
  <c r="AM157" i="3" s="1"/>
  <c r="G28" i="6"/>
  <c r="H89" i="3"/>
  <c r="J199" i="6"/>
  <c r="N199" i="6"/>
  <c r="R199" i="6"/>
  <c r="AE11" i="6"/>
  <c r="G226" i="6"/>
  <c r="AF235" i="6"/>
  <c r="T235" i="6"/>
  <c r="AE235" i="6"/>
  <c r="R235" i="6"/>
  <c r="AC235" i="6"/>
  <c r="Q235" i="6"/>
  <c r="AN235" i="6"/>
  <c r="AB235" i="6"/>
  <c r="P235" i="6"/>
  <c r="AM235" i="6"/>
  <c r="AA235" i="6"/>
  <c r="N235" i="6"/>
  <c r="Y235" i="6"/>
  <c r="M235" i="6"/>
  <c r="AJ235" i="6"/>
  <c r="X235" i="6"/>
  <c r="L235" i="6"/>
  <c r="AI235" i="6"/>
  <c r="V235" i="6"/>
  <c r="J235" i="6"/>
  <c r="AG235" i="6"/>
  <c r="I235" i="6"/>
  <c r="AF297" i="6"/>
  <c r="AB297" i="6"/>
  <c r="X297" i="6"/>
  <c r="W250" i="6"/>
  <c r="AA250" i="6"/>
  <c r="I43" i="3"/>
  <c r="H44" i="3"/>
  <c r="H96" i="3"/>
  <c r="AD141" i="6"/>
  <c r="K141" i="6"/>
  <c r="O141" i="6"/>
  <c r="AL25" i="6"/>
  <c r="AL286" i="6"/>
  <c r="AP286" i="6"/>
  <c r="AP25" i="6"/>
  <c r="K286" i="6"/>
  <c r="K25" i="6"/>
  <c r="O131" i="3"/>
  <c r="O159" i="3" s="1"/>
  <c r="S131" i="3"/>
  <c r="S159" i="3" s="1"/>
  <c r="W131" i="3"/>
  <c r="W159" i="3" s="1"/>
  <c r="Y87" i="3"/>
  <c r="Y155" i="3" s="1"/>
  <c r="AI87" i="3"/>
  <c r="AI155" i="3" s="1"/>
  <c r="AH87" i="3"/>
  <c r="AH155" i="3" s="1"/>
  <c r="H57" i="3"/>
  <c r="G79" i="6"/>
  <c r="G85" i="6"/>
  <c r="AH11" i="6"/>
  <c r="G29" i="6"/>
  <c r="H16" i="3"/>
  <c r="O11" i="6"/>
  <c r="AQ109" i="3"/>
  <c r="AQ157" i="3" s="1"/>
  <c r="L109" i="3"/>
  <c r="L157" i="3" s="1"/>
  <c r="P109" i="3"/>
  <c r="P157" i="3" s="1"/>
  <c r="V199" i="6"/>
  <c r="Z199" i="6"/>
  <c r="AD199" i="6"/>
  <c r="H113" i="3"/>
  <c r="H137" i="3"/>
  <c r="W11" i="6"/>
  <c r="O65" i="3"/>
  <c r="O83" i="3" s="1"/>
  <c r="AE43" i="3"/>
  <c r="AE81" i="3" s="1"/>
  <c r="W43" i="3"/>
  <c r="W81" i="3" s="1"/>
  <c r="AO43" i="3"/>
  <c r="AO81" i="3" s="1"/>
  <c r="H185" i="6"/>
  <c r="G185" i="6" s="1"/>
  <c r="G186" i="6"/>
  <c r="S141" i="6"/>
  <c r="W141" i="6"/>
  <c r="AA141" i="6"/>
  <c r="AL65" i="3"/>
  <c r="AL83" i="3" s="1"/>
  <c r="O25" i="6"/>
  <c r="O286" i="6"/>
  <c r="S286" i="6"/>
  <c r="S25" i="6"/>
  <c r="W286" i="6"/>
  <c r="W25" i="6"/>
  <c r="AA131" i="3"/>
  <c r="AA159" i="3" s="1"/>
  <c r="AE131" i="3"/>
  <c r="AE159" i="3" s="1"/>
  <c r="AI131" i="3"/>
  <c r="AI159" i="3" s="1"/>
  <c r="H88" i="3"/>
  <c r="I87" i="3"/>
  <c r="P87" i="3"/>
  <c r="P155" i="3" s="1"/>
  <c r="G59" i="6"/>
  <c r="G117" i="6"/>
  <c r="H136" i="3"/>
  <c r="G30" i="6"/>
  <c r="AP11" i="6"/>
  <c r="I11" i="6"/>
  <c r="G255" i="6"/>
  <c r="T109" i="3"/>
  <c r="T157" i="3" s="1"/>
  <c r="X109" i="3"/>
  <c r="X157" i="3" s="1"/>
  <c r="AB109" i="3"/>
  <c r="AB157" i="3" s="1"/>
  <c r="AH199" i="6"/>
  <c r="AL199" i="6"/>
  <c r="AP199" i="6"/>
  <c r="G167" i="6"/>
  <c r="AF142" i="3"/>
  <c r="AF160" i="3" s="1"/>
  <c r="T142" i="3"/>
  <c r="T160" i="3" s="1"/>
  <c r="AQ142" i="3"/>
  <c r="AQ160" i="3" s="1"/>
  <c r="AN142" i="3"/>
  <c r="AN160" i="3" s="1"/>
  <c r="AB142" i="3"/>
  <c r="AB160" i="3" s="1"/>
  <c r="P142" i="3"/>
  <c r="P160" i="3" s="1"/>
  <c r="O142" i="3"/>
  <c r="O160" i="3" s="1"/>
  <c r="AL142" i="3"/>
  <c r="AL160" i="3" s="1"/>
  <c r="AK142" i="3"/>
  <c r="AK160" i="3" s="1"/>
  <c r="M142" i="3"/>
  <c r="M160" i="3" s="1"/>
  <c r="AJ142" i="3"/>
  <c r="AJ160" i="3" s="1"/>
  <c r="X142" i="3"/>
  <c r="X160" i="3" s="1"/>
  <c r="L142" i="3"/>
  <c r="L160" i="3" s="1"/>
  <c r="J142" i="3"/>
  <c r="J160" i="3" s="1"/>
  <c r="G281" i="6"/>
  <c r="G20" i="6"/>
  <c r="H25" i="3"/>
  <c r="K65" i="3"/>
  <c r="K83" i="3" s="1"/>
  <c r="H56" i="3"/>
  <c r="H101" i="3"/>
  <c r="G201" i="6"/>
  <c r="AE141" i="6"/>
  <c r="AI141" i="6"/>
  <c r="AM141" i="6"/>
  <c r="AH65" i="3"/>
  <c r="AH83" i="3" s="1"/>
  <c r="AA286" i="6"/>
  <c r="AA25" i="6"/>
  <c r="AE286" i="6"/>
  <c r="AE25" i="6"/>
  <c r="AI25" i="6"/>
  <c r="AM131" i="3"/>
  <c r="AM159" i="3" s="1"/>
  <c r="AQ131" i="3"/>
  <c r="AQ159" i="3" s="1"/>
  <c r="S87" i="3"/>
  <c r="S155" i="3" s="1"/>
  <c r="Z87" i="3"/>
  <c r="Z155" i="3" s="1"/>
  <c r="AB87" i="3"/>
  <c r="AB155" i="3" s="1"/>
  <c r="G94" i="6"/>
  <c r="G110" i="6"/>
  <c r="X11" i="6"/>
  <c r="AF109" i="3"/>
  <c r="AF157" i="3" s="1"/>
  <c r="AJ109" i="3"/>
  <c r="AJ157" i="3" s="1"/>
  <c r="AN109" i="3"/>
  <c r="AN157" i="3" s="1"/>
  <c r="H68" i="3"/>
  <c r="K199" i="6"/>
  <c r="O199" i="6"/>
  <c r="S199" i="6"/>
  <c r="L257" i="6"/>
  <c r="P257" i="6"/>
  <c r="T257" i="6"/>
  <c r="AO112" i="6"/>
  <c r="J112" i="6"/>
  <c r="N112" i="6"/>
  <c r="AK221" i="6"/>
  <c r="AO221" i="6"/>
  <c r="J221" i="6"/>
  <c r="AL90" i="6"/>
  <c r="AP90" i="6"/>
  <c r="AI90" i="6"/>
  <c r="L134" i="6"/>
  <c r="P134" i="6"/>
  <c r="T134" i="6"/>
  <c r="G173" i="6"/>
  <c r="G103" i="6"/>
  <c r="I65" i="3"/>
  <c r="H66" i="3"/>
  <c r="AF214" i="6"/>
  <c r="AJ214" i="6"/>
  <c r="AN214" i="6"/>
  <c r="AP10" i="3"/>
  <c r="AP78" i="3" s="1"/>
  <c r="H11" i="3"/>
  <c r="I10" i="3"/>
  <c r="O10" i="3"/>
  <c r="O78" i="3" s="1"/>
  <c r="AB65" i="3"/>
  <c r="AB83" i="3" s="1"/>
  <c r="K69" i="6"/>
  <c r="O69" i="6"/>
  <c r="J32" i="3"/>
  <c r="J80" i="3" s="1"/>
  <c r="N32" i="3"/>
  <c r="N80" i="3" s="1"/>
  <c r="R32" i="3"/>
  <c r="R80" i="3" s="1"/>
  <c r="W40" i="6"/>
  <c r="AA40" i="6"/>
  <c r="AE40" i="6"/>
  <c r="Q228" i="6"/>
  <c r="U228" i="6"/>
  <c r="Y228" i="6"/>
  <c r="V18" i="6"/>
  <c r="Z18" i="6"/>
  <c r="AD18" i="6"/>
  <c r="H118" i="3"/>
  <c r="AI54" i="6"/>
  <c r="AB54" i="6"/>
  <c r="AF54" i="6"/>
  <c r="G80" i="6"/>
  <c r="Z21" i="3"/>
  <c r="Z79" i="3" s="1"/>
  <c r="AD21" i="3"/>
  <c r="AD79" i="3" s="1"/>
  <c r="AH21" i="3"/>
  <c r="AH79" i="3" s="1"/>
  <c r="G56" i="6"/>
  <c r="S127" i="6"/>
  <c r="AK127" i="6"/>
  <c r="AO127" i="6"/>
  <c r="AP192" i="6"/>
  <c r="K192" i="6"/>
  <c r="O192" i="6"/>
  <c r="W105" i="6"/>
  <c r="AA105" i="6"/>
  <c r="AE105" i="6"/>
  <c r="Q243" i="6"/>
  <c r="U243" i="6"/>
  <c r="Y243" i="6"/>
  <c r="AG54" i="3"/>
  <c r="AG82" i="3" s="1"/>
  <c r="AK54" i="3"/>
  <c r="AK82" i="3" s="1"/>
  <c r="AO54" i="3"/>
  <c r="AO82" i="3" s="1"/>
  <c r="AA76" i="6"/>
  <c r="AE76" i="6"/>
  <c r="AI76" i="6"/>
  <c r="U163" i="6"/>
  <c r="Y163" i="6"/>
  <c r="AC163" i="6"/>
  <c r="H145" i="3"/>
  <c r="H48" i="3"/>
  <c r="AN170" i="6"/>
  <c r="I170" i="6"/>
  <c r="Q83" i="6"/>
  <c r="U83" i="6"/>
  <c r="Y83" i="6"/>
  <c r="AB156" i="6"/>
  <c r="AF156" i="6"/>
  <c r="AJ156" i="6"/>
  <c r="X257" i="6"/>
  <c r="AB257" i="6"/>
  <c r="AF257" i="6"/>
  <c r="R112" i="6"/>
  <c r="V112" i="6"/>
  <c r="Z112" i="6"/>
  <c r="N221" i="6"/>
  <c r="R221" i="6"/>
  <c r="V221" i="6"/>
  <c r="O90" i="6"/>
  <c r="S90" i="6"/>
  <c r="M134" i="6"/>
  <c r="AB134" i="6"/>
  <c r="AF134" i="6"/>
  <c r="AN65" i="3"/>
  <c r="AN83" i="3" s="1"/>
  <c r="I214" i="6"/>
  <c r="M214" i="6"/>
  <c r="Q214" i="6"/>
  <c r="N10" i="3"/>
  <c r="N78" i="3" s="1"/>
  <c r="K10" i="3"/>
  <c r="K78" i="3" s="1"/>
  <c r="AM10" i="3"/>
  <c r="AM78" i="3" s="1"/>
  <c r="G22" i="6"/>
  <c r="S69" i="6"/>
  <c r="W69" i="6"/>
  <c r="AA69" i="6"/>
  <c r="V32" i="3"/>
  <c r="V80" i="3" s="1"/>
  <c r="Z32" i="3"/>
  <c r="Z80" i="3" s="1"/>
  <c r="AD32" i="3"/>
  <c r="AD80" i="3" s="1"/>
  <c r="AI40" i="6"/>
  <c r="AM40" i="6"/>
  <c r="G41" i="6"/>
  <c r="H40" i="6"/>
  <c r="AC228" i="6"/>
  <c r="AG228" i="6"/>
  <c r="AK228" i="6"/>
  <c r="H139" i="3"/>
  <c r="AH18" i="6"/>
  <c r="AL18" i="6"/>
  <c r="AP18" i="6"/>
  <c r="L54" i="6"/>
  <c r="AN54" i="6"/>
  <c r="AL21" i="3"/>
  <c r="AL79" i="3" s="1"/>
  <c r="AP21" i="3"/>
  <c r="AP79" i="3" s="1"/>
  <c r="K21" i="3"/>
  <c r="K79" i="3" s="1"/>
  <c r="T127" i="6"/>
  <c r="N127" i="6"/>
  <c r="R127" i="6"/>
  <c r="S192" i="6"/>
  <c r="W192" i="6"/>
  <c r="AA192" i="6"/>
  <c r="AI105" i="6"/>
  <c r="AM105" i="6"/>
  <c r="H105" i="6"/>
  <c r="G106" i="6"/>
  <c r="AC243" i="6"/>
  <c r="AG243" i="6"/>
  <c r="AK243" i="6"/>
  <c r="H14" i="3"/>
  <c r="L65" i="3"/>
  <c r="L83" i="3" s="1"/>
  <c r="J54" i="3"/>
  <c r="J82" i="3" s="1"/>
  <c r="N54" i="3"/>
  <c r="N82" i="3" s="1"/>
  <c r="R54" i="3"/>
  <c r="R82" i="3" s="1"/>
  <c r="AM76" i="6"/>
  <c r="H76" i="6"/>
  <c r="G77" i="6"/>
  <c r="AG163" i="6"/>
  <c r="AK163" i="6"/>
  <c r="AO163" i="6"/>
  <c r="H91" i="3"/>
  <c r="P170" i="6"/>
  <c r="Q170" i="6"/>
  <c r="U170" i="6"/>
  <c r="AC83" i="6"/>
  <c r="AG83" i="6"/>
  <c r="AK83" i="6"/>
  <c r="G245" i="6"/>
  <c r="AN156" i="6"/>
  <c r="I156" i="6"/>
  <c r="M156" i="6"/>
  <c r="G74" i="6"/>
  <c r="AJ257" i="6"/>
  <c r="AN257" i="6"/>
  <c r="I257" i="6"/>
  <c r="AD112" i="6"/>
  <c r="AH112" i="6"/>
  <c r="AL112" i="6"/>
  <c r="G136" i="6"/>
  <c r="Z221" i="6"/>
  <c r="AD221" i="6"/>
  <c r="AH221" i="6"/>
  <c r="K90" i="6"/>
  <c r="AA90" i="6"/>
  <c r="AE90" i="6"/>
  <c r="X134" i="6"/>
  <c r="AN134" i="6"/>
  <c r="I134" i="6"/>
  <c r="U214" i="6"/>
  <c r="Y214" i="6"/>
  <c r="AC214" i="6"/>
  <c r="S10" i="3"/>
  <c r="S78" i="3" s="1"/>
  <c r="W10" i="3"/>
  <c r="W78" i="3" s="1"/>
  <c r="G232" i="6"/>
  <c r="AE69" i="6"/>
  <c r="AI69" i="6"/>
  <c r="AM69" i="6"/>
  <c r="AH32" i="3"/>
  <c r="AH80" i="3" s="1"/>
  <c r="AL32" i="3"/>
  <c r="AL80" i="3" s="1"/>
  <c r="AP32" i="3"/>
  <c r="AP80" i="3" s="1"/>
  <c r="L40" i="6"/>
  <c r="P40" i="6"/>
  <c r="T40" i="6"/>
  <c r="AO228" i="6"/>
  <c r="J228" i="6"/>
  <c r="N228" i="6"/>
  <c r="K18" i="6"/>
  <c r="O18" i="6"/>
  <c r="S18" i="6"/>
  <c r="S279" i="6"/>
  <c r="G262" i="6"/>
  <c r="T11" i="6"/>
  <c r="I54" i="6"/>
  <c r="X54" i="6"/>
  <c r="Q54" i="6"/>
  <c r="H90" i="3"/>
  <c r="H29" i="3"/>
  <c r="O21" i="3"/>
  <c r="O79" i="3" s="1"/>
  <c r="S21" i="3"/>
  <c r="S79" i="3" s="1"/>
  <c r="W21" i="3"/>
  <c r="W79" i="3" s="1"/>
  <c r="V127" i="6"/>
  <c r="Z127" i="6"/>
  <c r="AD127" i="6"/>
  <c r="AE192" i="6"/>
  <c r="AI192" i="6"/>
  <c r="AM192" i="6"/>
  <c r="H71" i="3"/>
  <c r="L105" i="6"/>
  <c r="P105" i="6"/>
  <c r="T105" i="6"/>
  <c r="H92" i="3"/>
  <c r="G102" i="6"/>
  <c r="AO243" i="6"/>
  <c r="J243" i="6"/>
  <c r="AQ65" i="3"/>
  <c r="AQ83" i="3" s="1"/>
  <c r="G253" i="6"/>
  <c r="V54" i="3"/>
  <c r="V82" i="3" s="1"/>
  <c r="Z54" i="3"/>
  <c r="Z82" i="3" s="1"/>
  <c r="AD54" i="3"/>
  <c r="AD82" i="3" s="1"/>
  <c r="L76" i="6"/>
  <c r="P76" i="6"/>
  <c r="T76" i="6"/>
  <c r="G195" i="6"/>
  <c r="J163" i="6"/>
  <c r="N163" i="6"/>
  <c r="R163" i="6"/>
  <c r="G188" i="6"/>
  <c r="H47" i="3"/>
  <c r="M170" i="6"/>
  <c r="AC170" i="6"/>
  <c r="AG170" i="6"/>
  <c r="AO83" i="6"/>
  <c r="J83" i="6"/>
  <c r="N83" i="6"/>
  <c r="Q156" i="6"/>
  <c r="U156" i="6"/>
  <c r="Y156" i="6"/>
  <c r="M257" i="6"/>
  <c r="Q257" i="6"/>
  <c r="U257" i="6"/>
  <c r="AP112" i="6"/>
  <c r="K112" i="6"/>
  <c r="O112" i="6"/>
  <c r="AL221" i="6"/>
  <c r="AP221" i="6"/>
  <c r="L90" i="6"/>
  <c r="AM90" i="6"/>
  <c r="G91" i="6"/>
  <c r="H90" i="6"/>
  <c r="Y134" i="6"/>
  <c r="Q134" i="6"/>
  <c r="U134" i="6"/>
  <c r="AG214" i="6"/>
  <c r="AK214" i="6"/>
  <c r="AO214" i="6"/>
  <c r="H51" i="3"/>
  <c r="AA10" i="3"/>
  <c r="AA78" i="3" s="1"/>
  <c r="AE10" i="3"/>
  <c r="AE78" i="3" s="1"/>
  <c r="AI10" i="3"/>
  <c r="AI78" i="3" s="1"/>
  <c r="G70" i="6"/>
  <c r="H69" i="6"/>
  <c r="L69" i="6"/>
  <c r="P69" i="6"/>
  <c r="K32" i="3"/>
  <c r="K80" i="3" s="1"/>
  <c r="O32" i="3"/>
  <c r="O80" i="3" s="1"/>
  <c r="S32" i="3"/>
  <c r="S80" i="3" s="1"/>
  <c r="X40" i="6"/>
  <c r="AB40" i="6"/>
  <c r="AF40" i="6"/>
  <c r="R228" i="6"/>
  <c r="V228" i="6"/>
  <c r="Z228" i="6"/>
  <c r="G230" i="6"/>
  <c r="W18" i="6"/>
  <c r="AA18" i="6"/>
  <c r="AE279" i="6"/>
  <c r="AE18" i="6"/>
  <c r="M11" i="6"/>
  <c r="M54" i="6"/>
  <c r="AJ54" i="6"/>
  <c r="AC54" i="6"/>
  <c r="AA21" i="3"/>
  <c r="AA79" i="3" s="1"/>
  <c r="AE21" i="3"/>
  <c r="AE79" i="3" s="1"/>
  <c r="AI21" i="3"/>
  <c r="AI79" i="3" s="1"/>
  <c r="X127" i="6"/>
  <c r="AL127" i="6"/>
  <c r="AP127" i="6"/>
  <c r="H192" i="6"/>
  <c r="G193" i="6"/>
  <c r="L192" i="6"/>
  <c r="X105" i="6"/>
  <c r="AB105" i="6"/>
  <c r="AF105" i="6"/>
  <c r="N243" i="6"/>
  <c r="R243" i="6"/>
  <c r="V243" i="6"/>
  <c r="AH54" i="3"/>
  <c r="AH82" i="3" s="1"/>
  <c r="AL54" i="3"/>
  <c r="AL82" i="3" s="1"/>
  <c r="AP54" i="3"/>
  <c r="AP82" i="3" s="1"/>
  <c r="X76" i="6"/>
  <c r="AB76" i="6"/>
  <c r="AF76" i="6"/>
  <c r="V163" i="6"/>
  <c r="Z163" i="6"/>
  <c r="AD163" i="6"/>
  <c r="Y170" i="6"/>
  <c r="AO170" i="6"/>
  <c r="J170" i="6"/>
  <c r="R83" i="6"/>
  <c r="V83" i="6"/>
  <c r="Z83" i="6"/>
  <c r="H24" i="3"/>
  <c r="AC156" i="6"/>
  <c r="AG156" i="6"/>
  <c r="AK156" i="6"/>
  <c r="G143" i="6"/>
  <c r="Y257" i="6"/>
  <c r="AC257" i="6"/>
  <c r="AG257" i="6"/>
  <c r="H17" i="3"/>
  <c r="S112" i="6"/>
  <c r="W112" i="6"/>
  <c r="AA112" i="6"/>
  <c r="K221" i="6"/>
  <c r="O221" i="6"/>
  <c r="S221" i="6"/>
  <c r="M90" i="6"/>
  <c r="P90" i="6"/>
  <c r="T90" i="6"/>
  <c r="AJ134" i="6"/>
  <c r="AC134" i="6"/>
  <c r="AG134" i="6"/>
  <c r="J214" i="6"/>
  <c r="N214" i="6"/>
  <c r="P10" i="3"/>
  <c r="P78" i="3" s="1"/>
  <c r="AQ10" i="3"/>
  <c r="AQ78" i="3" s="1"/>
  <c r="L10" i="3"/>
  <c r="L78" i="3" s="1"/>
  <c r="G81" i="6"/>
  <c r="AF11" i="6"/>
  <c r="H74" i="3"/>
  <c r="T69" i="6"/>
  <c r="X69" i="6"/>
  <c r="AB69" i="6"/>
  <c r="W32" i="3"/>
  <c r="W80" i="3" s="1"/>
  <c r="AA32" i="3"/>
  <c r="AA80" i="3" s="1"/>
  <c r="AE32" i="3"/>
  <c r="AE80" i="3" s="1"/>
  <c r="AJ40" i="6"/>
  <c r="AN40" i="6"/>
  <c r="I40" i="6"/>
  <c r="AD228" i="6"/>
  <c r="AH228" i="6"/>
  <c r="AL228" i="6"/>
  <c r="AI18" i="6"/>
  <c r="AM18" i="6"/>
  <c r="R11" i="6"/>
  <c r="N54" i="6"/>
  <c r="Y54" i="6"/>
  <c r="AO54" i="6"/>
  <c r="AM21" i="3"/>
  <c r="AM79" i="3" s="1"/>
  <c r="AQ21" i="3"/>
  <c r="AQ79" i="3" s="1"/>
  <c r="L21" i="3"/>
  <c r="L79" i="3" s="1"/>
  <c r="I127" i="6"/>
  <c r="O127" i="6"/>
  <c r="P192" i="6"/>
  <c r="T192" i="6"/>
  <c r="X192" i="6"/>
  <c r="AJ105" i="6"/>
  <c r="AN105" i="6"/>
  <c r="I105" i="6"/>
  <c r="H94" i="3"/>
  <c r="Z243" i="6"/>
  <c r="AD243" i="6"/>
  <c r="AH243" i="6"/>
  <c r="H140" i="3"/>
  <c r="H35" i="3"/>
  <c r="K54" i="3"/>
  <c r="K82" i="3" s="1"/>
  <c r="O54" i="3"/>
  <c r="O82" i="3" s="1"/>
  <c r="G87" i="6"/>
  <c r="AJ76" i="6"/>
  <c r="AN76" i="6"/>
  <c r="I76" i="6"/>
  <c r="AH163" i="6"/>
  <c r="AL163" i="6"/>
  <c r="AP163" i="6"/>
  <c r="AK170" i="6"/>
  <c r="R170" i="6"/>
  <c r="V170" i="6"/>
  <c r="AD83" i="6"/>
  <c r="AH83" i="6"/>
  <c r="AL83" i="6"/>
  <c r="AO156" i="6"/>
  <c r="J156" i="6"/>
  <c r="N156" i="6"/>
  <c r="AK257" i="6"/>
  <c r="AO257" i="6"/>
  <c r="J257" i="6"/>
  <c r="G130" i="6"/>
  <c r="AE112" i="6"/>
  <c r="AI112" i="6"/>
  <c r="AM112" i="6"/>
  <c r="W221" i="6"/>
  <c r="AA221" i="6"/>
  <c r="AE221" i="6"/>
  <c r="W90" i="6"/>
  <c r="AB90" i="6"/>
  <c r="AF90" i="6"/>
  <c r="AK134" i="6"/>
  <c r="AO134" i="6"/>
  <c r="J134" i="6"/>
  <c r="R214" i="6"/>
  <c r="V214" i="6"/>
  <c r="Z214" i="6"/>
  <c r="AB10" i="3"/>
  <c r="AB78" i="3" s="1"/>
  <c r="T10" i="3"/>
  <c r="T78" i="3" s="1"/>
  <c r="X10" i="3"/>
  <c r="X78" i="3" s="1"/>
  <c r="AD11" i="6"/>
  <c r="AF69" i="6"/>
  <c r="AJ69" i="6"/>
  <c r="AN69" i="6"/>
  <c r="AI32" i="3"/>
  <c r="AI80" i="3" s="1"/>
  <c r="AM32" i="3"/>
  <c r="AM80" i="3" s="1"/>
  <c r="AQ32" i="3"/>
  <c r="AQ80" i="3" s="1"/>
  <c r="M40" i="6"/>
  <c r="Q40" i="6"/>
  <c r="U40" i="6"/>
  <c r="H117" i="3"/>
  <c r="AP228" i="6"/>
  <c r="K228" i="6"/>
  <c r="O228" i="6"/>
  <c r="G19" i="6"/>
  <c r="H18" i="6"/>
  <c r="L18" i="6"/>
  <c r="L279" i="6"/>
  <c r="P18" i="6"/>
  <c r="U54" i="6"/>
  <c r="AK54" i="6"/>
  <c r="R54" i="6"/>
  <c r="P21" i="3"/>
  <c r="P79" i="3" s="1"/>
  <c r="T21" i="3"/>
  <c r="T79" i="3" s="1"/>
  <c r="X21" i="3"/>
  <c r="X79" i="3" s="1"/>
  <c r="AE127" i="6"/>
  <c r="U127" i="6"/>
  <c r="AA127" i="6"/>
  <c r="AB192" i="6"/>
  <c r="AF192" i="6"/>
  <c r="AJ192" i="6"/>
  <c r="G196" i="6"/>
  <c r="G189" i="6"/>
  <c r="M105" i="6"/>
  <c r="Q105" i="6"/>
  <c r="U105" i="6"/>
  <c r="AL243" i="6"/>
  <c r="AP243" i="6"/>
  <c r="K243" i="6"/>
  <c r="S54" i="3"/>
  <c r="S82" i="3" s="1"/>
  <c r="W54" i="3"/>
  <c r="W82" i="3" s="1"/>
  <c r="AA54" i="3"/>
  <c r="AA82" i="3" s="1"/>
  <c r="M76" i="6"/>
  <c r="Q76" i="6"/>
  <c r="U76" i="6"/>
  <c r="K163" i="6"/>
  <c r="O163" i="6"/>
  <c r="S163" i="6"/>
  <c r="N170" i="6"/>
  <c r="AD170" i="6"/>
  <c r="AH170" i="6"/>
  <c r="AP83" i="6"/>
  <c r="K83" i="6"/>
  <c r="O83" i="6"/>
  <c r="R156" i="6"/>
  <c r="V156" i="6"/>
  <c r="Z156" i="6"/>
  <c r="AN11" i="6"/>
  <c r="G260" i="6"/>
  <c r="N257" i="6"/>
  <c r="R257" i="6"/>
  <c r="V257" i="6"/>
  <c r="G113" i="6"/>
  <c r="H112" i="6"/>
  <c r="L112" i="6"/>
  <c r="AI221" i="6"/>
  <c r="AM221" i="6"/>
  <c r="G222" i="6"/>
  <c r="H221" i="6"/>
  <c r="X90" i="6"/>
  <c r="AN90" i="6"/>
  <c r="I90" i="6"/>
  <c r="H135" i="3"/>
  <c r="N134" i="6"/>
  <c r="R134" i="6"/>
  <c r="V134" i="6"/>
  <c r="U11" i="6"/>
  <c r="AD214" i="6"/>
  <c r="AH214" i="6"/>
  <c r="AL214" i="6"/>
  <c r="AN10" i="3"/>
  <c r="AN78" i="3" s="1"/>
  <c r="AF10" i="3"/>
  <c r="AF78" i="3" s="1"/>
  <c r="AJ10" i="3"/>
  <c r="AJ78" i="3" s="1"/>
  <c r="G231" i="6"/>
  <c r="G259" i="6"/>
  <c r="S11" i="6"/>
  <c r="I69" i="6"/>
  <c r="M69" i="6"/>
  <c r="Q69" i="6"/>
  <c r="L32" i="3"/>
  <c r="L80" i="3" s="1"/>
  <c r="P32" i="3"/>
  <c r="P80" i="3" s="1"/>
  <c r="T32" i="3"/>
  <c r="T80" i="3" s="1"/>
  <c r="Y40" i="6"/>
  <c r="AC40" i="6"/>
  <c r="AG40" i="6"/>
  <c r="S228" i="6"/>
  <c r="W228" i="6"/>
  <c r="AA228" i="6"/>
  <c r="T18" i="6"/>
  <c r="X18" i="6"/>
  <c r="AB18" i="6"/>
  <c r="AG54" i="6"/>
  <c r="Z54" i="6"/>
  <c r="AD54" i="6"/>
  <c r="AB21" i="3"/>
  <c r="AB79" i="3" s="1"/>
  <c r="AF21" i="3"/>
  <c r="AF79" i="3" s="1"/>
  <c r="AJ21" i="3"/>
  <c r="AJ79" i="3" s="1"/>
  <c r="AF127" i="6"/>
  <c r="AG127" i="6"/>
  <c r="AM127" i="6"/>
  <c r="AN192" i="6"/>
  <c r="I192" i="6"/>
  <c r="M192" i="6"/>
  <c r="Y105" i="6"/>
  <c r="AC105" i="6"/>
  <c r="AG105" i="6"/>
  <c r="H36" i="3"/>
  <c r="O243" i="6"/>
  <c r="S243" i="6"/>
  <c r="W243" i="6"/>
  <c r="H49" i="3"/>
  <c r="G146" i="6"/>
  <c r="AE54" i="3"/>
  <c r="AE82" i="3" s="1"/>
  <c r="AI54" i="3"/>
  <c r="AI82" i="3" s="1"/>
  <c r="AM54" i="3"/>
  <c r="AM82" i="3" s="1"/>
  <c r="Y76" i="6"/>
  <c r="AC76" i="6"/>
  <c r="AG76" i="6"/>
  <c r="W163" i="6"/>
  <c r="AA163" i="6"/>
  <c r="AE163" i="6"/>
  <c r="Z170" i="6"/>
  <c r="AP170" i="6"/>
  <c r="K170" i="6"/>
  <c r="S83" i="6"/>
  <c r="W83" i="6"/>
  <c r="AA83" i="6"/>
  <c r="AD156" i="6"/>
  <c r="AH156" i="6"/>
  <c r="AL156" i="6"/>
  <c r="L11" i="6"/>
  <c r="AM65" i="3"/>
  <c r="AM83" i="3" s="1"/>
  <c r="G44" i="6"/>
  <c r="Z257" i="6"/>
  <c r="AD257" i="6"/>
  <c r="AH257" i="6"/>
  <c r="G159" i="6"/>
  <c r="AN112" i="6"/>
  <c r="T112" i="6"/>
  <c r="X112" i="6"/>
  <c r="L221" i="6"/>
  <c r="P221" i="6"/>
  <c r="T221" i="6"/>
  <c r="G129" i="6"/>
  <c r="Y90" i="6"/>
  <c r="Q90" i="6"/>
  <c r="U90" i="6"/>
  <c r="Z134" i="6"/>
  <c r="AD134" i="6"/>
  <c r="AH134" i="6"/>
  <c r="H116" i="3"/>
  <c r="N11" i="6"/>
  <c r="AP214" i="6"/>
  <c r="K214" i="6"/>
  <c r="O214" i="6"/>
  <c r="Q10" i="3"/>
  <c r="Q78" i="3" s="1"/>
  <c r="U10" i="3"/>
  <c r="U78" i="3" s="1"/>
  <c r="M10" i="3"/>
  <c r="M78" i="3" s="1"/>
  <c r="H95" i="3"/>
  <c r="H46" i="3"/>
  <c r="U69" i="6"/>
  <c r="Y69" i="6"/>
  <c r="AC69" i="6"/>
  <c r="X32" i="3"/>
  <c r="X80" i="3" s="1"/>
  <c r="AB32" i="3"/>
  <c r="AB80" i="3" s="1"/>
  <c r="AF32" i="3"/>
  <c r="AF80" i="3" s="1"/>
  <c r="AK40" i="6"/>
  <c r="AO40" i="6"/>
  <c r="J40" i="6"/>
  <c r="AE228" i="6"/>
  <c r="AI228" i="6"/>
  <c r="AM228" i="6"/>
  <c r="AF18" i="6"/>
  <c r="AJ18" i="6"/>
  <c r="AN18" i="6"/>
  <c r="J54" i="6"/>
  <c r="AL54" i="6"/>
  <c r="AP54" i="6"/>
  <c r="AN21" i="3"/>
  <c r="AN79" i="3" s="1"/>
  <c r="H22" i="3"/>
  <c r="I21" i="3"/>
  <c r="AH127" i="6"/>
  <c r="K127" i="6"/>
  <c r="P127" i="6"/>
  <c r="Q192" i="6"/>
  <c r="U192" i="6"/>
  <c r="Y192" i="6"/>
  <c r="AK105" i="6"/>
  <c r="AO105" i="6"/>
  <c r="J105" i="6"/>
  <c r="G88" i="6"/>
  <c r="AA243" i="6"/>
  <c r="AE243" i="6"/>
  <c r="AI243" i="6"/>
  <c r="AO11" i="6"/>
  <c r="AQ54" i="3"/>
  <c r="AQ82" i="3" s="1"/>
  <c r="L54" i="3"/>
  <c r="L82" i="3" s="1"/>
  <c r="P54" i="3"/>
  <c r="P82" i="3" s="1"/>
  <c r="AK76" i="6"/>
  <c r="AO76" i="6"/>
  <c r="J76" i="6"/>
  <c r="AI163" i="6"/>
  <c r="AM163" i="6"/>
  <c r="H69" i="3"/>
  <c r="AL170" i="6"/>
  <c r="S170" i="6"/>
  <c r="W170" i="6"/>
  <c r="AE83" i="6"/>
  <c r="AI83" i="6"/>
  <c r="AM83" i="6"/>
  <c r="AP156" i="6"/>
  <c r="K156" i="6"/>
  <c r="AI65" i="3"/>
  <c r="AI83" i="3" s="1"/>
  <c r="AL257" i="6"/>
  <c r="AP257" i="6"/>
  <c r="K257" i="6"/>
  <c r="P112" i="6"/>
  <c r="AF112" i="6"/>
  <c r="AJ112" i="6"/>
  <c r="X221" i="6"/>
  <c r="AB221" i="6"/>
  <c r="AF221" i="6"/>
  <c r="AJ90" i="6"/>
  <c r="AC90" i="6"/>
  <c r="AG90" i="6"/>
  <c r="AL134" i="6"/>
  <c r="AP134" i="6"/>
  <c r="K134" i="6"/>
  <c r="H11" i="6"/>
  <c r="G12" i="6"/>
  <c r="S214" i="6"/>
  <c r="W214" i="6"/>
  <c r="AA214" i="6"/>
  <c r="AC10" i="3"/>
  <c r="AC78" i="3" s="1"/>
  <c r="AG10" i="3"/>
  <c r="AG78" i="3" s="1"/>
  <c r="Y10" i="3"/>
  <c r="Y78" i="3" s="1"/>
  <c r="G197" i="6"/>
  <c r="AG69" i="6"/>
  <c r="AK69" i="6"/>
  <c r="AO69" i="6"/>
  <c r="AJ32" i="3"/>
  <c r="AJ80" i="3" s="1"/>
  <c r="AN32" i="3"/>
  <c r="AN80" i="3" s="1"/>
  <c r="I32" i="3"/>
  <c r="H33" i="3"/>
  <c r="N40" i="6"/>
  <c r="R40" i="6"/>
  <c r="V40" i="6"/>
  <c r="H228" i="6"/>
  <c r="G229" i="6"/>
  <c r="L228" i="6"/>
  <c r="I18" i="6"/>
  <c r="M18" i="6"/>
  <c r="Q279" i="6"/>
  <c r="Q18" i="6"/>
  <c r="V54" i="6"/>
  <c r="O54" i="6"/>
  <c r="S54" i="6"/>
  <c r="M21" i="3"/>
  <c r="M79" i="3" s="1"/>
  <c r="Q21" i="3"/>
  <c r="Q79" i="3" s="1"/>
  <c r="U21" i="3"/>
  <c r="U79" i="3" s="1"/>
  <c r="G161" i="6"/>
  <c r="AJ127" i="6"/>
  <c r="W127" i="6"/>
  <c r="AB127" i="6"/>
  <c r="AC192" i="6"/>
  <c r="AG192" i="6"/>
  <c r="AK192" i="6"/>
  <c r="N105" i="6"/>
  <c r="R105" i="6"/>
  <c r="V105" i="6"/>
  <c r="AM243" i="6"/>
  <c r="G244" i="6"/>
  <c r="H243" i="6"/>
  <c r="L243" i="6"/>
  <c r="AC11" i="6"/>
  <c r="T54" i="3"/>
  <c r="T82" i="3" s="1"/>
  <c r="X54" i="3"/>
  <c r="X82" i="3" s="1"/>
  <c r="AB54" i="3"/>
  <c r="AB82" i="3" s="1"/>
  <c r="N76" i="6"/>
  <c r="R76" i="6"/>
  <c r="V76" i="6"/>
  <c r="G164" i="6"/>
  <c r="H163" i="6"/>
  <c r="L163" i="6"/>
  <c r="P163" i="6"/>
  <c r="O170" i="6"/>
  <c r="AE170" i="6"/>
  <c r="AI170" i="6"/>
  <c r="G84" i="6"/>
  <c r="H83" i="6"/>
  <c r="L83" i="6"/>
  <c r="P83" i="6"/>
  <c r="H133" i="3"/>
  <c r="O156" i="6"/>
  <c r="S156" i="6"/>
  <c r="W156" i="6"/>
  <c r="G138" i="6"/>
  <c r="AE65" i="3"/>
  <c r="AE83" i="3" s="1"/>
  <c r="O257" i="6"/>
  <c r="S257" i="6"/>
  <c r="W257" i="6"/>
  <c r="AB112" i="6"/>
  <c r="I112" i="6"/>
  <c r="M112" i="6"/>
  <c r="AJ221" i="6"/>
  <c r="AN221" i="6"/>
  <c r="I221" i="6"/>
  <c r="AK90" i="6"/>
  <c r="AO90" i="6"/>
  <c r="J90" i="6"/>
  <c r="O134" i="6"/>
  <c r="S134" i="6"/>
  <c r="W134" i="6"/>
  <c r="AE214" i="6"/>
  <c r="AI214" i="6"/>
  <c r="AM214" i="6"/>
  <c r="AO10" i="3"/>
  <c r="AO78" i="3" s="1"/>
  <c r="J10" i="3"/>
  <c r="J78" i="3" s="1"/>
  <c r="AK10" i="3"/>
  <c r="AK78" i="3" s="1"/>
  <c r="J69" i="6"/>
  <c r="N69" i="6"/>
  <c r="R69" i="6"/>
  <c r="M32" i="3"/>
  <c r="M80" i="3" s="1"/>
  <c r="Q32" i="3"/>
  <c r="Q80" i="3" s="1"/>
  <c r="U32" i="3"/>
  <c r="U80" i="3" s="1"/>
  <c r="Z40" i="6"/>
  <c r="AD40" i="6"/>
  <c r="AH40" i="6"/>
  <c r="AN228" i="6"/>
  <c r="T228" i="6"/>
  <c r="X228" i="6"/>
  <c r="U18" i="6"/>
  <c r="Y18" i="6"/>
  <c r="AC18" i="6"/>
  <c r="X65" i="3"/>
  <c r="X83" i="3" s="1"/>
  <c r="AH54" i="6"/>
  <c r="AA54" i="6"/>
  <c r="AE54" i="6"/>
  <c r="G248" i="6"/>
  <c r="Y21" i="3"/>
  <c r="Y79" i="3" s="1"/>
  <c r="AC21" i="3"/>
  <c r="AC79" i="3" s="1"/>
  <c r="AG21" i="3"/>
  <c r="AG79" i="3" s="1"/>
  <c r="G128" i="6"/>
  <c r="H127" i="6"/>
  <c r="AI127" i="6"/>
  <c r="AN127" i="6"/>
  <c r="AO192" i="6"/>
  <c r="J192" i="6"/>
  <c r="N192" i="6"/>
  <c r="G165" i="6"/>
  <c r="Z105" i="6"/>
  <c r="AD105" i="6"/>
  <c r="AH105" i="6"/>
  <c r="P243" i="6"/>
  <c r="T243" i="6"/>
  <c r="X243" i="6"/>
  <c r="Q11" i="6"/>
  <c r="G217" i="6"/>
  <c r="AF54" i="3"/>
  <c r="AF82" i="3" s="1"/>
  <c r="AJ54" i="3"/>
  <c r="AJ82" i="3" s="1"/>
  <c r="AN54" i="3"/>
  <c r="AN82" i="3" s="1"/>
  <c r="Z76" i="6"/>
  <c r="AD76" i="6"/>
  <c r="AH76" i="6"/>
  <c r="H41" i="3"/>
  <c r="G158" i="6"/>
  <c r="T163" i="6"/>
  <c r="X163" i="6"/>
  <c r="AB163" i="6"/>
  <c r="AA170" i="6"/>
  <c r="H170" i="6"/>
  <c r="G171" i="6"/>
  <c r="L170" i="6"/>
  <c r="T83" i="6"/>
  <c r="X83" i="6"/>
  <c r="AB83" i="6"/>
  <c r="AA156" i="6"/>
  <c r="AE156" i="6"/>
  <c r="AI156" i="6"/>
  <c r="AA257" i="6"/>
  <c r="AE257" i="6"/>
  <c r="AI257" i="6"/>
  <c r="Q112" i="6"/>
  <c r="U112" i="6"/>
  <c r="Y112" i="6"/>
  <c r="H114" i="3"/>
  <c r="M221" i="6"/>
  <c r="Q221" i="6"/>
  <c r="U221" i="6"/>
  <c r="N90" i="6"/>
  <c r="R90" i="6"/>
  <c r="V90" i="6"/>
  <c r="AA134" i="6"/>
  <c r="AE134" i="6"/>
  <c r="AI134" i="6"/>
  <c r="G107" i="6"/>
  <c r="G190" i="6"/>
  <c r="G215" i="6"/>
  <c r="H214" i="6"/>
  <c r="L214" i="6"/>
  <c r="P214" i="6"/>
  <c r="R10" i="3"/>
  <c r="R78" i="3" s="1"/>
  <c r="V10" i="3"/>
  <c r="V78" i="3" s="1"/>
  <c r="Z10" i="3"/>
  <c r="Z78" i="3" s="1"/>
  <c r="G166" i="6"/>
  <c r="AJ65" i="3"/>
  <c r="AJ83" i="3" s="1"/>
  <c r="G224" i="6"/>
  <c r="V69" i="6"/>
  <c r="Z69" i="6"/>
  <c r="AD69" i="6"/>
  <c r="Y32" i="3"/>
  <c r="Y80" i="3" s="1"/>
  <c r="AC32" i="3"/>
  <c r="AC80" i="3" s="1"/>
  <c r="AG32" i="3"/>
  <c r="AG80" i="3" s="1"/>
  <c r="AL40" i="6"/>
  <c r="AP40" i="6"/>
  <c r="P228" i="6"/>
  <c r="AF228" i="6"/>
  <c r="AJ228" i="6"/>
  <c r="AG18" i="6"/>
  <c r="AG279" i="6"/>
  <c r="AK18" i="6"/>
  <c r="AK279" i="6"/>
  <c r="AO18" i="6"/>
  <c r="T65" i="3"/>
  <c r="T83" i="3" s="1"/>
  <c r="K54" i="6"/>
  <c r="AM54" i="6"/>
  <c r="H54" i="6"/>
  <c r="G55" i="6"/>
  <c r="AK21" i="3"/>
  <c r="AK79" i="3" s="1"/>
  <c r="AO21" i="3"/>
  <c r="AO79" i="3" s="1"/>
  <c r="J21" i="3"/>
  <c r="J79" i="3" s="1"/>
  <c r="J127" i="6"/>
  <c r="M127" i="6"/>
  <c r="Q127" i="6"/>
  <c r="R192" i="6"/>
  <c r="V192" i="6"/>
  <c r="Z192" i="6"/>
  <c r="AL105" i="6"/>
  <c r="AP105" i="6"/>
  <c r="H93" i="3"/>
  <c r="AB243" i="6"/>
  <c r="AF243" i="6"/>
  <c r="AJ243" i="6"/>
  <c r="H26" i="3"/>
  <c r="H55" i="3"/>
  <c r="I54" i="3"/>
  <c r="M54" i="3"/>
  <c r="M82" i="3" s="1"/>
  <c r="Q54" i="3"/>
  <c r="Q82" i="3" s="1"/>
  <c r="AL76" i="6"/>
  <c r="AP76" i="6"/>
  <c r="K76" i="6"/>
  <c r="G58" i="6"/>
  <c r="AF163" i="6"/>
  <c r="AJ163" i="6"/>
  <c r="AN163" i="6"/>
  <c r="AM170" i="6"/>
  <c r="T170" i="6"/>
  <c r="X170" i="6"/>
  <c r="AF83" i="6"/>
  <c r="AJ83" i="6"/>
  <c r="AN83" i="6"/>
  <c r="AM156" i="6"/>
  <c r="H156" i="6"/>
  <c r="G157" i="6"/>
  <c r="L156" i="6"/>
  <c r="G72" i="6"/>
  <c r="AM257" i="6"/>
  <c r="G258" i="6"/>
  <c r="H257" i="6"/>
  <c r="AC112" i="6"/>
  <c r="AG112" i="6"/>
  <c r="AK112" i="6"/>
  <c r="Y221" i="6"/>
  <c r="AC221" i="6"/>
  <c r="AG221" i="6"/>
  <c r="Z90" i="6"/>
  <c r="AD90" i="6"/>
  <c r="AH90" i="6"/>
  <c r="AM134" i="6"/>
  <c r="H134" i="6"/>
  <c r="G135" i="6"/>
  <c r="M65" i="3"/>
  <c r="M83" i="3" s="1"/>
  <c r="T214" i="6"/>
  <c r="X214" i="6"/>
  <c r="AB214" i="6"/>
  <c r="AD10" i="3"/>
  <c r="AD78" i="3" s="1"/>
  <c r="AH10" i="3"/>
  <c r="AH78" i="3" s="1"/>
  <c r="AL10" i="3"/>
  <c r="AL78" i="3" s="1"/>
  <c r="H115" i="3"/>
  <c r="G172" i="6"/>
  <c r="AF65" i="3"/>
  <c r="AF83" i="3" s="1"/>
  <c r="AH69" i="6"/>
  <c r="AL69" i="6"/>
  <c r="AP69" i="6"/>
  <c r="AK32" i="3"/>
  <c r="AK80" i="3" s="1"/>
  <c r="AO32" i="3"/>
  <c r="AO80" i="3" s="1"/>
  <c r="K40" i="6"/>
  <c r="O40" i="6"/>
  <c r="S40" i="6"/>
  <c r="AB228" i="6"/>
  <c r="I228" i="6"/>
  <c r="M228" i="6"/>
  <c r="G21" i="6"/>
  <c r="J18" i="6"/>
  <c r="N18" i="6"/>
  <c r="R18" i="6"/>
  <c r="P65" i="3"/>
  <c r="P83" i="3" s="1"/>
  <c r="W54" i="6"/>
  <c r="P54" i="6"/>
  <c r="T54" i="6"/>
  <c r="G71" i="6"/>
  <c r="N21" i="3"/>
  <c r="N79" i="3" s="1"/>
  <c r="R21" i="3"/>
  <c r="R79" i="3" s="1"/>
  <c r="V21" i="3"/>
  <c r="V79" i="3" s="1"/>
  <c r="L127" i="6"/>
  <c r="Y127" i="6"/>
  <c r="AC127" i="6"/>
  <c r="AD192" i="6"/>
  <c r="AH192" i="6"/>
  <c r="AL192" i="6"/>
  <c r="K105" i="6"/>
  <c r="O105" i="6"/>
  <c r="S105" i="6"/>
  <c r="AN243" i="6"/>
  <c r="I243" i="6"/>
  <c r="M243" i="6"/>
  <c r="G187" i="6"/>
  <c r="G100" i="6"/>
  <c r="U54" i="3"/>
  <c r="U82" i="3" s="1"/>
  <c r="Y54" i="3"/>
  <c r="Y82" i="3" s="1"/>
  <c r="AC54" i="3"/>
  <c r="AC82" i="3" s="1"/>
  <c r="G43" i="6"/>
  <c r="O76" i="6"/>
  <c r="S76" i="6"/>
  <c r="W76" i="6"/>
  <c r="G246" i="6"/>
  <c r="I163" i="6"/>
  <c r="M163" i="6"/>
  <c r="Q163" i="6"/>
  <c r="AB170" i="6"/>
  <c r="AF170" i="6"/>
  <c r="AJ170" i="6"/>
  <c r="I83" i="6"/>
  <c r="M83" i="6"/>
  <c r="P156" i="6"/>
  <c r="T156" i="6"/>
  <c r="X156" i="6"/>
  <c r="Q142" i="3" l="1"/>
  <c r="Q160" i="3" s="1"/>
  <c r="U142" i="3"/>
  <c r="U160" i="3" s="1"/>
  <c r="Y142" i="3"/>
  <c r="Y160" i="3" s="1"/>
  <c r="AC142" i="3"/>
  <c r="AC160" i="3" s="1"/>
  <c r="AG142" i="3"/>
  <c r="AG160" i="3" s="1"/>
  <c r="AL235" i="6"/>
  <c r="AP235" i="6"/>
  <c r="O235" i="6"/>
  <c r="S235" i="6"/>
  <c r="K297" i="6"/>
  <c r="O297" i="6"/>
  <c r="S297" i="6"/>
  <c r="W235" i="6"/>
  <c r="N142" i="3"/>
  <c r="N160" i="3" s="1"/>
  <c r="AH142" i="3"/>
  <c r="AH160" i="3" s="1"/>
  <c r="K142" i="3"/>
  <c r="K160" i="3" s="1"/>
  <c r="S142" i="3"/>
  <c r="S160" i="3" s="1"/>
  <c r="W297" i="6"/>
  <c r="AL77" i="3"/>
  <c r="W142" i="3"/>
  <c r="W160" i="3" s="1"/>
  <c r="AA142" i="3"/>
  <c r="AA160" i="3" s="1"/>
  <c r="AE142" i="3"/>
  <c r="AE160" i="3" s="1"/>
  <c r="Q77" i="3"/>
  <c r="AB77" i="3"/>
  <c r="O77" i="3"/>
  <c r="V297" i="6"/>
  <c r="Z297" i="6"/>
  <c r="AD297" i="6"/>
  <c r="AH235" i="6"/>
  <c r="T296" i="6"/>
  <c r="X296" i="6"/>
  <c r="AB296" i="6"/>
  <c r="W298" i="6"/>
  <c r="AA298" i="6"/>
  <c r="AE298" i="6"/>
  <c r="T295" i="6"/>
  <c r="X295" i="6"/>
  <c r="AB295" i="6"/>
  <c r="AG294" i="6"/>
  <c r="AK294" i="6"/>
  <c r="AO294" i="6"/>
  <c r="AC77" i="3"/>
  <c r="AE77" i="3"/>
  <c r="R142" i="3"/>
  <c r="R160" i="3" s="1"/>
  <c r="V142" i="3"/>
  <c r="V160" i="3" s="1"/>
  <c r="Z142" i="3"/>
  <c r="Z160" i="3" s="1"/>
  <c r="AD142" i="3"/>
  <c r="AD160" i="3" s="1"/>
  <c r="AH297" i="6"/>
  <c r="AL297" i="6"/>
  <c r="AP297" i="6"/>
  <c r="K235" i="6"/>
  <c r="AF296" i="6"/>
  <c r="AJ296" i="6"/>
  <c r="AN296" i="6"/>
  <c r="AI298" i="6"/>
  <c r="AM298" i="6"/>
  <c r="AM26" i="10" s="1"/>
  <c r="H298" i="6"/>
  <c r="AF295" i="6"/>
  <c r="AJ295" i="6"/>
  <c r="AN295" i="6"/>
  <c r="J294" i="6"/>
  <c r="N294" i="6"/>
  <c r="I296" i="6"/>
  <c r="M296" i="6"/>
  <c r="Q296" i="6"/>
  <c r="L298" i="6"/>
  <c r="P298" i="6"/>
  <c r="T298" i="6"/>
  <c r="T26" i="10" s="1"/>
  <c r="I295" i="6"/>
  <c r="M295" i="6"/>
  <c r="Q295" i="6"/>
  <c r="R294" i="6"/>
  <c r="V294" i="6"/>
  <c r="Z294" i="6"/>
  <c r="AA297" i="6"/>
  <c r="AE297" i="6"/>
  <c r="U296" i="6"/>
  <c r="Y296" i="6"/>
  <c r="AC296" i="6"/>
  <c r="X298" i="6"/>
  <c r="X26" i="10" s="1"/>
  <c r="AB298" i="6"/>
  <c r="AF298" i="6"/>
  <c r="U295" i="6"/>
  <c r="Y295" i="6"/>
  <c r="AC295" i="6"/>
  <c r="AD294" i="6"/>
  <c r="AH294" i="6"/>
  <c r="AL294" i="6"/>
  <c r="AI297" i="6"/>
  <c r="AM297" i="6"/>
  <c r="H297" i="6"/>
  <c r="AG296" i="6"/>
  <c r="AG24" i="10" s="1"/>
  <c r="AK296" i="6"/>
  <c r="AO296" i="6"/>
  <c r="AO24" i="10" s="1"/>
  <c r="AJ298" i="6"/>
  <c r="AN298" i="6"/>
  <c r="I298" i="6"/>
  <c r="AG295" i="6"/>
  <c r="AK295" i="6"/>
  <c r="AO295" i="6"/>
  <c r="AP294" i="6"/>
  <c r="K294" i="6"/>
  <c r="O294" i="6"/>
  <c r="V77" i="3"/>
  <c r="AD77" i="3"/>
  <c r="AI142" i="3"/>
  <c r="AI160" i="3" s="1"/>
  <c r="AM142" i="3"/>
  <c r="AM160" i="3" s="1"/>
  <c r="AH264" i="6"/>
  <c r="AL264" i="6"/>
  <c r="L297" i="6"/>
  <c r="P297" i="6"/>
  <c r="T297" i="6"/>
  <c r="J296" i="6"/>
  <c r="N296" i="6"/>
  <c r="R296" i="6"/>
  <c r="M298" i="6"/>
  <c r="M26" i="10" s="1"/>
  <c r="Q298" i="6"/>
  <c r="U298" i="6"/>
  <c r="U26" i="10" s="1"/>
  <c r="J295" i="6"/>
  <c r="N295" i="6"/>
  <c r="R295" i="6"/>
  <c r="S294" i="6"/>
  <c r="W294" i="6"/>
  <c r="AA294" i="6"/>
  <c r="V296" i="6"/>
  <c r="Z296" i="6"/>
  <c r="AD296" i="6"/>
  <c r="Y298" i="6"/>
  <c r="Y26" i="10" s="1"/>
  <c r="AC298" i="6"/>
  <c r="AG298" i="6"/>
  <c r="AG26" i="10" s="1"/>
  <c r="V295" i="6"/>
  <c r="Z295" i="6"/>
  <c r="AD295" i="6"/>
  <c r="AE294" i="6"/>
  <c r="AI294" i="6"/>
  <c r="AM294" i="6"/>
  <c r="AJ297" i="6"/>
  <c r="AN297" i="6"/>
  <c r="AH296" i="6"/>
  <c r="AL296" i="6"/>
  <c r="AL24" i="10" s="1"/>
  <c r="AP296" i="6"/>
  <c r="AK298" i="6"/>
  <c r="AK26" i="10" s="1"/>
  <c r="AO298" i="6"/>
  <c r="AH295" i="6"/>
  <c r="AH23" i="10" s="1"/>
  <c r="AL295" i="6"/>
  <c r="AP295" i="6"/>
  <c r="H294" i="6"/>
  <c r="L294" i="6"/>
  <c r="P294" i="6"/>
  <c r="I297" i="6"/>
  <c r="M297" i="6"/>
  <c r="Q297" i="6"/>
  <c r="Q25" i="10" s="1"/>
  <c r="U235" i="6"/>
  <c r="K296" i="6"/>
  <c r="O296" i="6"/>
  <c r="S296" i="6"/>
  <c r="J298" i="6"/>
  <c r="N298" i="6"/>
  <c r="R298" i="6"/>
  <c r="K295" i="6"/>
  <c r="O295" i="6"/>
  <c r="T294" i="6"/>
  <c r="T22" i="10" s="1"/>
  <c r="X294" i="6"/>
  <c r="AB294" i="6"/>
  <c r="K77" i="3"/>
  <c r="U297" i="6"/>
  <c r="U25" i="10" s="1"/>
  <c r="Y297" i="6"/>
  <c r="AC297" i="6"/>
  <c r="AK235" i="6"/>
  <c r="AO235" i="6"/>
  <c r="W296" i="6"/>
  <c r="W24" i="10" s="1"/>
  <c r="AA296" i="6"/>
  <c r="AE296" i="6"/>
  <c r="AE24" i="10" s="1"/>
  <c r="V298" i="6"/>
  <c r="V26" i="10" s="1"/>
  <c r="Z298" i="6"/>
  <c r="AD298" i="6"/>
  <c r="AD26" i="10" s="1"/>
  <c r="S295" i="6"/>
  <c r="W295" i="6"/>
  <c r="AA295" i="6"/>
  <c r="AF294" i="6"/>
  <c r="AJ294" i="6"/>
  <c r="AN294" i="6"/>
  <c r="AN293" i="6" s="1"/>
  <c r="AG297" i="6"/>
  <c r="AG25" i="10" s="1"/>
  <c r="AK297" i="6"/>
  <c r="AO297" i="6"/>
  <c r="AO25" i="10" s="1"/>
  <c r="AI296" i="6"/>
  <c r="AM296" i="6"/>
  <c r="AM24" i="10" s="1"/>
  <c r="AH298" i="6"/>
  <c r="AH26" i="10" s="1"/>
  <c r="AL298" i="6"/>
  <c r="AP298" i="6"/>
  <c r="AE295" i="6"/>
  <c r="AE23" i="10" s="1"/>
  <c r="AI295" i="6"/>
  <c r="AM295" i="6"/>
  <c r="I294" i="6"/>
  <c r="M294" i="6"/>
  <c r="Q294" i="6"/>
  <c r="AO142" i="3"/>
  <c r="AO160" i="3" s="1"/>
  <c r="J297" i="6"/>
  <c r="J25" i="10" s="1"/>
  <c r="N297" i="6"/>
  <c r="N25" i="10" s="1"/>
  <c r="R297" i="6"/>
  <c r="R25" i="10" s="1"/>
  <c r="Z235" i="6"/>
  <c r="AD235" i="6"/>
  <c r="H296" i="6"/>
  <c r="L296" i="6"/>
  <c r="L24" i="10" s="1"/>
  <c r="P296" i="6"/>
  <c r="K298" i="6"/>
  <c r="O298" i="6"/>
  <c r="O26" i="10" s="1"/>
  <c r="S298" i="6"/>
  <c r="S26" i="10" s="1"/>
  <c r="H295" i="6"/>
  <c r="H23" i="10" s="1"/>
  <c r="L295" i="6"/>
  <c r="L23" i="10" s="1"/>
  <c r="P295" i="6"/>
  <c r="U294" i="6"/>
  <c r="U293" i="6" s="1"/>
  <c r="Y294" i="6"/>
  <c r="AC294" i="6"/>
  <c r="AH272" i="6"/>
  <c r="N279" i="6"/>
  <c r="R77" i="3"/>
  <c r="AC279" i="6"/>
  <c r="AK77" i="3"/>
  <c r="M279" i="6"/>
  <c r="AG77" i="3"/>
  <c r="AF77" i="3"/>
  <c r="G18" i="6"/>
  <c r="T77" i="3"/>
  <c r="AA279" i="6"/>
  <c r="AI77" i="3"/>
  <c r="AH279" i="6"/>
  <c r="N77" i="3"/>
  <c r="AD279" i="6"/>
  <c r="I78" i="3"/>
  <c r="H10" i="3"/>
  <c r="AP142" i="3"/>
  <c r="AP160" i="3" s="1"/>
  <c r="G151" i="6"/>
  <c r="G179" i="6"/>
  <c r="R264" i="6"/>
  <c r="V264" i="6"/>
  <c r="Z264" i="6"/>
  <c r="G178" i="6"/>
  <c r="H177" i="6"/>
  <c r="L177" i="6"/>
  <c r="P177" i="6"/>
  <c r="X148" i="6"/>
  <c r="AB148" i="6"/>
  <c r="AF148" i="6"/>
  <c r="W25" i="10"/>
  <c r="AA25" i="10"/>
  <c r="AE25" i="10"/>
  <c r="G236" i="6"/>
  <c r="H235" i="6"/>
  <c r="G153" i="6"/>
  <c r="Y24" i="10"/>
  <c r="AC24" i="10"/>
  <c r="L26" i="10"/>
  <c r="P26" i="10"/>
  <c r="G65" i="6"/>
  <c r="X119" i="6"/>
  <c r="AB119" i="6"/>
  <c r="AF119" i="6"/>
  <c r="H146" i="3"/>
  <c r="AA61" i="6"/>
  <c r="AE61" i="6"/>
  <c r="AI61" i="6"/>
  <c r="AO206" i="6"/>
  <c r="AP206" i="6"/>
  <c r="K206" i="6"/>
  <c r="AB120" i="3"/>
  <c r="AB158" i="3" s="1"/>
  <c r="AF120" i="3"/>
  <c r="AF158" i="3" s="1"/>
  <c r="AJ120" i="3"/>
  <c r="AJ158" i="3" s="1"/>
  <c r="V23" i="10"/>
  <c r="Z23" i="10"/>
  <c r="AD23" i="10"/>
  <c r="AG32" i="6"/>
  <c r="AK32" i="6"/>
  <c r="AO32" i="6"/>
  <c r="G98" i="6"/>
  <c r="J98" i="3"/>
  <c r="J156" i="3" s="1"/>
  <c r="N98" i="3"/>
  <c r="N156" i="3" s="1"/>
  <c r="S98" i="3"/>
  <c r="S156" i="3" s="1"/>
  <c r="Q272" i="6"/>
  <c r="J77" i="3"/>
  <c r="H32" i="3"/>
  <c r="I80" i="3"/>
  <c r="H80" i="3" s="1"/>
  <c r="N272" i="6"/>
  <c r="AN77" i="3"/>
  <c r="G280" i="6"/>
  <c r="H279" i="6"/>
  <c r="AF272" i="6"/>
  <c r="G269" i="6"/>
  <c r="G123" i="6"/>
  <c r="O272" i="6"/>
  <c r="AD264" i="6"/>
  <c r="T177" i="6"/>
  <c r="X177" i="6"/>
  <c r="AB177" i="6"/>
  <c r="AJ148" i="6"/>
  <c r="AN148" i="6"/>
  <c r="I148" i="6"/>
  <c r="AI25" i="10"/>
  <c r="AM25" i="10"/>
  <c r="G36" i="6"/>
  <c r="H147" i="3"/>
  <c r="AB26" i="10"/>
  <c r="AF26" i="10"/>
  <c r="AJ119" i="6"/>
  <c r="AN119" i="6"/>
  <c r="AM61" i="6"/>
  <c r="H61" i="6"/>
  <c r="G62" i="6"/>
  <c r="L61" i="6"/>
  <c r="M206" i="6"/>
  <c r="S206" i="6"/>
  <c r="W206" i="6"/>
  <c r="AN120" i="3"/>
  <c r="AN158" i="3" s="1"/>
  <c r="H121" i="3"/>
  <c r="I120" i="3"/>
  <c r="M120" i="3"/>
  <c r="M158" i="3" s="1"/>
  <c r="Z272" i="6"/>
  <c r="Q286" i="6"/>
  <c r="AL23" i="10"/>
  <c r="AP23" i="10"/>
  <c r="G141" i="6"/>
  <c r="J32" i="6"/>
  <c r="N32" i="6"/>
  <c r="AJ286" i="6"/>
  <c r="G237" i="6"/>
  <c r="V98" i="3"/>
  <c r="V156" i="3" s="1"/>
  <c r="V154" i="3" s="1"/>
  <c r="Z98" i="3"/>
  <c r="Z156" i="3" s="1"/>
  <c r="AE98" i="3"/>
  <c r="AE156" i="3" s="1"/>
  <c r="G66" i="6"/>
  <c r="J279" i="6"/>
  <c r="AH77" i="3"/>
  <c r="G127" i="6"/>
  <c r="AO77" i="3"/>
  <c r="G243" i="6"/>
  <c r="I279" i="6"/>
  <c r="L272" i="6"/>
  <c r="G221" i="6"/>
  <c r="R272" i="6"/>
  <c r="AA77" i="3"/>
  <c r="W77" i="3"/>
  <c r="Z279" i="6"/>
  <c r="AP77" i="3"/>
  <c r="I272" i="6"/>
  <c r="G291" i="6"/>
  <c r="I81" i="3"/>
  <c r="H81" i="3" s="1"/>
  <c r="H43" i="3"/>
  <c r="AP264" i="6"/>
  <c r="K264" i="6"/>
  <c r="O264" i="6"/>
  <c r="AF177" i="6"/>
  <c r="AJ177" i="6"/>
  <c r="AN177" i="6"/>
  <c r="M148" i="6"/>
  <c r="Q148" i="6"/>
  <c r="U148" i="6"/>
  <c r="L25" i="10"/>
  <c r="P25" i="10"/>
  <c r="T25" i="10"/>
  <c r="G289" i="6"/>
  <c r="N24" i="10"/>
  <c r="K272" i="6"/>
  <c r="I26" i="10"/>
  <c r="I119" i="6"/>
  <c r="M119" i="6"/>
  <c r="Q119" i="6"/>
  <c r="G209" i="6"/>
  <c r="P61" i="6"/>
  <c r="T61" i="6"/>
  <c r="X61" i="6"/>
  <c r="N206" i="6"/>
  <c r="AE206" i="6"/>
  <c r="AI206" i="6"/>
  <c r="G276" i="6"/>
  <c r="H25" i="10"/>
  <c r="Q120" i="3"/>
  <c r="Q158" i="3" s="1"/>
  <c r="U120" i="3"/>
  <c r="U158" i="3" s="1"/>
  <c r="Y120" i="3"/>
  <c r="Y158" i="3" s="1"/>
  <c r="AB272" i="6"/>
  <c r="K23" i="10"/>
  <c r="O23" i="10"/>
  <c r="R32" i="6"/>
  <c r="V32" i="6"/>
  <c r="Z22" i="10"/>
  <c r="Z32" i="6"/>
  <c r="H105" i="3"/>
  <c r="AF286" i="6"/>
  <c r="AH98" i="3"/>
  <c r="AH156" i="3" s="1"/>
  <c r="AL98" i="3"/>
  <c r="AL156" i="3" s="1"/>
  <c r="AQ98" i="3"/>
  <c r="AQ156" i="3" s="1"/>
  <c r="G152" i="6"/>
  <c r="Y279" i="6"/>
  <c r="G163" i="6"/>
  <c r="W279" i="6"/>
  <c r="O279" i="6"/>
  <c r="S77" i="3"/>
  <c r="G180" i="6"/>
  <c r="S264" i="6"/>
  <c r="W264" i="6"/>
  <c r="AA264" i="6"/>
  <c r="I177" i="6"/>
  <c r="M177" i="6"/>
  <c r="Q177" i="6"/>
  <c r="Y148" i="6"/>
  <c r="AC148" i="6"/>
  <c r="AG148" i="6"/>
  <c r="X25" i="10"/>
  <c r="AB25" i="10"/>
  <c r="AF25" i="10"/>
  <c r="H102" i="3"/>
  <c r="G122" i="6"/>
  <c r="Z24" i="10"/>
  <c r="Q26" i="10"/>
  <c r="U119" i="6"/>
  <c r="Y119" i="6"/>
  <c r="AC119" i="6"/>
  <c r="G150" i="6"/>
  <c r="AB61" i="6"/>
  <c r="AF61" i="6"/>
  <c r="AJ61" i="6"/>
  <c r="Q206" i="6"/>
  <c r="G207" i="6"/>
  <c r="H206" i="6"/>
  <c r="L206" i="6"/>
  <c r="AC120" i="3"/>
  <c r="AC158" i="3" s="1"/>
  <c r="AG120" i="3"/>
  <c r="AG158" i="3" s="1"/>
  <c r="AK120" i="3"/>
  <c r="AK158" i="3" s="1"/>
  <c r="G219" i="6"/>
  <c r="AK272" i="6"/>
  <c r="AK22" i="10"/>
  <c r="G268" i="6"/>
  <c r="M286" i="6"/>
  <c r="S23" i="10"/>
  <c r="W23" i="10"/>
  <c r="AA23" i="10"/>
  <c r="I286" i="6"/>
  <c r="AD32" i="6"/>
  <c r="AH32" i="6"/>
  <c r="AL32" i="6"/>
  <c r="K98" i="3"/>
  <c r="K156" i="3" s="1"/>
  <c r="O98" i="3"/>
  <c r="O156" i="3" s="1"/>
  <c r="T98" i="3"/>
  <c r="T156" i="3" s="1"/>
  <c r="G181" i="6"/>
  <c r="AL272" i="6"/>
  <c r="G282" i="6"/>
  <c r="U279" i="6"/>
  <c r="AK24" i="10"/>
  <c r="AM279" i="6"/>
  <c r="V279" i="6"/>
  <c r="AN272" i="6"/>
  <c r="AN26" i="10"/>
  <c r="AE264" i="6"/>
  <c r="AI264" i="6"/>
  <c r="AM264" i="6"/>
  <c r="U177" i="6"/>
  <c r="Y177" i="6"/>
  <c r="AC177" i="6"/>
  <c r="AK148" i="6"/>
  <c r="AO148" i="6"/>
  <c r="AJ25" i="10"/>
  <c r="AN25" i="10"/>
  <c r="H125" i="3"/>
  <c r="H124" i="3"/>
  <c r="AC26" i="10"/>
  <c r="AG119" i="6"/>
  <c r="AK119" i="6"/>
  <c r="AO119" i="6"/>
  <c r="AN61" i="6"/>
  <c r="I61" i="6"/>
  <c r="M61" i="6"/>
  <c r="O206" i="6"/>
  <c r="T206" i="6"/>
  <c r="X206" i="6"/>
  <c r="AO120" i="3"/>
  <c r="AO158" i="3" s="1"/>
  <c r="J120" i="3"/>
  <c r="J158" i="3" s="1"/>
  <c r="N120" i="3"/>
  <c r="N158" i="3" s="1"/>
  <c r="H103" i="3"/>
  <c r="AI23" i="10"/>
  <c r="AM23" i="10"/>
  <c r="AN286" i="6"/>
  <c r="AP32" i="6"/>
  <c r="K32" i="6"/>
  <c r="O32" i="6"/>
  <c r="AB286" i="6"/>
  <c r="J24" i="10"/>
  <c r="W98" i="3"/>
  <c r="W156" i="3" s="1"/>
  <c r="AA98" i="3"/>
  <c r="AA156" i="3" s="1"/>
  <c r="AF98" i="3"/>
  <c r="AF156" i="3" s="1"/>
  <c r="G156" i="6"/>
  <c r="G54" i="6"/>
  <c r="S272" i="6"/>
  <c r="U272" i="6"/>
  <c r="G105" i="6"/>
  <c r="AJ26" i="10"/>
  <c r="G290" i="6"/>
  <c r="H264" i="6"/>
  <c r="G265" i="6"/>
  <c r="L264" i="6"/>
  <c r="P264" i="6"/>
  <c r="AG177" i="6"/>
  <c r="AK177" i="6"/>
  <c r="AO177" i="6"/>
  <c r="J148" i="6"/>
  <c r="N148" i="6"/>
  <c r="R148" i="6"/>
  <c r="I25" i="10"/>
  <c r="M25" i="10"/>
  <c r="K24" i="10"/>
  <c r="G277" i="6"/>
  <c r="AO26" i="10"/>
  <c r="J119" i="6"/>
  <c r="N119" i="6"/>
  <c r="R119" i="6"/>
  <c r="H107" i="3"/>
  <c r="Q61" i="6"/>
  <c r="U61" i="6"/>
  <c r="Y61" i="6"/>
  <c r="AA206" i="6"/>
  <c r="AF206" i="6"/>
  <c r="AJ206" i="6"/>
  <c r="R120" i="3"/>
  <c r="R158" i="3" s="1"/>
  <c r="V120" i="3"/>
  <c r="V158" i="3" s="1"/>
  <c r="Z120" i="3"/>
  <c r="Z158" i="3" s="1"/>
  <c r="Y272" i="6"/>
  <c r="AA272" i="6"/>
  <c r="AA22" i="10"/>
  <c r="G34" i="6"/>
  <c r="P23" i="10"/>
  <c r="S32" i="6"/>
  <c r="W32" i="6"/>
  <c r="AA32" i="6"/>
  <c r="P272" i="6"/>
  <c r="AI98" i="3"/>
  <c r="AI156" i="3" s="1"/>
  <c r="AM98" i="3"/>
  <c r="AM156" i="3" s="1"/>
  <c r="H99" i="3"/>
  <c r="I98" i="3"/>
  <c r="AI272" i="6"/>
  <c r="G11" i="6"/>
  <c r="AN279" i="6"/>
  <c r="AD272" i="6"/>
  <c r="L77" i="3"/>
  <c r="K279" i="6"/>
  <c r="G76" i="6"/>
  <c r="G283" i="6"/>
  <c r="X22" i="10"/>
  <c r="G267" i="6"/>
  <c r="T264" i="6"/>
  <c r="X264" i="6"/>
  <c r="AB264" i="6"/>
  <c r="J177" i="6"/>
  <c r="N177" i="6"/>
  <c r="V148" i="6"/>
  <c r="Z148" i="6"/>
  <c r="AD148" i="6"/>
  <c r="Y25" i="10"/>
  <c r="AC25" i="10"/>
  <c r="G240" i="6"/>
  <c r="AA24" i="10"/>
  <c r="J26" i="10"/>
  <c r="N26" i="10"/>
  <c r="R26" i="10"/>
  <c r="V119" i="6"/>
  <c r="Z119" i="6"/>
  <c r="AD119" i="6"/>
  <c r="H104" i="3"/>
  <c r="AC61" i="6"/>
  <c r="AG61" i="6"/>
  <c r="AK61" i="6"/>
  <c r="AM206" i="6"/>
  <c r="I206" i="6"/>
  <c r="H127" i="3"/>
  <c r="AD120" i="3"/>
  <c r="AD158" i="3" s="1"/>
  <c r="AH120" i="3"/>
  <c r="AH158" i="3" s="1"/>
  <c r="AL120" i="3"/>
  <c r="AL158" i="3" s="1"/>
  <c r="H106" i="3"/>
  <c r="H129" i="3"/>
  <c r="T23" i="10"/>
  <c r="X23" i="10"/>
  <c r="AB23" i="10"/>
  <c r="G182" i="6"/>
  <c r="AE32" i="6"/>
  <c r="AI32" i="6"/>
  <c r="AM32" i="6"/>
  <c r="X286" i="6"/>
  <c r="G250" i="6"/>
  <c r="L98" i="3"/>
  <c r="L156" i="3" s="1"/>
  <c r="P98" i="3"/>
  <c r="P156" i="3" s="1"/>
  <c r="U98" i="3"/>
  <c r="U156" i="3" s="1"/>
  <c r="L286" i="6"/>
  <c r="H272" i="6"/>
  <c r="G273" i="6"/>
  <c r="AJ279" i="6"/>
  <c r="M77" i="3"/>
  <c r="G112" i="6"/>
  <c r="AI279" i="6"/>
  <c r="AQ77" i="3"/>
  <c r="G69" i="6"/>
  <c r="AP279" i="6"/>
  <c r="I83" i="3"/>
  <c r="H83" i="3" s="1"/>
  <c r="H65" i="3"/>
  <c r="H143" i="3"/>
  <c r="I142" i="3"/>
  <c r="AF264" i="6"/>
  <c r="AJ264" i="6"/>
  <c r="AN264" i="6"/>
  <c r="H151" i="3"/>
  <c r="R177" i="6"/>
  <c r="V177" i="6"/>
  <c r="Z177" i="6"/>
  <c r="AH148" i="6"/>
  <c r="AL148" i="6"/>
  <c r="AP148" i="6"/>
  <c r="AK25" i="10"/>
  <c r="AM286" i="6"/>
  <c r="AI24" i="10"/>
  <c r="Z26" i="10"/>
  <c r="H122" i="3"/>
  <c r="AH119" i="6"/>
  <c r="AL119" i="6"/>
  <c r="AP119" i="6"/>
  <c r="AO61" i="6"/>
  <c r="J61" i="6"/>
  <c r="Y206" i="6"/>
  <c r="P206" i="6"/>
  <c r="U206" i="6"/>
  <c r="AP120" i="3"/>
  <c r="AP158" i="3" s="1"/>
  <c r="K120" i="3"/>
  <c r="K158" i="3" s="1"/>
  <c r="H126" i="3"/>
  <c r="AF23" i="10"/>
  <c r="AJ23" i="10"/>
  <c r="AN23" i="10"/>
  <c r="AJ272" i="6"/>
  <c r="G33" i="6"/>
  <c r="H32" i="6"/>
  <c r="L32" i="6"/>
  <c r="P32" i="6"/>
  <c r="P22" i="10"/>
  <c r="I159" i="3"/>
  <c r="H159" i="3" s="1"/>
  <c r="H131" i="3"/>
  <c r="X98" i="3"/>
  <c r="X156" i="3" s="1"/>
  <c r="AB98" i="3"/>
  <c r="AB156" i="3" s="1"/>
  <c r="AB154" i="3" s="1"/>
  <c r="AA59" i="10" s="1"/>
  <c r="AG98" i="3"/>
  <c r="AG156" i="3" s="1"/>
  <c r="AG154" i="3" s="1"/>
  <c r="G25" i="6"/>
  <c r="G257" i="6"/>
  <c r="G83" i="6"/>
  <c r="G228" i="6"/>
  <c r="U77" i="3"/>
  <c r="AB279" i="6"/>
  <c r="P77" i="3"/>
  <c r="G40" i="6"/>
  <c r="AI286" i="6"/>
  <c r="AP272" i="6"/>
  <c r="H87" i="3"/>
  <c r="I155" i="3"/>
  <c r="I264" i="6"/>
  <c r="M264" i="6"/>
  <c r="AD177" i="6"/>
  <c r="AH177" i="6"/>
  <c r="AL177" i="6"/>
  <c r="K148" i="6"/>
  <c r="O148" i="6"/>
  <c r="S148" i="6"/>
  <c r="H150" i="3"/>
  <c r="G35" i="6"/>
  <c r="P24" i="10"/>
  <c r="G275" i="6"/>
  <c r="AL26" i="10"/>
  <c r="AP26" i="10"/>
  <c r="K119" i="6"/>
  <c r="O119" i="6"/>
  <c r="S119" i="6"/>
  <c r="N61" i="6"/>
  <c r="R61" i="6"/>
  <c r="V61" i="6"/>
  <c r="Z206" i="6"/>
  <c r="AB206" i="6"/>
  <c r="AG206" i="6"/>
  <c r="O120" i="3"/>
  <c r="O158" i="3" s="1"/>
  <c r="S120" i="3"/>
  <c r="S158" i="3" s="1"/>
  <c r="W120" i="3"/>
  <c r="W158" i="3" s="1"/>
  <c r="W154" i="3" s="1"/>
  <c r="G238" i="6"/>
  <c r="G208" i="6"/>
  <c r="H149" i="3"/>
  <c r="I23" i="10"/>
  <c r="M23" i="10"/>
  <c r="Q23" i="10"/>
  <c r="T32" i="6"/>
  <c r="X32" i="6"/>
  <c r="AB32" i="6"/>
  <c r="G239" i="6"/>
  <c r="AJ98" i="3"/>
  <c r="AJ156" i="3" s="1"/>
  <c r="AN98" i="3"/>
  <c r="AN156" i="3" s="1"/>
  <c r="G64" i="6"/>
  <c r="G134" i="6"/>
  <c r="AO272" i="6"/>
  <c r="AO22" i="10"/>
  <c r="AF279" i="6"/>
  <c r="X279" i="6"/>
  <c r="P279" i="6"/>
  <c r="M272" i="6"/>
  <c r="AL279" i="6"/>
  <c r="U24" i="10"/>
  <c r="W272" i="6"/>
  <c r="W22" i="10"/>
  <c r="Q264" i="6"/>
  <c r="U264" i="6"/>
  <c r="Y264" i="6"/>
  <c r="AP177" i="6"/>
  <c r="K177" i="6"/>
  <c r="O177" i="6"/>
  <c r="W148" i="6"/>
  <c r="AA148" i="6"/>
  <c r="AE148" i="6"/>
  <c r="V25" i="10"/>
  <c r="Z25" i="10"/>
  <c r="AD25" i="10"/>
  <c r="V272" i="6"/>
  <c r="T24" i="10"/>
  <c r="X24" i="10"/>
  <c r="AB24" i="10"/>
  <c r="AG272" i="6"/>
  <c r="AG22" i="10"/>
  <c r="K26" i="10"/>
  <c r="W119" i="6"/>
  <c r="AA119" i="6"/>
  <c r="AE119" i="6"/>
  <c r="Z61" i="6"/>
  <c r="AD61" i="6"/>
  <c r="AH61" i="6"/>
  <c r="AC206" i="6"/>
  <c r="AN206" i="6"/>
  <c r="J206" i="6"/>
  <c r="AA120" i="3"/>
  <c r="AA158" i="3" s="1"/>
  <c r="AA154" i="3" s="1"/>
  <c r="AE120" i="3"/>
  <c r="AE158" i="3" s="1"/>
  <c r="AI120" i="3"/>
  <c r="AI158" i="3" s="1"/>
  <c r="O24" i="10"/>
  <c r="U23" i="10"/>
  <c r="Y23" i="10"/>
  <c r="AC23" i="10"/>
  <c r="AF32" i="6"/>
  <c r="AF22" i="10"/>
  <c r="AJ22" i="10"/>
  <c r="AJ32" i="6"/>
  <c r="AN32" i="6"/>
  <c r="H128" i="3"/>
  <c r="G199" i="6"/>
  <c r="T286" i="6"/>
  <c r="Q98" i="3"/>
  <c r="Q156" i="3" s="1"/>
  <c r="Q154" i="3" s="1"/>
  <c r="P59" i="10" s="1"/>
  <c r="M98" i="3"/>
  <c r="M156" i="3" s="1"/>
  <c r="M154" i="3" s="1"/>
  <c r="R98" i="3"/>
  <c r="R156" i="3" s="1"/>
  <c r="I157" i="3"/>
  <c r="H157" i="3" s="1"/>
  <c r="H109" i="3"/>
  <c r="H286" i="6"/>
  <c r="G287" i="6"/>
  <c r="R279" i="6"/>
  <c r="H54" i="3"/>
  <c r="I82" i="3"/>
  <c r="H82" i="3" s="1"/>
  <c r="AO279" i="6"/>
  <c r="Z77" i="3"/>
  <c r="G170" i="6"/>
  <c r="G192" i="6"/>
  <c r="G90" i="6"/>
  <c r="AM77" i="3"/>
  <c r="AC264" i="6"/>
  <c r="AG264" i="6"/>
  <c r="AK264" i="6"/>
  <c r="S177" i="6"/>
  <c r="W177" i="6"/>
  <c r="AA177" i="6"/>
  <c r="AI148" i="6"/>
  <c r="AM148" i="6"/>
  <c r="G149" i="6"/>
  <c r="H148" i="6"/>
  <c r="AH25" i="10"/>
  <c r="AL25" i="10"/>
  <c r="AP25" i="10"/>
  <c r="G288" i="6"/>
  <c r="H100" i="3"/>
  <c r="AJ24" i="10"/>
  <c r="AN24" i="10"/>
  <c r="W26" i="10"/>
  <c r="AA26" i="10"/>
  <c r="AE26" i="10"/>
  <c r="AI119" i="6"/>
  <c r="AM119" i="6"/>
  <c r="G120" i="6"/>
  <c r="H119" i="6"/>
  <c r="AL61" i="6"/>
  <c r="AP61" i="6"/>
  <c r="K61" i="6"/>
  <c r="AK206" i="6"/>
  <c r="R206" i="6"/>
  <c r="V206" i="6"/>
  <c r="AM120" i="3"/>
  <c r="AM158" i="3" s="1"/>
  <c r="AQ120" i="3"/>
  <c r="AQ158" i="3" s="1"/>
  <c r="L120" i="3"/>
  <c r="L158" i="3" s="1"/>
  <c r="AG23" i="10"/>
  <c r="AK23" i="10"/>
  <c r="AO23" i="10"/>
  <c r="H144" i="3"/>
  <c r="I32" i="6"/>
  <c r="I22" i="10"/>
  <c r="M32" i="6"/>
  <c r="Q32" i="6"/>
  <c r="J272" i="6"/>
  <c r="J22" i="10"/>
  <c r="V24" i="10"/>
  <c r="AC98" i="3"/>
  <c r="AC156" i="3" s="1"/>
  <c r="Y98" i="3"/>
  <c r="Y156" i="3" s="1"/>
  <c r="AD98" i="3"/>
  <c r="AD156" i="3" s="1"/>
  <c r="G124" i="6"/>
  <c r="Y77" i="3"/>
  <c r="H21" i="3"/>
  <c r="I79" i="3"/>
  <c r="H79" i="3" s="1"/>
  <c r="AD24" i="10"/>
  <c r="G214" i="6"/>
  <c r="T279" i="6"/>
  <c r="AJ77" i="3"/>
  <c r="X77" i="3"/>
  <c r="T272" i="6"/>
  <c r="G266" i="6"/>
  <c r="AF24" i="10"/>
  <c r="AO264" i="6"/>
  <c r="J264" i="6"/>
  <c r="N264" i="6"/>
  <c r="AE177" i="6"/>
  <c r="AI177" i="6"/>
  <c r="AM177" i="6"/>
  <c r="G121" i="6"/>
  <c r="L148" i="6"/>
  <c r="P148" i="6"/>
  <c r="T148" i="6"/>
  <c r="K25" i="10"/>
  <c r="O25" i="10"/>
  <c r="S25" i="10"/>
  <c r="X272" i="6"/>
  <c r="G211" i="6"/>
  <c r="G210" i="6"/>
  <c r="G63" i="6"/>
  <c r="I24" i="10"/>
  <c r="M24" i="10"/>
  <c r="Q24" i="10"/>
  <c r="AI26" i="10"/>
  <c r="G37" i="6"/>
  <c r="H148" i="3"/>
  <c r="L119" i="6"/>
  <c r="P119" i="6"/>
  <c r="T119" i="6"/>
  <c r="O61" i="6"/>
  <c r="S61" i="6"/>
  <c r="W61" i="6"/>
  <c r="AL206" i="6"/>
  <c r="AD206" i="6"/>
  <c r="AH206" i="6"/>
  <c r="AM272" i="6"/>
  <c r="AM22" i="10"/>
  <c r="P120" i="3"/>
  <c r="P158" i="3" s="1"/>
  <c r="P154" i="3" s="1"/>
  <c r="O59" i="10" s="1"/>
  <c r="T120" i="3"/>
  <c r="T158" i="3" s="1"/>
  <c r="X120" i="3"/>
  <c r="X158" i="3" s="1"/>
  <c r="S24" i="10"/>
  <c r="G274" i="6"/>
  <c r="U286" i="6"/>
  <c r="AP24" i="10"/>
  <c r="J23" i="10"/>
  <c r="N23" i="10"/>
  <c r="R23" i="10"/>
  <c r="AH24" i="10"/>
  <c r="U32" i="6"/>
  <c r="Y32" i="6"/>
  <c r="AC32" i="6"/>
  <c r="G284" i="6"/>
  <c r="R24" i="10"/>
  <c r="P286" i="6"/>
  <c r="AO98" i="3"/>
  <c r="AO156" i="3" s="1"/>
  <c r="AK98" i="3"/>
  <c r="AK156" i="3" s="1"/>
  <c r="AP98" i="3"/>
  <c r="AP156" i="3" s="1"/>
  <c r="AP154" i="3" s="1"/>
  <c r="AO59" i="10" s="1"/>
  <c r="AC154" i="3" l="1"/>
  <c r="AB59" i="10" s="1"/>
  <c r="L293" i="6"/>
  <c r="X293" i="6"/>
  <c r="M293" i="6"/>
  <c r="Z59" i="10"/>
  <c r="U154" i="3"/>
  <c r="T59" i="10" s="1"/>
  <c r="AH154" i="3"/>
  <c r="AG59" i="10" s="1"/>
  <c r="U59" i="10"/>
  <c r="Q293" i="6"/>
  <c r="AD154" i="3"/>
  <c r="AC59" i="10" s="1"/>
  <c r="Y154" i="3"/>
  <c r="X59" i="10" s="1"/>
  <c r="AN154" i="3"/>
  <c r="AM59" i="10" s="1"/>
  <c r="G235" i="6"/>
  <c r="AM154" i="3"/>
  <c r="AL59" i="10" s="1"/>
  <c r="AE154" i="3"/>
  <c r="AD59" i="10" s="1"/>
  <c r="AQ154" i="3"/>
  <c r="AP59" i="10" s="1"/>
  <c r="Z154" i="3"/>
  <c r="Y59" i="10" s="1"/>
  <c r="AK154" i="3"/>
  <c r="AJ59" i="10" s="1"/>
  <c r="AF59" i="10"/>
  <c r="AF154" i="3"/>
  <c r="AE59" i="10" s="1"/>
  <c r="AO154" i="3"/>
  <c r="AN59" i="10" s="1"/>
  <c r="R154" i="3"/>
  <c r="Q59" i="10" s="1"/>
  <c r="X154" i="3"/>
  <c r="W59" i="10" s="1"/>
  <c r="T154" i="3"/>
  <c r="S59" i="10" s="1"/>
  <c r="J154" i="3"/>
  <c r="I59" i="10" s="1"/>
  <c r="L59" i="10"/>
  <c r="L154" i="3"/>
  <c r="AL154" i="3"/>
  <c r="AK59" i="10" s="1"/>
  <c r="AJ154" i="3"/>
  <c r="AI59" i="10" s="1"/>
  <c r="G296" i="6"/>
  <c r="S22" i="10"/>
  <c r="S293" i="6"/>
  <c r="AP22" i="10"/>
  <c r="AP293" i="6"/>
  <c r="AD22" i="10"/>
  <c r="AD293" i="6"/>
  <c r="G61" i="6"/>
  <c r="G32" i="6"/>
  <c r="G297" i="6"/>
  <c r="AG293" i="6"/>
  <c r="H155" i="3"/>
  <c r="AI154" i="3"/>
  <c r="L22" i="10"/>
  <c r="Q22" i="10"/>
  <c r="G177" i="6"/>
  <c r="AC22" i="10"/>
  <c r="AC293" i="6"/>
  <c r="G23" i="10"/>
  <c r="M22" i="10"/>
  <c r="H22" i="10"/>
  <c r="H293" i="6"/>
  <c r="G294" i="6"/>
  <c r="O154" i="3"/>
  <c r="N59" i="10" s="1"/>
  <c r="Z293" i="6"/>
  <c r="G25" i="10"/>
  <c r="S154" i="3"/>
  <c r="R59" i="10" s="1"/>
  <c r="AH59" i="10"/>
  <c r="G119" i="6"/>
  <c r="AB22" i="10"/>
  <c r="AB293" i="6"/>
  <c r="AM293" i="6"/>
  <c r="G295" i="6"/>
  <c r="G264" i="6"/>
  <c r="K154" i="3"/>
  <c r="J59" i="10" s="1"/>
  <c r="G206" i="6"/>
  <c r="N22" i="10"/>
  <c r="N293" i="6"/>
  <c r="I158" i="3"/>
  <c r="H158" i="3" s="1"/>
  <c r="H120" i="3"/>
  <c r="N154" i="3"/>
  <c r="M59" i="10" s="1"/>
  <c r="G286" i="6"/>
  <c r="AJ293" i="6"/>
  <c r="H142" i="3"/>
  <c r="I160" i="3"/>
  <c r="H160" i="3" s="1"/>
  <c r="AI293" i="6"/>
  <c r="K59" i="10"/>
  <c r="V22" i="10"/>
  <c r="V293" i="6"/>
  <c r="Y293" i="6"/>
  <c r="AF293" i="6"/>
  <c r="G279" i="6"/>
  <c r="H24" i="10"/>
  <c r="G24" i="10" s="1"/>
  <c r="G272" i="6"/>
  <c r="Y22" i="10"/>
  <c r="O293" i="6"/>
  <c r="AL293" i="6"/>
  <c r="R293" i="6"/>
  <c r="J293" i="6"/>
  <c r="G148" i="6"/>
  <c r="T293" i="6"/>
  <c r="AE22" i="10"/>
  <c r="AE293" i="6"/>
  <c r="AA293" i="6"/>
  <c r="AN22" i="10"/>
  <c r="P293" i="6"/>
  <c r="AI22" i="10"/>
  <c r="K22" i="10"/>
  <c r="K293" i="6"/>
  <c r="AH22" i="10"/>
  <c r="AH293" i="6"/>
  <c r="V59" i="10"/>
  <c r="AO293" i="6"/>
  <c r="W293" i="6"/>
  <c r="U22" i="10"/>
  <c r="H26" i="10"/>
  <c r="G26" i="10" s="1"/>
  <c r="G298" i="6"/>
  <c r="I293" i="6"/>
  <c r="I156" i="3"/>
  <c r="H156" i="3" s="1"/>
  <c r="H98" i="3"/>
  <c r="AL22" i="10"/>
  <c r="R22" i="10"/>
  <c r="O22" i="10"/>
  <c r="AK293" i="6"/>
  <c r="H78" i="3"/>
  <c r="I77" i="3"/>
  <c r="H77" i="3" l="1"/>
  <c r="G293" i="6"/>
  <c r="G22" i="10"/>
  <c r="I154" i="3"/>
  <c r="H154" i="3" s="1"/>
  <c r="G156" i="3" s="1"/>
  <c r="G155" i="3" l="1"/>
  <c r="G158" i="3"/>
  <c r="G154" i="3"/>
  <c r="G157" i="3"/>
  <c r="G159" i="3"/>
  <c r="G78" i="3"/>
  <c r="G77" i="3"/>
  <c r="G82" i="3"/>
  <c r="G81" i="3"/>
  <c r="G83" i="3"/>
  <c r="G79" i="3"/>
  <c r="G80" i="3"/>
  <c r="H59" i="10"/>
  <c r="G160" i="3"/>
  <c r="H61" i="10" l="1"/>
  <c r="G59" i="10"/>
  <c r="AL200" i="1" l="1"/>
  <c r="Z200" i="1"/>
  <c r="N200" i="1"/>
  <c r="AK200" i="1"/>
  <c r="Y200" i="1"/>
  <c r="M200" i="1"/>
  <c r="AJ200" i="1"/>
  <c r="X200" i="1"/>
  <c r="L200" i="1"/>
  <c r="AI200" i="1"/>
  <c r="W200" i="1"/>
  <c r="K200" i="1"/>
  <c r="AG200" i="1"/>
  <c r="U200" i="1"/>
  <c r="I200" i="1"/>
  <c r="AF200" i="1"/>
  <c r="T200" i="1"/>
  <c r="AE200" i="1"/>
  <c r="S200" i="1"/>
  <c r="AP200" i="1"/>
  <c r="AD200" i="1"/>
  <c r="R200" i="1"/>
  <c r="V200" i="1"/>
  <c r="Q200" i="1"/>
  <c r="P200" i="1"/>
  <c r="O200" i="1"/>
  <c r="J200" i="1"/>
  <c r="AO200" i="1"/>
  <c r="AN200" i="1"/>
  <c r="AM200" i="1"/>
  <c r="AH200" i="1"/>
  <c r="AC200" i="1"/>
  <c r="AB200" i="1"/>
  <c r="AA200" i="1"/>
  <c r="H200" i="1" l="1"/>
  <c r="G30" i="10" l="1"/>
  <c r="V61" i="10" l="1"/>
  <c r="AF61" i="10"/>
  <c r="Q61" i="10"/>
  <c r="AD61" i="10"/>
  <c r="R61" i="10"/>
  <c r="X61" i="10"/>
  <c r="AP61" i="10"/>
  <c r="AE61" i="10"/>
  <c r="J61" i="10"/>
  <c r="AL61" i="10"/>
  <c r="M61" i="10"/>
  <c r="K61" i="10"/>
  <c r="AN61" i="10"/>
  <c r="Y61" i="10"/>
  <c r="T61" i="10"/>
  <c r="AK61" i="10"/>
  <c r="O61" i="10"/>
  <c r="AA61" i="10"/>
  <c r="U61" i="10"/>
  <c r="AM61" i="10"/>
  <c r="AB61" i="10"/>
  <c r="AC61" i="10"/>
  <c r="P61" i="10"/>
  <c r="AG61" i="10"/>
  <c r="AO61" i="10"/>
  <c r="AH61" i="10"/>
  <c r="L61" i="10"/>
  <c r="AI61" i="10"/>
  <c r="S61" i="10"/>
  <c r="N61" i="10"/>
  <c r="AJ61" i="10"/>
  <c r="Z61" i="10"/>
  <c r="W61" i="10"/>
  <c r="I61" i="10" l="1"/>
  <c r="G61" i="10" s="1"/>
  <c r="G60" i="10"/>
  <c r="AE12" i="1" l="1"/>
  <c r="S12" i="1"/>
  <c r="AC12" i="1"/>
  <c r="V12" i="1"/>
  <c r="AO12" i="1"/>
  <c r="AP12" i="1"/>
  <c r="I12" i="1"/>
  <c r="AB12" i="1"/>
  <c r="Y12" i="1"/>
  <c r="AA12" i="1"/>
  <c r="AH12" i="1"/>
  <c r="H12" i="1"/>
  <c r="R12" i="1"/>
  <c r="O12" i="1"/>
  <c r="AD12" i="1"/>
  <c r="AL12" i="1"/>
  <c r="AN12" i="1"/>
  <c r="AK12" i="1"/>
  <c r="Q12" i="1"/>
  <c r="W12" i="1"/>
  <c r="X12" i="1"/>
  <c r="AM12" i="1"/>
  <c r="N12" i="1"/>
  <c r="P12" i="1"/>
  <c r="L12" i="1"/>
  <c r="AJ12" i="1"/>
  <c r="K12" i="1"/>
  <c r="Z12" i="1"/>
  <c r="AF12" i="1"/>
  <c r="AG12" i="1"/>
  <c r="M12" i="1"/>
  <c r="J12" i="1"/>
  <c r="AI12" i="1"/>
  <c r="T12" i="1"/>
  <c r="U12" i="1"/>
  <c r="J107" i="1" l="1"/>
  <c r="AH107" i="1"/>
  <c r="AG107" i="1"/>
  <c r="AP107" i="1"/>
  <c r="K107" i="1"/>
  <c r="O107" i="1"/>
  <c r="H107" i="1"/>
  <c r="I107" i="1"/>
  <c r="V107" i="1"/>
  <c r="S107" i="1"/>
  <c r="N107" i="1"/>
  <c r="W107" i="1"/>
  <c r="Z107" i="1"/>
  <c r="T107" i="1"/>
  <c r="Q107" i="1"/>
  <c r="Y107" i="1"/>
  <c r="R107" i="1"/>
  <c r="X107" i="1"/>
  <c r="AB107" i="1"/>
  <c r="M107" i="1"/>
  <c r="AE107" i="1"/>
  <c r="AI107" i="1"/>
  <c r="AF107" i="1"/>
  <c r="P107" i="1"/>
  <c r="AD107" i="1"/>
  <c r="L107" i="1"/>
  <c r="AA107" i="1"/>
  <c r="U107" i="1"/>
  <c r="AL107" i="1"/>
  <c r="AM107" i="1"/>
  <c r="AJ107" i="1"/>
  <c r="AK107" i="1"/>
  <c r="AO107" i="1"/>
  <c r="AC107" i="1"/>
  <c r="AN107" i="1"/>
  <c r="G89" i="4" l="1"/>
  <c r="G90" i="4" l="1"/>
  <c r="G91" i="4" l="1"/>
  <c r="G92" i="4" l="1"/>
  <c r="Y88" i="4" l="1"/>
  <c r="AC88" i="4"/>
  <c r="U88" i="4"/>
  <c r="AH88" i="4"/>
  <c r="R88" i="4"/>
  <c r="AG88" i="4"/>
  <c r="O88" i="4"/>
  <c r="AE88" i="4"/>
  <c r="J88" i="4"/>
  <c r="AI88" i="4"/>
  <c r="K88" i="4"/>
  <c r="X88" i="4"/>
  <c r="T88" i="4"/>
  <c r="V88" i="4"/>
  <c r="AB88" i="4"/>
  <c r="L88" i="4"/>
  <c r="P88" i="4"/>
  <c r="S88" i="4"/>
  <c r="S94" i="4" s="1"/>
  <c r="AP88" i="4"/>
  <c r="AF88" i="4"/>
  <c r="I88" i="4"/>
  <c r="AO88" i="4"/>
  <c r="AA88" i="4"/>
  <c r="AJ88" i="4"/>
  <c r="Z88" i="4"/>
  <c r="AL88" i="4"/>
  <c r="M88" i="4"/>
  <c r="G93" i="4"/>
  <c r="H88" i="4"/>
  <c r="AN88" i="4"/>
  <c r="AK88" i="4"/>
  <c r="W88" i="4"/>
  <c r="N88" i="4"/>
  <c r="AM88" i="4"/>
  <c r="AD88" i="4"/>
  <c r="Q88" i="4"/>
  <c r="Q94" i="4" l="1"/>
  <c r="Q95" i="4" s="1"/>
  <c r="W94" i="4"/>
  <c r="W95" i="4" s="1"/>
  <c r="AJ94" i="4"/>
  <c r="AJ95" i="4" s="1"/>
  <c r="AF94" i="4"/>
  <c r="AF95" i="4" s="1"/>
  <c r="L94" i="4"/>
  <c r="L95" i="4" s="1"/>
  <c r="X94" i="4"/>
  <c r="X95" i="4" s="1"/>
  <c r="AE94" i="4"/>
  <c r="AE95" i="4" s="1"/>
  <c r="AH94" i="4"/>
  <c r="AH95" i="4" s="1"/>
  <c r="M94" i="4"/>
  <c r="M95" i="4" s="1"/>
  <c r="AP94" i="4"/>
  <c r="AP95" i="4" s="1"/>
  <c r="AB94" i="4"/>
  <c r="AB95" i="4" s="1"/>
  <c r="U94" i="4"/>
  <c r="U95" i="4" s="1"/>
  <c r="AD94" i="4"/>
  <c r="AD95" i="4" s="1"/>
  <c r="AK94" i="4"/>
  <c r="AK95" i="4" s="1"/>
  <c r="AA94" i="4"/>
  <c r="AA95" i="4" s="1"/>
  <c r="K94" i="4"/>
  <c r="K95" i="4" s="1"/>
  <c r="AL94" i="4"/>
  <c r="AL95" i="4" s="1"/>
  <c r="AO94" i="4"/>
  <c r="AO95" i="4" s="1"/>
  <c r="S95" i="4"/>
  <c r="V94" i="4"/>
  <c r="V95" i="4" s="1"/>
  <c r="AI94" i="4"/>
  <c r="AI95" i="4" s="1"/>
  <c r="AG94" i="4"/>
  <c r="AG95" i="4" s="1"/>
  <c r="AC94" i="4"/>
  <c r="AC95" i="4" s="1"/>
  <c r="O94" i="4"/>
  <c r="O95" i="4" s="1"/>
  <c r="AM94" i="4"/>
  <c r="AM95" i="4" s="1"/>
  <c r="AN94" i="4"/>
  <c r="AN95" i="4" s="1"/>
  <c r="Z94" i="4"/>
  <c r="Z95" i="4" s="1"/>
  <c r="I94" i="4"/>
  <c r="I95" i="4" s="1"/>
  <c r="P94" i="4"/>
  <c r="P95" i="4" s="1"/>
  <c r="T94" i="4"/>
  <c r="T95" i="4" s="1"/>
  <c r="J94" i="4"/>
  <c r="J95" i="4" s="1"/>
  <c r="R94" i="4"/>
  <c r="R95" i="4" s="1"/>
  <c r="Y94" i="4"/>
  <c r="Y95" i="4" s="1"/>
  <c r="N94" i="4"/>
  <c r="N95" i="4" s="1"/>
  <c r="H94" i="4"/>
  <c r="G88" i="4"/>
  <c r="I242" i="1" l="1"/>
  <c r="O242" i="1"/>
  <c r="AO242" i="1"/>
  <c r="Q242" i="1"/>
  <c r="L242" i="1"/>
  <c r="H242" i="1"/>
  <c r="P242" i="1"/>
  <c r="S242" i="1"/>
  <c r="AD242" i="1"/>
  <c r="AH242" i="1"/>
  <c r="W242" i="1"/>
  <c r="H95" i="4"/>
  <c r="G95" i="4" s="1"/>
  <c r="G94" i="4"/>
  <c r="K242" i="1"/>
  <c r="AK242" i="1"/>
  <c r="V242" i="1"/>
  <c r="AP242" i="1"/>
  <c r="AN242" i="1"/>
  <c r="AA242" i="1"/>
  <c r="Z242" i="1"/>
  <c r="AJ242" i="1"/>
  <c r="AF242" i="1"/>
  <c r="AG242" i="1"/>
  <c r="T242" i="1"/>
  <c r="AM242" i="1"/>
  <c r="M242" i="1"/>
  <c r="AB242" i="1"/>
  <c r="Y242" i="1"/>
  <c r="X242" i="1"/>
  <c r="N242" i="1"/>
  <c r="AC242" i="1"/>
  <c r="AI242" i="1"/>
  <c r="J242" i="1"/>
  <c r="R242" i="1"/>
  <c r="AE242" i="1"/>
  <c r="AL242" i="1"/>
  <c r="U242" i="1"/>
  <c r="AG17" i="1" l="1"/>
  <c r="AL17" i="1"/>
  <c r="V17" i="1"/>
  <c r="T17" i="1"/>
  <c r="M17" i="1"/>
  <c r="AJ17" i="1"/>
  <c r="AK17" i="1"/>
  <c r="H17" i="1"/>
  <c r="AA17" i="1"/>
  <c r="AC17" i="1"/>
  <c r="Z17" i="1"/>
  <c r="R17" i="1"/>
  <c r="P17" i="1"/>
  <c r="Y17" i="1"/>
  <c r="W17" i="1"/>
  <c r="AO17" i="1"/>
  <c r="AH17" i="1"/>
  <c r="AM17" i="1"/>
  <c r="AB17" i="1"/>
  <c r="AE17" i="1"/>
  <c r="U17" i="1"/>
  <c r="AD17" i="1"/>
  <c r="S17" i="1"/>
  <c r="L17" i="1"/>
  <c r="I17" i="1"/>
  <c r="J17" i="1"/>
  <c r="AP17" i="1"/>
  <c r="AI17" i="1"/>
  <c r="X17" i="1"/>
  <c r="N17" i="1"/>
  <c r="AF17" i="1"/>
  <c r="O17" i="1"/>
  <c r="Q17" i="1"/>
  <c r="AN17" i="1"/>
  <c r="K17" i="1"/>
  <c r="AK114" i="1" l="1"/>
  <c r="AH114" i="1"/>
  <c r="AM114" i="1"/>
  <c r="X114" i="1"/>
  <c r="AN114" i="1"/>
  <c r="AC114" i="1"/>
  <c r="AO114" i="1"/>
  <c r="AA114" i="1"/>
  <c r="H114" i="1"/>
  <c r="Z114" i="1"/>
  <c r="Q114" i="1"/>
  <c r="AD114" i="1"/>
  <c r="I114" i="1"/>
  <c r="R114" i="1"/>
  <c r="AB114" i="1"/>
  <c r="AF114" i="1"/>
  <c r="AP114" i="1"/>
  <c r="V114" i="1"/>
  <c r="T114" i="1"/>
  <c r="N114" i="1"/>
  <c r="U114" i="1"/>
  <c r="O114" i="1"/>
  <c r="Y114" i="1"/>
  <c r="AL114" i="1"/>
  <c r="M114" i="1"/>
  <c r="AE114" i="1"/>
  <c r="AJ114" i="1"/>
  <c r="AI114" i="1"/>
  <c r="L114" i="1"/>
  <c r="P114" i="1"/>
  <c r="K114" i="1"/>
  <c r="J114" i="1"/>
  <c r="S114" i="1"/>
  <c r="W114" i="1"/>
  <c r="AG114" i="1"/>
  <c r="G99" i="4" l="1"/>
  <c r="G100" i="4" l="1"/>
  <c r="G101" i="4" l="1"/>
  <c r="G102" i="4" l="1"/>
  <c r="AH98" i="4" l="1"/>
  <c r="J98" i="4"/>
  <c r="Z98" i="4"/>
  <c r="R98" i="4"/>
  <c r="AA98" i="4"/>
  <c r="P98" i="4"/>
  <c r="W98" i="4"/>
  <c r="I98" i="4"/>
  <c r="AD98" i="4"/>
  <c r="AB98" i="4"/>
  <c r="AF98" i="4"/>
  <c r="U98" i="4"/>
  <c r="K98" i="4"/>
  <c r="AE98" i="4"/>
  <c r="AC98" i="4"/>
  <c r="AK98" i="4"/>
  <c r="X98" i="4"/>
  <c r="AP98" i="4"/>
  <c r="S98" i="4"/>
  <c r="AO98" i="4"/>
  <c r="Q98" i="4"/>
  <c r="AN98" i="4"/>
  <c r="T98" i="4"/>
  <c r="M98" i="4"/>
  <c r="G103" i="4"/>
  <c r="H98" i="4"/>
  <c r="AM98" i="4"/>
  <c r="V98" i="4"/>
  <c r="AI98" i="4"/>
  <c r="AJ98" i="4"/>
  <c r="L98" i="4"/>
  <c r="L104" i="4" s="1"/>
  <c r="O98" i="4"/>
  <c r="N98" i="4"/>
  <c r="AG98" i="4"/>
  <c r="AL98" i="4"/>
  <c r="Y98" i="4"/>
  <c r="M104" i="4" l="1"/>
  <c r="M105" i="4" s="1"/>
  <c r="AO104" i="4"/>
  <c r="AO105" i="4" s="1"/>
  <c r="AK104" i="4"/>
  <c r="AK105" i="4" s="1"/>
  <c r="U104" i="4"/>
  <c r="U105" i="4" s="1"/>
  <c r="I104" i="4"/>
  <c r="I105" i="4" s="1"/>
  <c r="R104" i="4"/>
  <c r="R105" i="4" s="1"/>
  <c r="Y104" i="4"/>
  <c r="Y105" i="4" s="1"/>
  <c r="O104" i="4"/>
  <c r="O105" i="4" s="1"/>
  <c r="V104" i="4"/>
  <c r="V105" i="4" s="1"/>
  <c r="T104" i="4"/>
  <c r="T105" i="4" s="1"/>
  <c r="S104" i="4"/>
  <c r="S105" i="4" s="1"/>
  <c r="AC104" i="4"/>
  <c r="AC105" i="4" s="1"/>
  <c r="AF104" i="4"/>
  <c r="AF105" i="4" s="1"/>
  <c r="W104" i="4"/>
  <c r="W105" i="4" s="1"/>
  <c r="Z104" i="4"/>
  <c r="Z105" i="4" s="1"/>
  <c r="AL104" i="4"/>
  <c r="AL105" i="4" s="1"/>
  <c r="L105" i="4"/>
  <c r="AM104" i="4"/>
  <c r="AM105" i="4" s="1"/>
  <c r="AN104" i="4"/>
  <c r="AN105" i="4" s="1"/>
  <c r="AP104" i="4"/>
  <c r="AP105" i="4" s="1"/>
  <c r="AE104" i="4"/>
  <c r="AE105" i="4" s="1"/>
  <c r="AB104" i="4"/>
  <c r="AB105" i="4" s="1"/>
  <c r="P104" i="4"/>
  <c r="P105" i="4" s="1"/>
  <c r="J104" i="4"/>
  <c r="J105" i="4" s="1"/>
  <c r="AG104" i="4"/>
  <c r="AG105" i="4" s="1"/>
  <c r="AJ104" i="4"/>
  <c r="AJ105" i="4" s="1"/>
  <c r="G98" i="4"/>
  <c r="H104" i="4"/>
  <c r="Q104" i="4"/>
  <c r="Q105" i="4" s="1"/>
  <c r="X104" i="4"/>
  <c r="X105" i="4" s="1"/>
  <c r="K104" i="4"/>
  <c r="K105" i="4" s="1"/>
  <c r="AD104" i="4"/>
  <c r="AD105" i="4" s="1"/>
  <c r="AA104" i="4"/>
  <c r="AA105" i="4" s="1"/>
  <c r="AH104" i="4"/>
  <c r="AH105" i="4" s="1"/>
  <c r="N104" i="4"/>
  <c r="N105" i="4" s="1"/>
  <c r="AI104" i="4"/>
  <c r="AI105" i="4" s="1"/>
  <c r="AF249" i="1" l="1"/>
  <c r="AJ249" i="1"/>
  <c r="AN249" i="1"/>
  <c r="X249" i="1"/>
  <c r="L249" i="1"/>
  <c r="AG249" i="1"/>
  <c r="AK249" i="1"/>
  <c r="P249" i="1"/>
  <c r="J249" i="1"/>
  <c r="N249" i="1"/>
  <c r="R249" i="1"/>
  <c r="AI249" i="1"/>
  <c r="AM249" i="1"/>
  <c r="H249" i="1"/>
  <c r="AD249" i="1"/>
  <c r="AC249" i="1"/>
  <c r="AP249" i="1"/>
  <c r="H105" i="4"/>
  <c r="G105" i="4" s="1"/>
  <c r="G104" i="4"/>
  <c r="AH249" i="1"/>
  <c r="O249" i="1"/>
  <c r="W249" i="1"/>
  <c r="AA249" i="1"/>
  <c r="V249" i="1"/>
  <c r="AE249" i="1"/>
  <c r="AO249" i="1"/>
  <c r="K249" i="1"/>
  <c r="Y249" i="1"/>
  <c r="AL249" i="1"/>
  <c r="T249" i="1"/>
  <c r="Z249" i="1"/>
  <c r="AB249" i="1"/>
  <c r="Q249" i="1"/>
  <c r="S249" i="1"/>
  <c r="I249" i="1"/>
  <c r="M249" i="1"/>
  <c r="U249" i="1"/>
  <c r="AI22" i="1" l="1"/>
  <c r="AN22" i="1"/>
  <c r="K22" i="1"/>
  <c r="Y22" i="1"/>
  <c r="Z22" i="1"/>
  <c r="W22" i="1"/>
  <c r="AK22" i="1"/>
  <c r="Q22" i="1"/>
  <c r="N22" i="1"/>
  <c r="P22" i="1"/>
  <c r="AD22" i="1"/>
  <c r="AJ22" i="1"/>
  <c r="AP22" i="1"/>
  <c r="I22" i="1"/>
  <c r="AE22" i="1"/>
  <c r="AM22" i="1"/>
  <c r="AG22" i="1"/>
  <c r="U22" i="1"/>
  <c r="X22" i="1"/>
  <c r="S22" i="1"/>
  <c r="L22" i="1"/>
  <c r="AO22" i="1"/>
  <c r="M22" i="1"/>
  <c r="J22" i="1"/>
  <c r="AL22" i="1"/>
  <c r="AA22" i="1"/>
  <c r="AF22" i="1"/>
  <c r="AC22" i="1"/>
  <c r="V22" i="1"/>
  <c r="O22" i="1"/>
  <c r="AH22" i="1"/>
  <c r="AB22" i="1"/>
  <c r="T22" i="1"/>
  <c r="H22" i="1"/>
  <c r="R22" i="1"/>
  <c r="AG121" i="1" l="1"/>
  <c r="AK121" i="1"/>
  <c r="H121" i="1"/>
  <c r="N121" i="1"/>
  <c r="AP121" i="1"/>
  <c r="T121" i="1"/>
  <c r="O121" i="1"/>
  <c r="AM121" i="1"/>
  <c r="P121" i="1"/>
  <c r="L121" i="1"/>
  <c r="J121" i="1"/>
  <c r="Q121" i="1"/>
  <c r="W121" i="1"/>
  <c r="AH121" i="1"/>
  <c r="AA121" i="1"/>
  <c r="S121" i="1"/>
  <c r="M121" i="1"/>
  <c r="AE121" i="1"/>
  <c r="I121" i="1"/>
  <c r="AC121" i="1"/>
  <c r="U121" i="1"/>
  <c r="Y121" i="1"/>
  <c r="AI121" i="1"/>
  <c r="AD121" i="1"/>
  <c r="X121" i="1"/>
  <c r="AJ121" i="1"/>
  <c r="AF121" i="1"/>
  <c r="AO121" i="1"/>
  <c r="K121" i="1"/>
  <c r="AB121" i="1"/>
  <c r="V121" i="1"/>
  <c r="Z121" i="1"/>
  <c r="AN121" i="1"/>
  <c r="R121" i="1"/>
  <c r="AL121" i="1"/>
  <c r="G109" i="4" l="1"/>
  <c r="G110" i="4" l="1"/>
  <c r="G111" i="4" l="1"/>
  <c r="G112" i="4" l="1"/>
  <c r="J108" i="4" l="1"/>
  <c r="O108" i="4"/>
  <c r="AJ108" i="4"/>
  <c r="AD108" i="4"/>
  <c r="AB108" i="4"/>
  <c r="K108" i="4"/>
  <c r="AM108" i="4"/>
  <c r="AC108" i="4"/>
  <c r="N108" i="4"/>
  <c r="L108" i="4"/>
  <c r="S108" i="4"/>
  <c r="P108" i="4"/>
  <c r="AK108" i="4"/>
  <c r="W108" i="4"/>
  <c r="U108" i="4"/>
  <c r="AN108" i="4"/>
  <c r="V108" i="4"/>
  <c r="Q108" i="4"/>
  <c r="AG108" i="4"/>
  <c r="M108" i="4"/>
  <c r="Z108" i="4"/>
  <c r="AI108" i="4"/>
  <c r="AO108" i="4"/>
  <c r="AA108" i="4"/>
  <c r="AP108" i="4"/>
  <c r="T108" i="4"/>
  <c r="AL108" i="4"/>
  <c r="I108" i="4"/>
  <c r="AF108" i="4"/>
  <c r="AH108" i="4"/>
  <c r="Y108" i="4"/>
  <c r="AE108" i="4"/>
  <c r="R108" i="4"/>
  <c r="G113" i="4"/>
  <c r="H108" i="4"/>
  <c r="X108" i="4"/>
  <c r="X114" i="4" l="1"/>
  <c r="X115" i="4" s="1"/>
  <c r="AE114" i="4"/>
  <c r="AE115" i="4" s="1"/>
  <c r="I114" i="4"/>
  <c r="I115" i="4" s="1"/>
  <c r="AA114" i="4"/>
  <c r="AA115" i="4" s="1"/>
  <c r="M114" i="4"/>
  <c r="M115" i="4" s="1"/>
  <c r="AN114" i="4"/>
  <c r="AN115" i="4" s="1"/>
  <c r="P114" i="4"/>
  <c r="P115" i="4" s="1"/>
  <c r="AC114" i="4"/>
  <c r="AC115" i="4" s="1"/>
  <c r="AD114" i="4"/>
  <c r="AD115" i="4" s="1"/>
  <c r="Y114" i="4"/>
  <c r="Y115" i="4" s="1"/>
  <c r="AL114" i="4"/>
  <c r="AL115" i="4" s="1"/>
  <c r="AO114" i="4"/>
  <c r="AO115" i="4" s="1"/>
  <c r="AG114" i="4"/>
  <c r="AG115" i="4" s="1"/>
  <c r="U114" i="4"/>
  <c r="U115" i="4" s="1"/>
  <c r="S114" i="4"/>
  <c r="S115" i="4" s="1"/>
  <c r="AM114" i="4"/>
  <c r="AM115" i="4" s="1"/>
  <c r="AJ114" i="4"/>
  <c r="AJ115" i="4" s="1"/>
  <c r="G108" i="4"/>
  <c r="H114" i="4"/>
  <c r="AH114" i="4"/>
  <c r="AH115" i="4" s="1"/>
  <c r="T114" i="4"/>
  <c r="T115" i="4" s="1"/>
  <c r="AI114" i="4"/>
  <c r="AI115" i="4" s="1"/>
  <c r="Q114" i="4"/>
  <c r="Q115" i="4" s="1"/>
  <c r="W114" i="4"/>
  <c r="W115" i="4" s="1"/>
  <c r="L114" i="4"/>
  <c r="K114" i="4"/>
  <c r="K115" i="4" s="1"/>
  <c r="O114" i="4"/>
  <c r="O115" i="4" s="1"/>
  <c r="R114" i="4"/>
  <c r="R115" i="4" s="1"/>
  <c r="AF114" i="4"/>
  <c r="AF115" i="4" s="1"/>
  <c r="AP114" i="4"/>
  <c r="AP115" i="4" s="1"/>
  <c r="Z114" i="4"/>
  <c r="V114" i="4"/>
  <c r="V115" i="4" s="1"/>
  <c r="AK114" i="4"/>
  <c r="AK115" i="4" s="1"/>
  <c r="N114" i="4"/>
  <c r="N115" i="4" s="1"/>
  <c r="AB114" i="4"/>
  <c r="AB115" i="4" s="1"/>
  <c r="J114" i="4"/>
  <c r="J115" i="4" s="1"/>
  <c r="AC256" i="1" l="1"/>
  <c r="Z256" i="1"/>
  <c r="T256" i="1"/>
  <c r="AO256" i="1"/>
  <c r="Q256" i="1"/>
  <c r="AI256" i="1"/>
  <c r="AF256" i="1"/>
  <c r="AD256" i="1"/>
  <c r="AE256" i="1"/>
  <c r="Y256" i="1"/>
  <c r="S256" i="1"/>
  <c r="O256" i="1"/>
  <c r="L256" i="1"/>
  <c r="N256" i="1"/>
  <c r="R256" i="1"/>
  <c r="G114" i="4"/>
  <c r="H256" i="1"/>
  <c r="U256" i="1"/>
  <c r="AM256" i="1"/>
  <c r="V256" i="1"/>
  <c r="AH256" i="1"/>
  <c r="AK256" i="1"/>
  <c r="M256" i="1"/>
  <c r="X256" i="1"/>
  <c r="AB256" i="1"/>
  <c r="J256" i="1"/>
  <c r="AL256" i="1"/>
  <c r="P256" i="1"/>
  <c r="AA256" i="1"/>
  <c r="I256" i="1"/>
  <c r="K256" i="1"/>
  <c r="W256" i="1"/>
  <c r="AG256" i="1"/>
  <c r="AN256" i="1"/>
  <c r="AJ256" i="1"/>
  <c r="AP256" i="1"/>
  <c r="Z115" i="4"/>
  <c r="L115" i="4"/>
  <c r="H115" i="4"/>
  <c r="G115" i="4" l="1"/>
  <c r="AK27" i="1" l="1"/>
  <c r="Y27" i="1"/>
  <c r="I27" i="1"/>
  <c r="AF27" i="1"/>
  <c r="P27" i="1"/>
  <c r="AD27" i="1"/>
  <c r="AA27" i="1"/>
  <c r="V27" i="1"/>
  <c r="AN27" i="1"/>
  <c r="AG27" i="1"/>
  <c r="U27" i="1"/>
  <c r="J27" i="1"/>
  <c r="AE27" i="1"/>
  <c r="AB27" i="1"/>
  <c r="Z27" i="1"/>
  <c r="R27" i="1"/>
  <c r="W27" i="1"/>
  <c r="AP27" i="1"/>
  <c r="AH27" i="1"/>
  <c r="M27" i="1"/>
  <c r="AC27" i="1"/>
  <c r="Q27" i="1"/>
  <c r="AI27" i="1"/>
  <c r="X27" i="1"/>
  <c r="L27" i="1"/>
  <c r="N27" i="1"/>
  <c r="S27" i="1"/>
  <c r="AL27" i="1"/>
  <c r="AJ27" i="1"/>
  <c r="T27" i="1"/>
  <c r="H27" i="1"/>
  <c r="K27" i="1"/>
  <c r="O27" i="1"/>
  <c r="AO27" i="1"/>
  <c r="AM27" i="1"/>
  <c r="K128" i="1" l="1"/>
  <c r="P128" i="1"/>
  <c r="AP128" i="1"/>
  <c r="AJ128" i="1"/>
  <c r="S128" i="1"/>
  <c r="AG128" i="1"/>
  <c r="L128" i="1"/>
  <c r="O128" i="1"/>
  <c r="AA128" i="1"/>
  <c r="AC128" i="1"/>
  <c r="U128" i="1"/>
  <c r="AE128" i="1"/>
  <c r="AN128" i="1"/>
  <c r="N128" i="1"/>
  <c r="AI128" i="1"/>
  <c r="V128" i="1"/>
  <c r="H128" i="1"/>
  <c r="Q128" i="1"/>
  <c r="AL128" i="1"/>
  <c r="X128" i="1"/>
  <c r="I128" i="1"/>
  <c r="R128" i="1"/>
  <c r="J128" i="1"/>
  <c r="AB128" i="1"/>
  <c r="T128" i="1"/>
  <c r="Y128" i="1"/>
  <c r="AH128" i="1"/>
  <c r="AF128" i="1"/>
  <c r="AM128" i="1"/>
  <c r="AK128" i="1"/>
  <c r="M128" i="1"/>
  <c r="Z128" i="1"/>
  <c r="AD128" i="1"/>
  <c r="W128" i="1"/>
  <c r="AO128" i="1"/>
  <c r="G119" i="4" l="1"/>
  <c r="G120" i="4" l="1"/>
  <c r="G121" i="4" l="1"/>
  <c r="G122" i="4" l="1"/>
  <c r="AF118" i="4" l="1"/>
  <c r="I118" i="4"/>
  <c r="I124" i="4" s="1"/>
  <c r="I125" i="4" s="1"/>
  <c r="N118" i="4"/>
  <c r="S118" i="4"/>
  <c r="M118" i="4"/>
  <c r="AC118" i="4"/>
  <c r="X118" i="4"/>
  <c r="W118" i="4"/>
  <c r="AM118" i="4"/>
  <c r="AO118" i="4"/>
  <c r="AP118" i="4"/>
  <c r="AH118" i="4"/>
  <c r="L118" i="4"/>
  <c r="Q118" i="4"/>
  <c r="Z118" i="4"/>
  <c r="G123" i="4"/>
  <c r="H118" i="4"/>
  <c r="AB118" i="4"/>
  <c r="Y118" i="4"/>
  <c r="K118" i="4"/>
  <c r="AD118" i="4"/>
  <c r="AA118" i="4"/>
  <c r="J118" i="4"/>
  <c r="AI118" i="4"/>
  <c r="V118" i="4"/>
  <c r="AJ118" i="4"/>
  <c r="AG118" i="4"/>
  <c r="U118" i="4"/>
  <c r="P118" i="4"/>
  <c r="T118" i="4"/>
  <c r="R118" i="4"/>
  <c r="AK118" i="4"/>
  <c r="AN118" i="4"/>
  <c r="O118" i="4"/>
  <c r="AL118" i="4"/>
  <c r="AE118" i="4"/>
  <c r="AH124" i="4" l="1"/>
  <c r="AH125" i="4" s="1"/>
  <c r="W124" i="4"/>
  <c r="W125" i="4" s="1"/>
  <c r="S124" i="4"/>
  <c r="S125" i="4" s="1"/>
  <c r="AE124" i="4"/>
  <c r="AE125" i="4" s="1"/>
  <c r="AK124" i="4"/>
  <c r="AK125" i="4" s="1"/>
  <c r="U124" i="4"/>
  <c r="U125" i="4" s="1"/>
  <c r="AI124" i="4"/>
  <c r="AI125" i="4" s="1"/>
  <c r="K124" i="4"/>
  <c r="K125" i="4" s="1"/>
  <c r="Z124" i="4"/>
  <c r="Z125" i="4" s="1"/>
  <c r="AP124" i="4"/>
  <c r="AP125" i="4" s="1"/>
  <c r="X124" i="4"/>
  <c r="X125" i="4" s="1"/>
  <c r="N124" i="4"/>
  <c r="N125" i="4" s="1"/>
  <c r="AL124" i="4"/>
  <c r="AL125" i="4" s="1"/>
  <c r="R124" i="4"/>
  <c r="R125" i="4" s="1"/>
  <c r="AG124" i="4"/>
  <c r="AG125" i="4" s="1"/>
  <c r="J124" i="4"/>
  <c r="J125" i="4" s="1"/>
  <c r="Y124" i="4"/>
  <c r="Y125" i="4" s="1"/>
  <c r="Q124" i="4"/>
  <c r="Q125" i="4" s="1"/>
  <c r="AO124" i="4"/>
  <c r="AO125" i="4" s="1"/>
  <c r="AC124" i="4"/>
  <c r="AC125" i="4" s="1"/>
  <c r="O124" i="4"/>
  <c r="O125" i="4" s="1"/>
  <c r="T124" i="4"/>
  <c r="T125" i="4" s="1"/>
  <c r="AJ124" i="4"/>
  <c r="AJ125" i="4" s="1"/>
  <c r="AA124" i="4"/>
  <c r="AA125" i="4" s="1"/>
  <c r="AB124" i="4"/>
  <c r="AB125" i="4" s="1"/>
  <c r="L124" i="4"/>
  <c r="L125" i="4" s="1"/>
  <c r="AM124" i="4"/>
  <c r="AM125" i="4" s="1"/>
  <c r="M124" i="4"/>
  <c r="M125" i="4" s="1"/>
  <c r="AF124" i="4"/>
  <c r="AF125" i="4" s="1"/>
  <c r="AN124" i="4"/>
  <c r="AN125" i="4" s="1"/>
  <c r="P124" i="4"/>
  <c r="P125" i="4" s="1"/>
  <c r="V124" i="4"/>
  <c r="V125" i="4" s="1"/>
  <c r="AD124" i="4"/>
  <c r="AD125" i="4" s="1"/>
  <c r="H124" i="4"/>
  <c r="G118" i="4"/>
  <c r="K263" i="1" l="1"/>
  <c r="W263" i="1"/>
  <c r="AA263" i="1"/>
  <c r="AE263" i="1"/>
  <c r="O263" i="1"/>
  <c r="L263" i="1"/>
  <c r="AH263" i="1"/>
  <c r="AB263" i="1"/>
  <c r="Y263" i="1"/>
  <c r="I263" i="1"/>
  <c r="AF263" i="1"/>
  <c r="AJ263" i="1"/>
  <c r="U263" i="1"/>
  <c r="M263" i="1"/>
  <c r="Q263" i="1"/>
  <c r="H263" i="1"/>
  <c r="H125" i="4"/>
  <c r="G125" i="4" s="1"/>
  <c r="G124" i="4"/>
  <c r="AI263" i="1"/>
  <c r="AM263" i="1"/>
  <c r="AD263" i="1"/>
  <c r="AK263" i="1"/>
  <c r="AL263" i="1"/>
  <c r="AN263" i="1"/>
  <c r="T263" i="1"/>
  <c r="AO263" i="1"/>
  <c r="P263" i="1"/>
  <c r="J263" i="1"/>
  <c r="R263" i="1"/>
  <c r="V263" i="1"/>
  <c r="Z263" i="1"/>
  <c r="AC263" i="1"/>
  <c r="AG263" i="1"/>
  <c r="S263" i="1"/>
  <c r="AP263" i="1"/>
  <c r="N263" i="1"/>
  <c r="X263" i="1"/>
  <c r="AP32" i="1" l="1"/>
  <c r="Q32" i="1"/>
  <c r="AO32" i="1"/>
  <c r="AL32" i="1"/>
  <c r="M32" i="1"/>
  <c r="AJ32" i="1"/>
  <c r="AA32" i="1"/>
  <c r="Y32" i="1"/>
  <c r="K32" i="1"/>
  <c r="W32" i="1"/>
  <c r="L32" i="1"/>
  <c r="AI32" i="1"/>
  <c r="N32" i="1"/>
  <c r="AH32" i="1"/>
  <c r="Z32" i="1"/>
  <c r="AF32" i="1"/>
  <c r="U32" i="1"/>
  <c r="I32" i="1"/>
  <c r="S32" i="1"/>
  <c r="T32" i="1"/>
  <c r="AK32" i="1"/>
  <c r="J32" i="1"/>
  <c r="H32" i="1"/>
  <c r="AE32" i="1"/>
  <c r="P32" i="1"/>
  <c r="R32" i="1"/>
  <c r="V32" i="1"/>
  <c r="O32" i="1"/>
  <c r="AN32" i="1"/>
  <c r="AB32" i="1"/>
  <c r="AC32" i="1"/>
  <c r="AG32" i="1"/>
  <c r="AD32" i="1"/>
  <c r="X32" i="1"/>
  <c r="AM32" i="1"/>
  <c r="S135" i="1" l="1"/>
  <c r="U135" i="1"/>
  <c r="AD135" i="1"/>
  <c r="N135" i="1"/>
  <c r="AN135" i="1"/>
  <c r="AM135" i="1"/>
  <c r="Z135" i="1"/>
  <c r="L135" i="1"/>
  <c r="P135" i="1"/>
  <c r="Y135" i="1"/>
  <c r="AI135" i="1"/>
  <c r="AG135" i="1"/>
  <c r="O135" i="1"/>
  <c r="X135" i="1"/>
  <c r="M135" i="1"/>
  <c r="K135" i="1"/>
  <c r="W135" i="1"/>
  <c r="J135" i="1"/>
  <c r="Q135" i="1"/>
  <c r="AP135" i="1"/>
  <c r="V135" i="1"/>
  <c r="AE135" i="1"/>
  <c r="AF135" i="1"/>
  <c r="AO135" i="1"/>
  <c r="AC135" i="1"/>
  <c r="H135" i="1"/>
  <c r="I135" i="1"/>
  <c r="R135" i="1"/>
  <c r="AK135" i="1"/>
  <c r="T135" i="1"/>
  <c r="AJ135" i="1"/>
  <c r="AB135" i="1"/>
  <c r="AL135" i="1"/>
  <c r="AA135" i="1"/>
  <c r="AH135" i="1"/>
  <c r="G129" i="4" l="1"/>
  <c r="G130" i="4" l="1"/>
  <c r="G131" i="4" l="1"/>
  <c r="G132" i="4" l="1"/>
  <c r="AP128" i="4" l="1"/>
  <c r="G133" i="4"/>
  <c r="H128" i="4"/>
  <c r="V128" i="4"/>
  <c r="AL128" i="4"/>
  <c r="AA128" i="4"/>
  <c r="AE128" i="4"/>
  <c r="J128" i="4"/>
  <c r="AM128" i="4"/>
  <c r="W128" i="4"/>
  <c r="T128" i="4"/>
  <c r="AB128" i="4"/>
  <c r="P128" i="4"/>
  <c r="N128" i="4"/>
  <c r="AN128" i="4"/>
  <c r="X128" i="4"/>
  <c r="X134" i="4" s="1"/>
  <c r="X135" i="4" s="1"/>
  <c r="AH128" i="4"/>
  <c r="Q128" i="4"/>
  <c r="Y128" i="4"/>
  <c r="AC128" i="4"/>
  <c r="AI128" i="4"/>
  <c r="AF128" i="4"/>
  <c r="L128" i="4"/>
  <c r="L134" i="4" s="1"/>
  <c r="L135" i="4" s="1"/>
  <c r="S128" i="4"/>
  <c r="S134" i="4" s="1"/>
  <c r="S135" i="4" s="1"/>
  <c r="M128" i="4"/>
  <c r="R128" i="4"/>
  <c r="O128" i="4"/>
  <c r="K128" i="4"/>
  <c r="AJ128" i="4"/>
  <c r="AK128" i="4"/>
  <c r="AO128" i="4"/>
  <c r="Z128" i="4"/>
  <c r="U128" i="4"/>
  <c r="AG128" i="4"/>
  <c r="I128" i="4"/>
  <c r="I134" i="4" s="1"/>
  <c r="I135" i="4" s="1"/>
  <c r="AD128" i="4"/>
  <c r="AD134" i="4" l="1"/>
  <c r="AD135" i="4" s="1"/>
  <c r="Z134" i="4"/>
  <c r="Z135" i="4" s="1"/>
  <c r="K134" i="4"/>
  <c r="K135" i="4" s="1"/>
  <c r="AC134" i="4"/>
  <c r="AC135" i="4" s="1"/>
  <c r="AB134" i="4"/>
  <c r="AB135" i="4" s="1"/>
  <c r="J134" i="4"/>
  <c r="J135" i="4" s="1"/>
  <c r="V134" i="4"/>
  <c r="V135" i="4" s="1"/>
  <c r="AO134" i="4"/>
  <c r="AO135" i="4" s="1"/>
  <c r="O134" i="4"/>
  <c r="O135" i="4" s="1"/>
  <c r="Y134" i="4"/>
  <c r="Y135" i="4" s="1"/>
  <c r="AN134" i="4"/>
  <c r="AN135" i="4" s="1"/>
  <c r="T134" i="4"/>
  <c r="T135" i="4" s="1"/>
  <c r="AE134" i="4"/>
  <c r="AE135" i="4" s="1"/>
  <c r="H134" i="4"/>
  <c r="G128" i="4"/>
  <c r="AG134" i="4"/>
  <c r="AG135" i="4" s="1"/>
  <c r="AK134" i="4"/>
  <c r="AK135" i="4" s="1"/>
  <c r="R134" i="4"/>
  <c r="R135" i="4" s="1"/>
  <c r="AF134" i="4"/>
  <c r="AF135" i="4" s="1"/>
  <c r="Q134" i="4"/>
  <c r="Q135" i="4" s="1"/>
  <c r="N134" i="4"/>
  <c r="N135" i="4" s="1"/>
  <c r="W134" i="4"/>
  <c r="W135" i="4" s="1"/>
  <c r="AA134" i="4"/>
  <c r="AA135" i="4" s="1"/>
  <c r="AP134" i="4"/>
  <c r="AP135" i="4" s="1"/>
  <c r="U134" i="4"/>
  <c r="U135" i="4" s="1"/>
  <c r="AJ134" i="4"/>
  <c r="AJ135" i="4" s="1"/>
  <c r="M134" i="4"/>
  <c r="M135" i="4" s="1"/>
  <c r="AI134" i="4"/>
  <c r="AI135" i="4" s="1"/>
  <c r="AH134" i="4"/>
  <c r="AH135" i="4" s="1"/>
  <c r="P134" i="4"/>
  <c r="P135" i="4" s="1"/>
  <c r="AM134" i="4"/>
  <c r="AM135" i="4" s="1"/>
  <c r="AL134" i="4"/>
  <c r="AL135" i="4" s="1"/>
  <c r="V270" i="1" l="1"/>
  <c r="M270" i="1"/>
  <c r="AG270" i="1"/>
  <c r="AD270" i="1"/>
  <c r="T270" i="1"/>
  <c r="P270" i="1"/>
  <c r="K270" i="1"/>
  <c r="W270" i="1"/>
  <c r="R270" i="1"/>
  <c r="N270" i="1"/>
  <c r="AO270" i="1"/>
  <c r="J270" i="1"/>
  <c r="AC270" i="1"/>
  <c r="O270" i="1"/>
  <c r="L270" i="1"/>
  <c r="AM270" i="1"/>
  <c r="AN270" i="1"/>
  <c r="AF270" i="1"/>
  <c r="S270" i="1"/>
  <c r="H270" i="1"/>
  <c r="U270" i="1"/>
  <c r="AA270" i="1"/>
  <c r="AL270" i="1"/>
  <c r="AB270" i="1"/>
  <c r="AP270" i="1"/>
  <c r="Q270" i="1"/>
  <c r="AE270" i="1"/>
  <c r="AI270" i="1"/>
  <c r="H135" i="4"/>
  <c r="G135" i="4" s="1"/>
  <c r="G134" i="4"/>
  <c r="AJ270" i="1"/>
  <c r="X270" i="1"/>
  <c r="I270" i="1"/>
  <c r="Y270" i="1"/>
  <c r="AH270" i="1"/>
  <c r="Z270" i="1"/>
  <c r="AK270" i="1"/>
  <c r="AO37" i="1" l="1"/>
  <c r="AC37" i="1"/>
  <c r="R37" i="1"/>
  <c r="AE37" i="1"/>
  <c r="T37" i="1"/>
  <c r="H37" i="1"/>
  <c r="AL37" i="1"/>
  <c r="AK37" i="1"/>
  <c r="N37" i="1"/>
  <c r="M37" i="1"/>
  <c r="AG37" i="1"/>
  <c r="Y37" i="1"/>
  <c r="AF37" i="1"/>
  <c r="AA37" i="1"/>
  <c r="P37" i="1"/>
  <c r="AM37" i="1"/>
  <c r="W37" i="1"/>
  <c r="O37" i="1"/>
  <c r="J37" i="1"/>
  <c r="AD37" i="1"/>
  <c r="U37" i="1"/>
  <c r="V37" i="1"/>
  <c r="S37" i="1"/>
  <c r="AB37" i="1"/>
  <c r="I37" i="1"/>
  <c r="AN37" i="1"/>
  <c r="Z37" i="1"/>
  <c r="L37" i="1"/>
  <c r="AI37" i="1"/>
  <c r="K37" i="1"/>
  <c r="AH37" i="1"/>
  <c r="AP37" i="1"/>
  <c r="X37" i="1"/>
  <c r="Q37" i="1"/>
  <c r="AJ37" i="1"/>
  <c r="AM142" i="1" l="1"/>
  <c r="I142" i="1"/>
  <c r="X142" i="1"/>
  <c r="AF142" i="1"/>
  <c r="AH142" i="1"/>
  <c r="AA142" i="1"/>
  <c r="K142" i="1"/>
  <c r="U142" i="1"/>
  <c r="R142" i="1"/>
  <c r="AK142" i="1"/>
  <c r="AC142" i="1"/>
  <c r="AI142" i="1"/>
  <c r="AB142" i="1"/>
  <c r="T142" i="1"/>
  <c r="L142" i="1"/>
  <c r="W142" i="1"/>
  <c r="AL142" i="1"/>
  <c r="Q142" i="1"/>
  <c r="N142" i="1"/>
  <c r="AP142" i="1"/>
  <c r="Y142" i="1"/>
  <c r="AE142" i="1"/>
  <c r="AJ142" i="1"/>
  <c r="AG142" i="1"/>
  <c r="Z142" i="1"/>
  <c r="S142" i="1"/>
  <c r="AN142" i="1"/>
  <c r="M142" i="1"/>
  <c r="J142" i="1"/>
  <c r="AD142" i="1"/>
  <c r="AO142" i="1"/>
  <c r="P142" i="1"/>
  <c r="O142" i="1"/>
  <c r="H142" i="1"/>
  <c r="V142" i="1"/>
  <c r="G139" i="4" l="1"/>
  <c r="G140" i="4" l="1"/>
  <c r="G141" i="4" l="1"/>
  <c r="G142" i="4" l="1"/>
  <c r="X138" i="4" l="1"/>
  <c r="X144" i="4" s="1"/>
  <c r="X145" i="4" s="1"/>
  <c r="R138" i="4"/>
  <c r="R144" i="4" s="1"/>
  <c r="R145" i="4" s="1"/>
  <c r="AL138" i="4"/>
  <c r="AL144" i="4" s="1"/>
  <c r="AL145" i="4" s="1"/>
  <c r="AF138" i="4"/>
  <c r="AF144" i="4" s="1"/>
  <c r="AF145" i="4" s="1"/>
  <c r="AA138" i="4"/>
  <c r="AA144" i="4" s="1"/>
  <c r="AA145" i="4" s="1"/>
  <c r="AD138" i="4"/>
  <c r="AD144" i="4" s="1"/>
  <c r="AD145" i="4" s="1"/>
  <c r="S138" i="4"/>
  <c r="S144" i="4" s="1"/>
  <c r="S145" i="4" s="1"/>
  <c r="AB138" i="4"/>
  <c r="AB144" i="4" s="1"/>
  <c r="AB145" i="4" s="1"/>
  <c r="N138" i="4"/>
  <c r="N144" i="4" s="1"/>
  <c r="N145" i="4" s="1"/>
  <c r="AE138" i="4"/>
  <c r="AE144" i="4" s="1"/>
  <c r="AE145" i="4" s="1"/>
  <c r="Y138" i="4"/>
  <c r="Y144" i="4" s="1"/>
  <c r="Y145" i="4" s="1"/>
  <c r="Q138" i="4"/>
  <c r="Q144" i="4" s="1"/>
  <c r="Q145" i="4" s="1"/>
  <c r="U138" i="4"/>
  <c r="U144" i="4" s="1"/>
  <c r="U145" i="4" s="1"/>
  <c r="AN138" i="4"/>
  <c r="AN144" i="4" s="1"/>
  <c r="AN145" i="4" s="1"/>
  <c r="W138" i="4"/>
  <c r="W144" i="4" s="1"/>
  <c r="W145" i="4" s="1"/>
  <c r="J138" i="4"/>
  <c r="J144" i="4" s="1"/>
  <c r="J145" i="4" s="1"/>
  <c r="O138" i="4"/>
  <c r="O144" i="4" s="1"/>
  <c r="O145" i="4" s="1"/>
  <c r="L138" i="4"/>
  <c r="L144" i="4" s="1"/>
  <c r="L145" i="4" s="1"/>
  <c r="G143" i="4"/>
  <c r="H138" i="4"/>
  <c r="AP138" i="4"/>
  <c r="AP144" i="4" s="1"/>
  <c r="AP145" i="4" s="1"/>
  <c r="AG138" i="4"/>
  <c r="AG144" i="4" s="1"/>
  <c r="AG145" i="4" s="1"/>
  <c r="I138" i="4"/>
  <c r="I144" i="4" s="1"/>
  <c r="I145" i="4" s="1"/>
  <c r="V138" i="4"/>
  <c r="V144" i="4" s="1"/>
  <c r="V145" i="4" s="1"/>
  <c r="K138" i="4"/>
  <c r="K144" i="4" s="1"/>
  <c r="K145" i="4" s="1"/>
  <c r="AH138" i="4"/>
  <c r="AH144" i="4" s="1"/>
  <c r="AH145" i="4" s="1"/>
  <c r="Z138" i="4"/>
  <c r="Z144" i="4" s="1"/>
  <c r="Z145" i="4" s="1"/>
  <c r="AJ138" i="4"/>
  <c r="AJ144" i="4" s="1"/>
  <c r="AJ145" i="4" s="1"/>
  <c r="AI138" i="4"/>
  <c r="AI144" i="4" s="1"/>
  <c r="AI145" i="4" s="1"/>
  <c r="AO138" i="4"/>
  <c r="AO144" i="4" s="1"/>
  <c r="AO145" i="4" s="1"/>
  <c r="P138" i="4"/>
  <c r="P144" i="4" s="1"/>
  <c r="P145" i="4" s="1"/>
  <c r="M138" i="4"/>
  <c r="M144" i="4" s="1"/>
  <c r="M145" i="4" s="1"/>
  <c r="AM138" i="4"/>
  <c r="AM144" i="4" s="1"/>
  <c r="AM145" i="4" s="1"/>
  <c r="T138" i="4"/>
  <c r="T144" i="4" s="1"/>
  <c r="T145" i="4" s="1"/>
  <c r="AK138" i="4"/>
  <c r="AK144" i="4" s="1"/>
  <c r="AK145" i="4" s="1"/>
  <c r="AC138" i="4"/>
  <c r="AC144" i="4" s="1"/>
  <c r="AC145" i="4" s="1"/>
  <c r="G138" i="4" l="1"/>
  <c r="H144" i="4"/>
  <c r="G144" i="4" s="1"/>
  <c r="H277" i="1" l="1"/>
  <c r="Y277" i="1"/>
  <c r="AC277" i="1"/>
  <c r="P277" i="1"/>
  <c r="AL277" i="1"/>
  <c r="AF277" i="1"/>
  <c r="T277" i="1"/>
  <c r="AH277" i="1"/>
  <c r="N277" i="1"/>
  <c r="AM277" i="1"/>
  <c r="J277" i="1"/>
  <c r="Z277" i="1"/>
  <c r="S277" i="1"/>
  <c r="V277" i="1"/>
  <c r="AB277" i="1"/>
  <c r="AD277" i="1"/>
  <c r="AJ277" i="1"/>
  <c r="AG277" i="1"/>
  <c r="O277" i="1"/>
  <c r="Q277" i="1"/>
  <c r="X277" i="1"/>
  <c r="AA277" i="1"/>
  <c r="L277" i="1"/>
  <c r="K277" i="1"/>
  <c r="AO277" i="1"/>
  <c r="AE277" i="1"/>
  <c r="R277" i="1"/>
  <c r="W277" i="1"/>
  <c r="AN277" i="1"/>
  <c r="H145" i="4"/>
  <c r="G145" i="4" s="1"/>
  <c r="I277" i="1"/>
  <c r="U277" i="1"/>
  <c r="AI277" i="1"/>
  <c r="M277" i="1"/>
  <c r="AK277" i="1"/>
  <c r="AP277" i="1"/>
  <c r="AE42" i="1" l="1"/>
  <c r="N42" i="1"/>
  <c r="H42" i="1"/>
  <c r="AO42" i="1"/>
  <c r="V42" i="1"/>
  <c r="I42" i="1"/>
  <c r="AP42" i="1"/>
  <c r="AB42" i="1"/>
  <c r="O42" i="1"/>
  <c r="AK42" i="1"/>
  <c r="AN42" i="1"/>
  <c r="AJ42" i="1"/>
  <c r="J42" i="1"/>
  <c r="AM42" i="1"/>
  <c r="AA42" i="1"/>
  <c r="P42" i="1"/>
  <c r="AL42" i="1"/>
  <c r="S42" i="1"/>
  <c r="Y42" i="1"/>
  <c r="Q42" i="1"/>
  <c r="AG42" i="1"/>
  <c r="X42" i="1"/>
  <c r="K42" i="1"/>
  <c r="AI42" i="1"/>
  <c r="T42" i="1"/>
  <c r="AC42" i="1"/>
  <c r="M42" i="1"/>
  <c r="AD42" i="1"/>
  <c r="R42" i="1"/>
  <c r="L42" i="1"/>
  <c r="AH42" i="1"/>
  <c r="Z42" i="1"/>
  <c r="AF42" i="1"/>
  <c r="U42" i="1"/>
  <c r="W42" i="1"/>
  <c r="AF149" i="1" l="1"/>
  <c r="AK149" i="1"/>
  <c r="I149" i="1"/>
  <c r="S149" i="1"/>
  <c r="AJ149" i="1"/>
  <c r="V149" i="1"/>
  <c r="J149" i="1"/>
  <c r="P149" i="1"/>
  <c r="AI149" i="1"/>
  <c r="AD149" i="1"/>
  <c r="AB149" i="1"/>
  <c r="L149" i="1"/>
  <c r="Z149" i="1"/>
  <c r="O149" i="1"/>
  <c r="AH149" i="1"/>
  <c r="AN149" i="1"/>
  <c r="U149" i="1"/>
  <c r="Q149" i="1"/>
  <c r="AA149" i="1"/>
  <c r="Y149" i="1"/>
  <c r="H149" i="1"/>
  <c r="R149" i="1"/>
  <c r="AP149" i="1"/>
  <c r="X149" i="1"/>
  <c r="AC149" i="1"/>
  <c r="K149" i="1"/>
  <c r="AG149" i="1"/>
  <c r="M149" i="1"/>
  <c r="W149" i="1"/>
  <c r="AO149" i="1"/>
  <c r="AE149" i="1"/>
  <c r="N149" i="1"/>
  <c r="T149" i="1"/>
  <c r="AM149" i="1"/>
  <c r="AL149" i="1"/>
  <c r="G149" i="4" l="1"/>
  <c r="G150" i="4" l="1"/>
  <c r="G151" i="4" l="1"/>
  <c r="G152" i="4" l="1"/>
  <c r="T148" i="4" l="1"/>
  <c r="T154" i="4" s="1"/>
  <c r="T155" i="4" s="1"/>
  <c r="AN148" i="4"/>
  <c r="AN154" i="4" s="1"/>
  <c r="AN155" i="4" s="1"/>
  <c r="AP148" i="4"/>
  <c r="AP154" i="4" s="1"/>
  <c r="AP155" i="4" s="1"/>
  <c r="AI148" i="4"/>
  <c r="AI154" i="4" s="1"/>
  <c r="AI155" i="4" s="1"/>
  <c r="Y148" i="4"/>
  <c r="Y154" i="4" s="1"/>
  <c r="Y155" i="4" s="1"/>
  <c r="O148" i="4"/>
  <c r="O154" i="4" s="1"/>
  <c r="O155" i="4" s="1"/>
  <c r="AK148" i="4"/>
  <c r="AK154" i="4" s="1"/>
  <c r="AK155" i="4" s="1"/>
  <c r="AH148" i="4"/>
  <c r="AH154" i="4" s="1"/>
  <c r="AH155" i="4" s="1"/>
  <c r="N148" i="4"/>
  <c r="N154" i="4" s="1"/>
  <c r="N155" i="4" s="1"/>
  <c r="L148" i="4"/>
  <c r="L154" i="4" s="1"/>
  <c r="L155" i="4" s="1"/>
  <c r="M148" i="4"/>
  <c r="M154" i="4" s="1"/>
  <c r="M155" i="4" s="1"/>
  <c r="AB148" i="4"/>
  <c r="AB154" i="4" s="1"/>
  <c r="AB155" i="4" s="1"/>
  <c r="Z148" i="4"/>
  <c r="Z154" i="4" s="1"/>
  <c r="Z155" i="4" s="1"/>
  <c r="V148" i="4"/>
  <c r="V154" i="4" s="1"/>
  <c r="V155" i="4" s="1"/>
  <c r="AC148" i="4"/>
  <c r="AC154" i="4" s="1"/>
  <c r="AC155" i="4" s="1"/>
  <c r="G153" i="4"/>
  <c r="H148" i="4"/>
  <c r="AG148" i="4"/>
  <c r="AG154" i="4" s="1"/>
  <c r="AG155" i="4" s="1"/>
  <c r="I148" i="4"/>
  <c r="I154" i="4" s="1"/>
  <c r="I155" i="4" s="1"/>
  <c r="AA148" i="4"/>
  <c r="AA154" i="4" s="1"/>
  <c r="AA155" i="4" s="1"/>
  <c r="R148" i="4"/>
  <c r="R154" i="4" s="1"/>
  <c r="R155" i="4" s="1"/>
  <c r="U148" i="4"/>
  <c r="U154" i="4" s="1"/>
  <c r="U155" i="4" s="1"/>
  <c r="AJ148" i="4"/>
  <c r="AJ154" i="4" s="1"/>
  <c r="AJ155" i="4" s="1"/>
  <c r="J148" i="4"/>
  <c r="J154" i="4" s="1"/>
  <c r="J155" i="4" s="1"/>
  <c r="AM148" i="4"/>
  <c r="AM154" i="4" s="1"/>
  <c r="AM155" i="4" s="1"/>
  <c r="AO148" i="4"/>
  <c r="AO154" i="4" s="1"/>
  <c r="AO155" i="4" s="1"/>
  <c r="W148" i="4"/>
  <c r="W154" i="4" s="1"/>
  <c r="W155" i="4" s="1"/>
  <c r="AF148" i="4"/>
  <c r="AF154" i="4" s="1"/>
  <c r="AF155" i="4" s="1"/>
  <c r="Q148" i="4"/>
  <c r="Q154" i="4" s="1"/>
  <c r="Q155" i="4" s="1"/>
  <c r="AE148" i="4"/>
  <c r="AE154" i="4" s="1"/>
  <c r="AE155" i="4" s="1"/>
  <c r="AL148" i="4"/>
  <c r="AL154" i="4" s="1"/>
  <c r="AL155" i="4" s="1"/>
  <c r="K148" i="4"/>
  <c r="K154" i="4" s="1"/>
  <c r="K155" i="4" s="1"/>
  <c r="AD148" i="4"/>
  <c r="AD154" i="4" s="1"/>
  <c r="AD155" i="4" s="1"/>
  <c r="S148" i="4"/>
  <c r="S154" i="4" s="1"/>
  <c r="S155" i="4" s="1"/>
  <c r="P148" i="4"/>
  <c r="P154" i="4" s="1"/>
  <c r="P155" i="4" s="1"/>
  <c r="X148" i="4"/>
  <c r="X154" i="4" s="1"/>
  <c r="X155" i="4" s="1"/>
  <c r="H154" i="4" l="1"/>
  <c r="G154" i="4" s="1"/>
  <c r="G148" i="4"/>
  <c r="AL284" i="1" l="1"/>
  <c r="N284" i="1"/>
  <c r="AP284" i="1"/>
  <c r="O284" i="1"/>
  <c r="AF284" i="1"/>
  <c r="AJ284" i="1"/>
  <c r="K284" i="1"/>
  <c r="AD284" i="1"/>
  <c r="AH284" i="1"/>
  <c r="AC284" i="1"/>
  <c r="P284" i="1"/>
  <c r="L284" i="1"/>
  <c r="Q284" i="1"/>
  <c r="H284" i="1"/>
  <c r="S284" i="1"/>
  <c r="W284" i="1"/>
  <c r="T284" i="1"/>
  <c r="Z284" i="1"/>
  <c r="AN284" i="1"/>
  <c r="AB284" i="1"/>
  <c r="V284" i="1"/>
  <c r="M284" i="1"/>
  <c r="AK284" i="1"/>
  <c r="U284" i="1"/>
  <c r="AG284" i="1"/>
  <c r="I284" i="1"/>
  <c r="J284" i="1"/>
  <c r="AI284" i="1"/>
  <c r="X284" i="1"/>
  <c r="H155" i="4"/>
  <c r="G155" i="4" s="1"/>
  <c r="Y284" i="1"/>
  <c r="AA284" i="1"/>
  <c r="AE284" i="1"/>
  <c r="AO284" i="1"/>
  <c r="AM284" i="1"/>
  <c r="R284" i="1"/>
  <c r="AG47" i="1" l="1"/>
  <c r="Q47" i="1"/>
  <c r="AI47" i="1"/>
  <c r="AB47" i="1"/>
  <c r="L47" i="1"/>
  <c r="V47" i="1"/>
  <c r="S47" i="1"/>
  <c r="AL47" i="1"/>
  <c r="AN47" i="1"/>
  <c r="AF47" i="1"/>
  <c r="AC47" i="1"/>
  <c r="M47" i="1"/>
  <c r="AH47" i="1"/>
  <c r="X47" i="1"/>
  <c r="H47" i="1"/>
  <c r="AJ47" i="1"/>
  <c r="Y47" i="1"/>
  <c r="AD47" i="1"/>
  <c r="AE47" i="1"/>
  <c r="T47" i="1"/>
  <c r="R47" i="1"/>
  <c r="N47" i="1"/>
  <c r="I47" i="1"/>
  <c r="K47" i="1"/>
  <c r="AO47" i="1"/>
  <c r="W47" i="1"/>
  <c r="U47" i="1"/>
  <c r="AM47" i="1"/>
  <c r="AA47" i="1"/>
  <c r="P47" i="1"/>
  <c r="Z47" i="1"/>
  <c r="J47" i="1"/>
  <c r="AP47" i="1"/>
  <c r="O47" i="1"/>
  <c r="AK47" i="1"/>
  <c r="AK156" i="1" l="1"/>
  <c r="U156" i="1"/>
  <c r="AB156" i="1"/>
  <c r="R156" i="1"/>
  <c r="X156" i="1"/>
  <c r="H156" i="1"/>
  <c r="AN156" i="1"/>
  <c r="K156" i="1"/>
  <c r="AD156" i="1"/>
  <c r="AA156" i="1"/>
  <c r="AG156" i="1"/>
  <c r="Q156" i="1"/>
  <c r="N156" i="1"/>
  <c r="T156" i="1"/>
  <c r="AM156" i="1"/>
  <c r="AJ156" i="1"/>
  <c r="AP156" i="1"/>
  <c r="Z156" i="1"/>
  <c r="W156" i="1"/>
  <c r="AC156" i="1"/>
  <c r="M156" i="1"/>
  <c r="J156" i="1"/>
  <c r="AH156" i="1"/>
  <c r="P156" i="1"/>
  <c r="AI156" i="1"/>
  <c r="O156" i="1"/>
  <c r="AL156" i="1"/>
  <c r="V156" i="1"/>
  <c r="AF156" i="1"/>
  <c r="Y156" i="1"/>
  <c r="I156" i="1"/>
  <c r="S156" i="1"/>
  <c r="L156" i="1"/>
  <c r="AE156" i="1"/>
  <c r="AO156" i="1"/>
  <c r="G159" i="4" l="1"/>
  <c r="G160" i="4" l="1"/>
  <c r="G161" i="4" l="1"/>
  <c r="G162" i="4" l="1"/>
  <c r="AF158" i="4" l="1"/>
  <c r="AF164" i="4" s="1"/>
  <c r="AF165" i="4" s="1"/>
  <c r="W158" i="4"/>
  <c r="W164" i="4" s="1"/>
  <c r="W165" i="4" s="1"/>
  <c r="AO158" i="4"/>
  <c r="AO164" i="4" s="1"/>
  <c r="AO165" i="4" s="1"/>
  <c r="O158" i="4"/>
  <c r="O164" i="4" s="1"/>
  <c r="O165" i="4" s="1"/>
  <c r="N158" i="4"/>
  <c r="N164" i="4" s="1"/>
  <c r="N165" i="4" s="1"/>
  <c r="J158" i="4"/>
  <c r="J164" i="4" s="1"/>
  <c r="J165" i="4" s="1"/>
  <c r="AG158" i="4"/>
  <c r="AG164" i="4" s="1"/>
  <c r="AG165" i="4" s="1"/>
  <c r="K158" i="4"/>
  <c r="K164" i="4" s="1"/>
  <c r="K165" i="4" s="1"/>
  <c r="X158" i="4"/>
  <c r="X164" i="4" s="1"/>
  <c r="X165" i="4" s="1"/>
  <c r="T158" i="4"/>
  <c r="T164" i="4" s="1"/>
  <c r="T165" i="4" s="1"/>
  <c r="AA158" i="4"/>
  <c r="AA164" i="4" s="1"/>
  <c r="AA165" i="4" s="1"/>
  <c r="AI158" i="4"/>
  <c r="AI164" i="4" s="1"/>
  <c r="AI165" i="4" s="1"/>
  <c r="AC158" i="4"/>
  <c r="AC164" i="4" s="1"/>
  <c r="AC165" i="4" s="1"/>
  <c r="AB158" i="4"/>
  <c r="AB164" i="4" s="1"/>
  <c r="AB165" i="4" s="1"/>
  <c r="AN158" i="4"/>
  <c r="AN164" i="4" s="1"/>
  <c r="AN165" i="4" s="1"/>
  <c r="AP158" i="4"/>
  <c r="AP164" i="4" s="1"/>
  <c r="AP165" i="4" s="1"/>
  <c r="I158" i="4"/>
  <c r="I164" i="4" s="1"/>
  <c r="I165" i="4" s="1"/>
  <c r="U158" i="4"/>
  <c r="U164" i="4" s="1"/>
  <c r="U165" i="4" s="1"/>
  <c r="P158" i="4"/>
  <c r="P164" i="4" s="1"/>
  <c r="P165" i="4" s="1"/>
  <c r="AK158" i="4"/>
  <c r="AK164" i="4" s="1"/>
  <c r="AK165" i="4" s="1"/>
  <c r="Q158" i="4"/>
  <c r="Q164" i="4" s="1"/>
  <c r="Q165" i="4" s="1"/>
  <c r="V158" i="4"/>
  <c r="V164" i="4" s="1"/>
  <c r="V165" i="4" s="1"/>
  <c r="AE158" i="4"/>
  <c r="AE164" i="4" s="1"/>
  <c r="AE165" i="4" s="1"/>
  <c r="M158" i="4"/>
  <c r="M164" i="4" s="1"/>
  <c r="M165" i="4" s="1"/>
  <c r="S158" i="4"/>
  <c r="S164" i="4" s="1"/>
  <c r="S165" i="4" s="1"/>
  <c r="AM158" i="4"/>
  <c r="AM164" i="4" s="1"/>
  <c r="AM165" i="4" s="1"/>
  <c r="AL158" i="4"/>
  <c r="AL164" i="4" s="1"/>
  <c r="AL165" i="4" s="1"/>
  <c r="G163" i="4"/>
  <c r="H158" i="4"/>
  <c r="Y158" i="4"/>
  <c r="Y164" i="4" s="1"/>
  <c r="Y165" i="4" s="1"/>
  <c r="AH158" i="4"/>
  <c r="AH164" i="4" s="1"/>
  <c r="AH165" i="4" s="1"/>
  <c r="AJ158" i="4"/>
  <c r="AJ164" i="4" s="1"/>
  <c r="AJ165" i="4" s="1"/>
  <c r="Z158" i="4"/>
  <c r="Z164" i="4" s="1"/>
  <c r="Z165" i="4" s="1"/>
  <c r="R158" i="4"/>
  <c r="R164" i="4" s="1"/>
  <c r="R165" i="4" s="1"/>
  <c r="L158" i="4"/>
  <c r="L164" i="4" s="1"/>
  <c r="L165" i="4" s="1"/>
  <c r="AD158" i="4"/>
  <c r="AD164" i="4" s="1"/>
  <c r="AD165" i="4" s="1"/>
  <c r="H164" i="4" l="1"/>
  <c r="G164" i="4" s="1"/>
  <c r="G158" i="4"/>
  <c r="AA291" i="1" l="1"/>
  <c r="AH291" i="1"/>
  <c r="AI291" i="1"/>
  <c r="AC291" i="1"/>
  <c r="P291" i="1"/>
  <c r="N291" i="1"/>
  <c r="AF291" i="1"/>
  <c r="O291" i="1"/>
  <c r="J291" i="1"/>
  <c r="L291" i="1"/>
  <c r="W291" i="1"/>
  <c r="Z291" i="1"/>
  <c r="AP291" i="1"/>
  <c r="AN291" i="1"/>
  <c r="U291" i="1"/>
  <c r="Y291" i="1"/>
  <c r="AD291" i="1"/>
  <c r="AB291" i="1"/>
  <c r="AO291" i="1"/>
  <c r="Q291" i="1"/>
  <c r="AM291" i="1"/>
  <c r="H291" i="1"/>
  <c r="X291" i="1"/>
  <c r="V291" i="1"/>
  <c r="K291" i="1"/>
  <c r="AE291" i="1"/>
  <c r="AK291" i="1"/>
  <c r="S291" i="1"/>
  <c r="AL291" i="1"/>
  <c r="H165" i="4"/>
  <c r="G165" i="4" s="1"/>
  <c r="I291" i="1"/>
  <c r="M291" i="1"/>
  <c r="AG291" i="1"/>
  <c r="R291" i="1"/>
  <c r="T291" i="1"/>
  <c r="AJ291" i="1"/>
  <c r="AI52" i="1" l="1"/>
  <c r="P52" i="1"/>
  <c r="I52" i="1"/>
  <c r="AH52" i="1"/>
  <c r="V52" i="1"/>
  <c r="AC52" i="1"/>
  <c r="U52" i="1"/>
  <c r="AN52" i="1"/>
  <c r="AO52" i="1"/>
  <c r="AP52" i="1"/>
  <c r="T52" i="1"/>
  <c r="K52" i="1"/>
  <c r="AE52" i="1"/>
  <c r="W52" i="1"/>
  <c r="AD52" i="1"/>
  <c r="R52" i="1"/>
  <c r="AJ52" i="1"/>
  <c r="Y52" i="1"/>
  <c r="Q52" i="1"/>
  <c r="AK52" i="1"/>
  <c r="J52" i="1"/>
  <c r="AM52" i="1"/>
  <c r="AL52" i="1"/>
  <c r="AA52" i="1"/>
  <c r="S52" i="1"/>
  <c r="L52" i="1"/>
  <c r="AF52" i="1"/>
  <c r="Z52" i="1"/>
  <c r="AB52" i="1"/>
  <c r="M52" i="1"/>
  <c r="AG52" i="1"/>
  <c r="H52" i="1"/>
  <c r="O52" i="1"/>
  <c r="X52" i="1"/>
  <c r="N52" i="1"/>
  <c r="AE171" i="1" l="1"/>
  <c r="AE172" i="1"/>
  <c r="AE173" i="1"/>
  <c r="AE174" i="1"/>
  <c r="AE175" i="1"/>
  <c r="AE163" i="1"/>
  <c r="AG171" i="1"/>
  <c r="AG172" i="1"/>
  <c r="AG173" i="1"/>
  <c r="AG174" i="1"/>
  <c r="AG175" i="1"/>
  <c r="AG163" i="1"/>
  <c r="H171" i="1"/>
  <c r="H172" i="1"/>
  <c r="H173" i="1"/>
  <c r="H174" i="1"/>
  <c r="H175" i="1"/>
  <c r="H163" i="1"/>
  <c r="J171" i="1"/>
  <c r="J172" i="1"/>
  <c r="J173" i="1"/>
  <c r="J174" i="1"/>
  <c r="J175" i="1"/>
  <c r="J163" i="1"/>
  <c r="Z171" i="1"/>
  <c r="Z172" i="1"/>
  <c r="Z173" i="1"/>
  <c r="Z174" i="1"/>
  <c r="Z175" i="1"/>
  <c r="Z163" i="1"/>
  <c r="T171" i="1"/>
  <c r="T172" i="1"/>
  <c r="T173" i="1"/>
  <c r="T174" i="1"/>
  <c r="T175" i="1"/>
  <c r="T163" i="1"/>
  <c r="V171" i="1"/>
  <c r="V172" i="1"/>
  <c r="V173" i="1"/>
  <c r="V174" i="1"/>
  <c r="V175" i="1"/>
  <c r="V163" i="1"/>
  <c r="N171" i="1"/>
  <c r="N172" i="1"/>
  <c r="N173" i="1"/>
  <c r="N174" i="1"/>
  <c r="N175" i="1"/>
  <c r="N163" i="1"/>
  <c r="AF171" i="1"/>
  <c r="AF172" i="1"/>
  <c r="AF173" i="1"/>
  <c r="AF174" i="1"/>
  <c r="AF175" i="1"/>
  <c r="AF163" i="1"/>
  <c r="AH171" i="1"/>
  <c r="AH172" i="1"/>
  <c r="AH173" i="1"/>
  <c r="AH174" i="1"/>
  <c r="AH175" i="1"/>
  <c r="AH163" i="1"/>
  <c r="AJ171" i="1"/>
  <c r="AJ172" i="1"/>
  <c r="AJ173" i="1"/>
  <c r="AJ174" i="1"/>
  <c r="AJ175" i="1"/>
  <c r="AJ163" i="1"/>
  <c r="U171" i="1"/>
  <c r="U172" i="1"/>
  <c r="U173" i="1"/>
  <c r="U174" i="1"/>
  <c r="U175" i="1"/>
  <c r="U163" i="1"/>
  <c r="Y171" i="1"/>
  <c r="Y172" i="1"/>
  <c r="Y173" i="1"/>
  <c r="Y174" i="1"/>
  <c r="Y175" i="1"/>
  <c r="Y163" i="1"/>
  <c r="O171" i="1"/>
  <c r="O172" i="1"/>
  <c r="O173" i="1"/>
  <c r="O174" i="1"/>
  <c r="O175" i="1"/>
  <c r="O163" i="1"/>
  <c r="S171" i="1"/>
  <c r="S172" i="1"/>
  <c r="S173" i="1"/>
  <c r="S174" i="1"/>
  <c r="S175" i="1"/>
  <c r="S163" i="1"/>
  <c r="R171" i="1"/>
  <c r="R172" i="1"/>
  <c r="R173" i="1"/>
  <c r="R174" i="1"/>
  <c r="R175" i="1"/>
  <c r="R163" i="1"/>
  <c r="AD171" i="1"/>
  <c r="AD172" i="1"/>
  <c r="AD173" i="1"/>
  <c r="AD174" i="1"/>
  <c r="AD175" i="1"/>
  <c r="AD163" i="1"/>
  <c r="P171" i="1"/>
  <c r="P172" i="1"/>
  <c r="P173" i="1"/>
  <c r="P174" i="1"/>
  <c r="P175" i="1"/>
  <c r="P163" i="1"/>
  <c r="X171" i="1"/>
  <c r="X172" i="1"/>
  <c r="X173" i="1"/>
  <c r="X174" i="1"/>
  <c r="X175" i="1"/>
  <c r="X163" i="1"/>
  <c r="M171" i="1"/>
  <c r="M172" i="1"/>
  <c r="M173" i="1"/>
  <c r="M174" i="1"/>
  <c r="M175" i="1"/>
  <c r="M163" i="1"/>
  <c r="AK171" i="1"/>
  <c r="AK172" i="1"/>
  <c r="AK173" i="1"/>
  <c r="AK174" i="1"/>
  <c r="AK175" i="1"/>
  <c r="AK163" i="1"/>
  <c r="AB171" i="1"/>
  <c r="AB172" i="1"/>
  <c r="AB173" i="1"/>
  <c r="AB174" i="1"/>
  <c r="AB175" i="1"/>
  <c r="AB163" i="1"/>
  <c r="I171" i="1"/>
  <c r="I172" i="1"/>
  <c r="I173" i="1"/>
  <c r="I174" i="1"/>
  <c r="I175" i="1"/>
  <c r="I163" i="1"/>
  <c r="K171" i="1"/>
  <c r="K172" i="1"/>
  <c r="K173" i="1"/>
  <c r="K174" i="1"/>
  <c r="K175" i="1"/>
  <c r="K163" i="1"/>
  <c r="AN171" i="1"/>
  <c r="AN172" i="1"/>
  <c r="AN173" i="1"/>
  <c r="AN174" i="1"/>
  <c r="AN175" i="1"/>
  <c r="AN163" i="1"/>
  <c r="AM171" i="1"/>
  <c r="AM172" i="1"/>
  <c r="AM173" i="1"/>
  <c r="AM174" i="1"/>
  <c r="AM175" i="1"/>
  <c r="AM163" i="1"/>
  <c r="AL171" i="1"/>
  <c r="AL172" i="1"/>
  <c r="AL173" i="1"/>
  <c r="AL174" i="1"/>
  <c r="AL175" i="1"/>
  <c r="AL163" i="1"/>
  <c r="W171" i="1"/>
  <c r="W172" i="1"/>
  <c r="W173" i="1"/>
  <c r="W174" i="1"/>
  <c r="W175" i="1"/>
  <c r="W163" i="1"/>
  <c r="Q171" i="1"/>
  <c r="Q172" i="1"/>
  <c r="Q173" i="1"/>
  <c r="Q174" i="1"/>
  <c r="Q175" i="1"/>
  <c r="Q163" i="1"/>
  <c r="AA171" i="1"/>
  <c r="AA172" i="1"/>
  <c r="AA173" i="1"/>
  <c r="AA174" i="1"/>
  <c r="AA175" i="1"/>
  <c r="AA163" i="1"/>
  <c r="AI171" i="1"/>
  <c r="AI172" i="1"/>
  <c r="AI173" i="1"/>
  <c r="AI174" i="1"/>
  <c r="AI175" i="1"/>
  <c r="AI163" i="1"/>
  <c r="AC171" i="1"/>
  <c r="AC172" i="1"/>
  <c r="AC173" i="1"/>
  <c r="AC174" i="1"/>
  <c r="AC175" i="1"/>
  <c r="AC163" i="1"/>
  <c r="AP171" i="1"/>
  <c r="AP172" i="1"/>
  <c r="AP173" i="1"/>
  <c r="AP174" i="1"/>
  <c r="AP175" i="1"/>
  <c r="AP163" i="1"/>
  <c r="L171" i="1"/>
  <c r="L172" i="1"/>
  <c r="L173" i="1"/>
  <c r="L174" i="1"/>
  <c r="L175" i="1"/>
  <c r="L163" i="1"/>
  <c r="AO171" i="1"/>
  <c r="AO172" i="1"/>
  <c r="AO173" i="1"/>
  <c r="AO174" i="1"/>
  <c r="AO175" i="1"/>
  <c r="AO163" i="1"/>
  <c r="AO170" i="1" l="1"/>
  <c r="AI170" i="1"/>
  <c r="Q170" i="1"/>
  <c r="AL170" i="1"/>
  <c r="AN170" i="1"/>
  <c r="I170" i="1"/>
  <c r="AP170" i="1"/>
  <c r="AB170" i="1"/>
  <c r="M170" i="1"/>
  <c r="P170" i="1"/>
  <c r="R170" i="1"/>
  <c r="O170" i="1"/>
  <c r="U170" i="1"/>
  <c r="AH170" i="1"/>
  <c r="N170" i="1"/>
  <c r="T170" i="1"/>
  <c r="J170" i="1"/>
  <c r="AG170" i="1"/>
  <c r="L170" i="1"/>
  <c r="AC170" i="1"/>
  <c r="AA170" i="1"/>
  <c r="W170" i="1"/>
  <c r="AM170" i="1"/>
  <c r="K170" i="1"/>
  <c r="AK170" i="1"/>
  <c r="X170" i="1"/>
  <c r="AD170" i="1"/>
  <c r="S170" i="1"/>
  <c r="Y170" i="1"/>
  <c r="AJ170" i="1"/>
  <c r="AF170" i="1"/>
  <c r="V170" i="1"/>
  <c r="Z170" i="1"/>
  <c r="H170" i="1"/>
  <c r="AE170" i="1"/>
  <c r="G169" i="4" l="1"/>
  <c r="G170" i="4" l="1"/>
  <c r="G171" i="4" l="1"/>
  <c r="G172" i="4" l="1"/>
  <c r="S168" i="4" l="1"/>
  <c r="AP168" i="4"/>
  <c r="AP174" i="4" s="1"/>
  <c r="AP175" i="4" s="1"/>
  <c r="AN168" i="4"/>
  <c r="AM168" i="4"/>
  <c r="AM174" i="4" s="1"/>
  <c r="AM175" i="4" s="1"/>
  <c r="O168" i="4"/>
  <c r="O174" i="4" s="1"/>
  <c r="O175" i="4" s="1"/>
  <c r="AE168" i="4"/>
  <c r="I168" i="4"/>
  <c r="I174" i="4" s="1"/>
  <c r="I175" i="4" s="1"/>
  <c r="AK168" i="4"/>
  <c r="AK174" i="4" s="1"/>
  <c r="AK175" i="4" s="1"/>
  <c r="AA168" i="4"/>
  <c r="AC168" i="4"/>
  <c r="AC174" i="4" s="1"/>
  <c r="AC175" i="4" s="1"/>
  <c r="AB168" i="4"/>
  <c r="AB174" i="4" s="1"/>
  <c r="AB175" i="4" s="1"/>
  <c r="Q168" i="4"/>
  <c r="Q174" i="4" s="1"/>
  <c r="Q175" i="4" s="1"/>
  <c r="AF168" i="4"/>
  <c r="V168" i="4"/>
  <c r="V174" i="4" s="1"/>
  <c r="V175" i="4" s="1"/>
  <c r="J168" i="4"/>
  <c r="N168" i="4"/>
  <c r="P168" i="4"/>
  <c r="P174" i="4" s="1"/>
  <c r="P175" i="4" s="1"/>
  <c r="AL168" i="4"/>
  <c r="AL174" i="4" s="1"/>
  <c r="AL175" i="4" s="1"/>
  <c r="X168" i="4"/>
  <c r="M168" i="4"/>
  <c r="M174" i="4" s="1"/>
  <c r="M175" i="4" s="1"/>
  <c r="Y168" i="4"/>
  <c r="Y174" i="4" s="1"/>
  <c r="Y175" i="4" s="1"/>
  <c r="W168" i="4"/>
  <c r="AG168" i="4"/>
  <c r="AI168" i="4"/>
  <c r="AI174" i="4" s="1"/>
  <c r="AI175" i="4" s="1"/>
  <c r="R168" i="4"/>
  <c r="AH168" i="4"/>
  <c r="AH174" i="4" s="1"/>
  <c r="AH175" i="4" s="1"/>
  <c r="AJ168" i="4"/>
  <c r="AJ174" i="4" s="1"/>
  <c r="AJ175" i="4" s="1"/>
  <c r="U168" i="4"/>
  <c r="G173" i="4"/>
  <c r="H168" i="4"/>
  <c r="K168" i="4"/>
  <c r="T168" i="4"/>
  <c r="T174" i="4" s="1"/>
  <c r="T175" i="4" s="1"/>
  <c r="Z168" i="4"/>
  <c r="L168" i="4"/>
  <c r="AD168" i="4"/>
  <c r="AD174" i="4" s="1"/>
  <c r="AD175" i="4" s="1"/>
  <c r="AO168" i="4"/>
  <c r="AI184" i="4" l="1"/>
  <c r="AI54" i="10" s="1"/>
  <c r="AI179" i="4"/>
  <c r="AI180" i="4"/>
  <c r="AI12" i="10" s="1"/>
  <c r="AI181" i="4"/>
  <c r="AI13" i="10" s="1"/>
  <c r="AI182" i="4"/>
  <c r="AI14" i="10" s="1"/>
  <c r="AI183" i="4"/>
  <c r="AI15" i="10" s="1"/>
  <c r="Q184" i="4"/>
  <c r="Q54" i="10" s="1"/>
  <c r="Q179" i="4"/>
  <c r="Q180" i="4"/>
  <c r="Q12" i="10" s="1"/>
  <c r="Q181" i="4"/>
  <c r="Q13" i="10" s="1"/>
  <c r="Q182" i="4"/>
  <c r="Q14" i="10" s="1"/>
  <c r="Q183" i="4"/>
  <c r="Q15" i="10" s="1"/>
  <c r="AE174" i="4"/>
  <c r="AE175" i="4" s="1"/>
  <c r="AL184" i="4"/>
  <c r="AL54" i="10" s="1"/>
  <c r="AL179" i="4"/>
  <c r="AL180" i="4"/>
  <c r="AL12" i="10" s="1"/>
  <c r="AL181" i="4"/>
  <c r="AL13" i="10" s="1"/>
  <c r="AL182" i="4"/>
  <c r="AL14" i="10" s="1"/>
  <c r="AL183" i="4"/>
  <c r="AL15" i="10" s="1"/>
  <c r="AO174" i="4"/>
  <c r="AO175" i="4" s="1"/>
  <c r="H174" i="4"/>
  <c r="H175" i="4" s="1"/>
  <c r="G168" i="4"/>
  <c r="AG174" i="4"/>
  <c r="AG175" i="4" s="1"/>
  <c r="P184" i="4"/>
  <c r="P54" i="10" s="1"/>
  <c r="P179" i="4"/>
  <c r="P180" i="4"/>
  <c r="P12" i="10" s="1"/>
  <c r="P181" i="4"/>
  <c r="P13" i="10" s="1"/>
  <c r="P182" i="4"/>
  <c r="P14" i="10" s="1"/>
  <c r="P183" i="4"/>
  <c r="P15" i="10" s="1"/>
  <c r="AB184" i="4"/>
  <c r="AB54" i="10" s="1"/>
  <c r="AB179" i="4"/>
  <c r="AB180" i="4"/>
  <c r="AB12" i="10" s="1"/>
  <c r="AB181" i="4"/>
  <c r="AB13" i="10" s="1"/>
  <c r="AB182" i="4"/>
  <c r="AB14" i="10" s="1"/>
  <c r="AB183" i="4"/>
  <c r="AB15" i="10" s="1"/>
  <c r="O184" i="4"/>
  <c r="O54" i="10" s="1"/>
  <c r="O179" i="4"/>
  <c r="O180" i="4"/>
  <c r="O12" i="10" s="1"/>
  <c r="O181" i="4"/>
  <c r="O13" i="10" s="1"/>
  <c r="O182" i="4"/>
  <c r="O14" i="10" s="1"/>
  <c r="O183" i="4"/>
  <c r="O15" i="10" s="1"/>
  <c r="AD184" i="4"/>
  <c r="AD54" i="10" s="1"/>
  <c r="AD179" i="4"/>
  <c r="AD180" i="4"/>
  <c r="AD12" i="10" s="1"/>
  <c r="AD181" i="4"/>
  <c r="AD13" i="10" s="1"/>
  <c r="AD182" i="4"/>
  <c r="AD14" i="10" s="1"/>
  <c r="AD183" i="4"/>
  <c r="AD15" i="10" s="1"/>
  <c r="U174" i="4"/>
  <c r="U175" i="4" s="1"/>
  <c r="W174" i="4"/>
  <c r="W175" i="4" s="1"/>
  <c r="N174" i="4"/>
  <c r="N175" i="4" s="1"/>
  <c r="AC184" i="4"/>
  <c r="AC54" i="10" s="1"/>
  <c r="AC179" i="4"/>
  <c r="AC180" i="4"/>
  <c r="AC12" i="10" s="1"/>
  <c r="AC181" i="4"/>
  <c r="AC13" i="10" s="1"/>
  <c r="AC182" i="4"/>
  <c r="AC14" i="10" s="1"/>
  <c r="AC183" i="4"/>
  <c r="AC15" i="10" s="1"/>
  <c r="AM184" i="4"/>
  <c r="AM54" i="10" s="1"/>
  <c r="AM179" i="4"/>
  <c r="AM180" i="4"/>
  <c r="AM12" i="10" s="1"/>
  <c r="AM181" i="4"/>
  <c r="AM13" i="10" s="1"/>
  <c r="AM182" i="4"/>
  <c r="AM14" i="10" s="1"/>
  <c r="AM183" i="4"/>
  <c r="AM15" i="10" s="1"/>
  <c r="AJ184" i="4"/>
  <c r="AJ54" i="10" s="1"/>
  <c r="AJ179" i="4"/>
  <c r="AJ180" i="4"/>
  <c r="AJ12" i="10" s="1"/>
  <c r="AJ181" i="4"/>
  <c r="AJ13" i="10" s="1"/>
  <c r="AJ182" i="4"/>
  <c r="AJ14" i="10" s="1"/>
  <c r="AJ183" i="4"/>
  <c r="AJ15" i="10" s="1"/>
  <c r="Y184" i="4"/>
  <c r="Y54" i="10" s="1"/>
  <c r="Y179" i="4"/>
  <c r="Y180" i="4"/>
  <c r="Y12" i="10" s="1"/>
  <c r="Y181" i="4"/>
  <c r="Y13" i="10" s="1"/>
  <c r="Y182" i="4"/>
  <c r="Y14" i="10" s="1"/>
  <c r="Y183" i="4"/>
  <c r="Y15" i="10" s="1"/>
  <c r="J174" i="4"/>
  <c r="J175" i="4" s="1"/>
  <c r="AA174" i="4"/>
  <c r="AA175" i="4" s="1"/>
  <c r="AN174" i="4"/>
  <c r="AN175" i="4" s="1"/>
  <c r="K174" i="4"/>
  <c r="K175" i="4" s="1"/>
  <c r="AH184" i="4"/>
  <c r="AH54" i="10" s="1"/>
  <c r="AH179" i="4"/>
  <c r="AH180" i="4"/>
  <c r="AH12" i="10" s="1"/>
  <c r="AH181" i="4"/>
  <c r="AH13" i="10" s="1"/>
  <c r="AH182" i="4"/>
  <c r="AH14" i="10" s="1"/>
  <c r="AH183" i="4"/>
  <c r="AH15" i="10" s="1"/>
  <c r="M184" i="4"/>
  <c r="M54" i="10" s="1"/>
  <c r="M179" i="4"/>
  <c r="M180" i="4"/>
  <c r="M12" i="10" s="1"/>
  <c r="M181" i="4"/>
  <c r="M13" i="10" s="1"/>
  <c r="M182" i="4"/>
  <c r="M14" i="10" s="1"/>
  <c r="M183" i="4"/>
  <c r="M15" i="10" s="1"/>
  <c r="V184" i="4"/>
  <c r="V54" i="10" s="1"/>
  <c r="V179" i="4"/>
  <c r="V180" i="4"/>
  <c r="V12" i="10" s="1"/>
  <c r="V181" i="4"/>
  <c r="V13" i="10" s="1"/>
  <c r="V182" i="4"/>
  <c r="V14" i="10" s="1"/>
  <c r="V183" i="4"/>
  <c r="V15" i="10" s="1"/>
  <c r="AK184" i="4"/>
  <c r="AK54" i="10" s="1"/>
  <c r="AK179" i="4"/>
  <c r="AK180" i="4"/>
  <c r="AK12" i="10" s="1"/>
  <c r="AK181" i="4"/>
  <c r="AK13" i="10" s="1"/>
  <c r="AK182" i="4"/>
  <c r="AK14" i="10" s="1"/>
  <c r="AK183" i="4"/>
  <c r="AK15" i="10" s="1"/>
  <c r="AP184" i="4"/>
  <c r="AP54" i="10" s="1"/>
  <c r="AP179" i="4"/>
  <c r="AP180" i="4"/>
  <c r="AP12" i="10" s="1"/>
  <c r="AP181" i="4"/>
  <c r="AP13" i="10" s="1"/>
  <c r="AP182" i="4"/>
  <c r="AP14" i="10" s="1"/>
  <c r="AP183" i="4"/>
  <c r="AP15" i="10" s="1"/>
  <c r="L174" i="4"/>
  <c r="L175" i="4" s="1"/>
  <c r="Z174" i="4"/>
  <c r="Z175" i="4" s="1"/>
  <c r="T184" i="4"/>
  <c r="T54" i="10" s="1"/>
  <c r="T179" i="4"/>
  <c r="T180" i="4"/>
  <c r="T12" i="10" s="1"/>
  <c r="T181" i="4"/>
  <c r="T13" i="10" s="1"/>
  <c r="T182" i="4"/>
  <c r="T14" i="10" s="1"/>
  <c r="T183" i="4"/>
  <c r="T15" i="10" s="1"/>
  <c r="R174" i="4"/>
  <c r="R175" i="4" s="1"/>
  <c r="X174" i="4"/>
  <c r="X175" i="4" s="1"/>
  <c r="AF174" i="4"/>
  <c r="AF175" i="4" s="1"/>
  <c r="I184" i="4"/>
  <c r="I54" i="10" s="1"/>
  <c r="I179" i="4"/>
  <c r="I180" i="4"/>
  <c r="I12" i="10" s="1"/>
  <c r="I181" i="4"/>
  <c r="I13" i="10" s="1"/>
  <c r="I182" i="4"/>
  <c r="I14" i="10" s="1"/>
  <c r="I183" i="4"/>
  <c r="I15" i="10" s="1"/>
  <c r="S174" i="4"/>
  <c r="S175" i="4" s="1"/>
  <c r="Z184" i="4" l="1"/>
  <c r="Z54" i="10" s="1"/>
  <c r="Z179" i="4"/>
  <c r="Z180" i="4"/>
  <c r="Z12" i="10" s="1"/>
  <c r="Z181" i="4"/>
  <c r="Z13" i="10" s="1"/>
  <c r="Z182" i="4"/>
  <c r="Z14" i="10" s="1"/>
  <c r="Z183" i="4"/>
  <c r="Z15" i="10" s="1"/>
  <c r="K184" i="4"/>
  <c r="K54" i="10" s="1"/>
  <c r="K179" i="4"/>
  <c r="K180" i="4"/>
  <c r="K12" i="10" s="1"/>
  <c r="K181" i="4"/>
  <c r="K13" i="10" s="1"/>
  <c r="K182" i="4"/>
  <c r="K14" i="10" s="1"/>
  <c r="K183" i="4"/>
  <c r="K15" i="10" s="1"/>
  <c r="N184" i="4"/>
  <c r="N54" i="10" s="1"/>
  <c r="N179" i="4"/>
  <c r="N180" i="4"/>
  <c r="N12" i="10" s="1"/>
  <c r="N181" i="4"/>
  <c r="N13" i="10" s="1"/>
  <c r="N182" i="4"/>
  <c r="N14" i="10" s="1"/>
  <c r="N183" i="4"/>
  <c r="N15" i="10" s="1"/>
  <c r="W184" i="4"/>
  <c r="W54" i="10" s="1"/>
  <c r="W179" i="4"/>
  <c r="W180" i="4"/>
  <c r="W12" i="10" s="1"/>
  <c r="W181" i="4"/>
  <c r="W13" i="10" s="1"/>
  <c r="W182" i="4"/>
  <c r="W14" i="10" s="1"/>
  <c r="W183" i="4"/>
  <c r="W15" i="10" s="1"/>
  <c r="AA184" i="4"/>
  <c r="AA54" i="10" s="1"/>
  <c r="AA179" i="4"/>
  <c r="AA180" i="4"/>
  <c r="AA12" i="10" s="1"/>
  <c r="AA181" i="4"/>
  <c r="AA13" i="10" s="1"/>
  <c r="AA182" i="4"/>
  <c r="AA14" i="10" s="1"/>
  <c r="AA183" i="4"/>
  <c r="AA15" i="10" s="1"/>
  <c r="S184" i="4"/>
  <c r="S54" i="10" s="1"/>
  <c r="S179" i="4"/>
  <c r="S180" i="4"/>
  <c r="S12" i="10" s="1"/>
  <c r="S181" i="4"/>
  <c r="S13" i="10" s="1"/>
  <c r="S182" i="4"/>
  <c r="S14" i="10" s="1"/>
  <c r="S183" i="4"/>
  <c r="S15" i="10" s="1"/>
  <c r="U184" i="4"/>
  <c r="U54" i="10" s="1"/>
  <c r="U179" i="4"/>
  <c r="U180" i="4"/>
  <c r="U12" i="10" s="1"/>
  <c r="U181" i="4"/>
  <c r="U13" i="10" s="1"/>
  <c r="U182" i="4"/>
  <c r="U14" i="10" s="1"/>
  <c r="U183" i="4"/>
  <c r="U15" i="10" s="1"/>
  <c r="AE184" i="4"/>
  <c r="AE54" i="10" s="1"/>
  <c r="AE179" i="4"/>
  <c r="AE180" i="4"/>
  <c r="AE12" i="10" s="1"/>
  <c r="AE181" i="4"/>
  <c r="AE13" i="10" s="1"/>
  <c r="AE182" i="4"/>
  <c r="AE14" i="10" s="1"/>
  <c r="AE183" i="4"/>
  <c r="AE15" i="10" s="1"/>
  <c r="J306" i="1"/>
  <c r="J307" i="1"/>
  <c r="J308" i="1"/>
  <c r="J309" i="1"/>
  <c r="J310" i="1"/>
  <c r="J298" i="1"/>
  <c r="S306" i="1"/>
  <c r="S307" i="1"/>
  <c r="S308" i="1"/>
  <c r="S309" i="1"/>
  <c r="S310" i="1"/>
  <c r="S298" i="1"/>
  <c r="AI306" i="1"/>
  <c r="AI307" i="1"/>
  <c r="AI308" i="1"/>
  <c r="AI309" i="1"/>
  <c r="AI310" i="1"/>
  <c r="AI298" i="1"/>
  <c r="G175" i="4"/>
  <c r="H179" i="4"/>
  <c r="H180" i="4"/>
  <c r="H181" i="4"/>
  <c r="H182" i="4"/>
  <c r="H183" i="4"/>
  <c r="H184" i="4"/>
  <c r="J184" i="4"/>
  <c r="J54" i="10" s="1"/>
  <c r="J179" i="4"/>
  <c r="J180" i="4"/>
  <c r="J12" i="10" s="1"/>
  <c r="J181" i="4"/>
  <c r="J13" i="10" s="1"/>
  <c r="J182" i="4"/>
  <c r="J14" i="10" s="1"/>
  <c r="J183" i="4"/>
  <c r="J15" i="10" s="1"/>
  <c r="AJ11" i="10"/>
  <c r="AJ10" i="10" s="1"/>
  <c r="AJ178" i="4"/>
  <c r="AJ185" i="4" s="1"/>
  <c r="AC178" i="4"/>
  <c r="AC185" i="4" s="1"/>
  <c r="AC11" i="10"/>
  <c r="AC10" i="10" s="1"/>
  <c r="AD11" i="10"/>
  <c r="AD10" i="10" s="1"/>
  <c r="AD178" i="4"/>
  <c r="AD185" i="4" s="1"/>
  <c r="AB11" i="10"/>
  <c r="AB10" i="10" s="1"/>
  <c r="AB178" i="4"/>
  <c r="AB185" i="4" s="1"/>
  <c r="G174" i="4"/>
  <c r="AM306" i="1"/>
  <c r="AM307" i="1"/>
  <c r="AM308" i="1"/>
  <c r="AM309" i="1"/>
  <c r="AM310" i="1"/>
  <c r="AM298" i="1"/>
  <c r="AE306" i="1"/>
  <c r="AE307" i="1"/>
  <c r="AE308" i="1"/>
  <c r="AE309" i="1"/>
  <c r="AE310" i="1"/>
  <c r="AE298" i="1"/>
  <c r="P306" i="1"/>
  <c r="P307" i="1"/>
  <c r="P308" i="1"/>
  <c r="P309" i="1"/>
  <c r="P310" i="1"/>
  <c r="P298" i="1"/>
  <c r="Z306" i="1"/>
  <c r="Z307" i="1"/>
  <c r="Z308" i="1"/>
  <c r="Z309" i="1"/>
  <c r="Z310" i="1"/>
  <c r="Z298" i="1"/>
  <c r="AO184" i="4"/>
  <c r="AO54" i="10" s="1"/>
  <c r="AO179" i="4"/>
  <c r="AO180" i="4"/>
  <c r="AO12" i="10" s="1"/>
  <c r="AO181" i="4"/>
  <c r="AO13" i="10" s="1"/>
  <c r="AO182" i="4"/>
  <c r="AO14" i="10" s="1"/>
  <c r="AO183" i="4"/>
  <c r="AO15" i="10" s="1"/>
  <c r="V306" i="1"/>
  <c r="V307" i="1"/>
  <c r="V308" i="1"/>
  <c r="V309" i="1"/>
  <c r="V310" i="1"/>
  <c r="V298" i="1"/>
  <c r="W306" i="1"/>
  <c r="W307" i="1"/>
  <c r="W308" i="1"/>
  <c r="W309" i="1"/>
  <c r="W310" i="1"/>
  <c r="W298" i="1"/>
  <c r="AB306" i="1"/>
  <c r="AB307" i="1"/>
  <c r="AB308" i="1"/>
  <c r="AB309" i="1"/>
  <c r="AB310" i="1"/>
  <c r="AB298" i="1"/>
  <c r="AP306" i="1"/>
  <c r="AP307" i="1"/>
  <c r="AP308" i="1"/>
  <c r="AP309" i="1"/>
  <c r="AP310" i="1"/>
  <c r="AP298" i="1"/>
  <c r="R184" i="4"/>
  <c r="R54" i="10" s="1"/>
  <c r="R179" i="4"/>
  <c r="R180" i="4"/>
  <c r="R12" i="10" s="1"/>
  <c r="R181" i="4"/>
  <c r="R13" i="10" s="1"/>
  <c r="R182" i="4"/>
  <c r="R14" i="10" s="1"/>
  <c r="R183" i="4"/>
  <c r="R15" i="10" s="1"/>
  <c r="AL306" i="1"/>
  <c r="AL307" i="1"/>
  <c r="AL308" i="1"/>
  <c r="AL309" i="1"/>
  <c r="AL310" i="1"/>
  <c r="AL298" i="1"/>
  <c r="L306" i="1"/>
  <c r="L307" i="1"/>
  <c r="L308" i="1"/>
  <c r="L309" i="1"/>
  <c r="L310" i="1"/>
  <c r="L298" i="1"/>
  <c r="Q11" i="10"/>
  <c r="Q10" i="10" s="1"/>
  <c r="Q178" i="4"/>
  <c r="Q185" i="4" s="1"/>
  <c r="AO306" i="1"/>
  <c r="AO307" i="1"/>
  <c r="AO308" i="1"/>
  <c r="AO309" i="1"/>
  <c r="AO310" i="1"/>
  <c r="AO298" i="1"/>
  <c r="O306" i="1"/>
  <c r="O307" i="1"/>
  <c r="O308" i="1"/>
  <c r="O309" i="1"/>
  <c r="O310" i="1"/>
  <c r="O298" i="1"/>
  <c r="X306" i="1"/>
  <c r="X307" i="1"/>
  <c r="X308" i="1"/>
  <c r="X309" i="1"/>
  <c r="X310" i="1"/>
  <c r="X298" i="1"/>
  <c r="X184" i="4"/>
  <c r="X54" i="10" s="1"/>
  <c r="X179" i="4"/>
  <c r="X180" i="4"/>
  <c r="X12" i="10" s="1"/>
  <c r="X181" i="4"/>
  <c r="X13" i="10" s="1"/>
  <c r="X182" i="4"/>
  <c r="X14" i="10" s="1"/>
  <c r="X183" i="4"/>
  <c r="X15" i="10" s="1"/>
  <c r="L184" i="4"/>
  <c r="L54" i="10" s="1"/>
  <c r="L179" i="4"/>
  <c r="L180" i="4"/>
  <c r="L12" i="10" s="1"/>
  <c r="L181" i="4"/>
  <c r="L13" i="10" s="1"/>
  <c r="L182" i="4"/>
  <c r="L14" i="10" s="1"/>
  <c r="L183" i="4"/>
  <c r="L15" i="10" s="1"/>
  <c r="AP11" i="10"/>
  <c r="AP10" i="10" s="1"/>
  <c r="AP178" i="4"/>
  <c r="AP185" i="4" s="1"/>
  <c r="V178" i="4"/>
  <c r="V185" i="4" s="1"/>
  <c r="V11" i="10"/>
  <c r="V10" i="10" s="1"/>
  <c r="AH11" i="10"/>
  <c r="AH10" i="10" s="1"/>
  <c r="AH178" i="4"/>
  <c r="AH185" i="4" s="1"/>
  <c r="AF306" i="1"/>
  <c r="AF307" i="1"/>
  <c r="AF308" i="1"/>
  <c r="AF309" i="1"/>
  <c r="AF310" i="1"/>
  <c r="AF298" i="1"/>
  <c r="H306" i="1"/>
  <c r="H307" i="1"/>
  <c r="H308" i="1"/>
  <c r="H309" i="1"/>
  <c r="H310" i="1"/>
  <c r="H298" i="1"/>
  <c r="M306" i="1"/>
  <c r="M307" i="1"/>
  <c r="M308" i="1"/>
  <c r="M309" i="1"/>
  <c r="M310" i="1"/>
  <c r="M298" i="1"/>
  <c r="AK178" i="4"/>
  <c r="AK185" i="4" s="1"/>
  <c r="AK11" i="10"/>
  <c r="AK10" i="10" s="1"/>
  <c r="Q306" i="1"/>
  <c r="Q307" i="1"/>
  <c r="Q308" i="1"/>
  <c r="Q309" i="1"/>
  <c r="Q310" i="1"/>
  <c r="Q298" i="1"/>
  <c r="T306" i="1"/>
  <c r="T307" i="1"/>
  <c r="T308" i="1"/>
  <c r="T309" i="1"/>
  <c r="T310" i="1"/>
  <c r="T298" i="1"/>
  <c r="Y306" i="1"/>
  <c r="Y307" i="1"/>
  <c r="Y308" i="1"/>
  <c r="Y309" i="1"/>
  <c r="Y310" i="1"/>
  <c r="Y298" i="1"/>
  <c r="I11" i="10"/>
  <c r="I10" i="10" s="1"/>
  <c r="I178" i="4"/>
  <c r="I185" i="4" s="1"/>
  <c r="T11" i="10"/>
  <c r="T10" i="10" s="1"/>
  <c r="T178" i="4"/>
  <c r="T185" i="4" s="1"/>
  <c r="Y178" i="4"/>
  <c r="Y185" i="4" s="1"/>
  <c r="Y11" i="10"/>
  <c r="Y10" i="10" s="1"/>
  <c r="AM178" i="4"/>
  <c r="AM185" i="4" s="1"/>
  <c r="AM11" i="10"/>
  <c r="AM10" i="10" s="1"/>
  <c r="O178" i="4"/>
  <c r="O185" i="4" s="1"/>
  <c r="O11" i="10"/>
  <c r="O10" i="10" s="1"/>
  <c r="P178" i="4"/>
  <c r="P185" i="4" s="1"/>
  <c r="P11" i="10"/>
  <c r="P10" i="10" s="1"/>
  <c r="R306" i="1"/>
  <c r="R307" i="1"/>
  <c r="R308" i="1"/>
  <c r="R309" i="1"/>
  <c r="R310" i="1"/>
  <c r="R298" i="1"/>
  <c r="I306" i="1"/>
  <c r="I305" i="1" s="1"/>
  <c r="I307" i="1"/>
  <c r="I308" i="1"/>
  <c r="I309" i="1"/>
  <c r="I310" i="1"/>
  <c r="I298" i="1"/>
  <c r="AK306" i="1"/>
  <c r="AK307" i="1"/>
  <c r="AK308" i="1"/>
  <c r="AK309" i="1"/>
  <c r="AK310" i="1"/>
  <c r="AK298" i="1"/>
  <c r="AL11" i="10"/>
  <c r="AL10" i="10" s="1"/>
  <c r="AL178" i="4"/>
  <c r="AL185" i="4" s="1"/>
  <c r="M11" i="10"/>
  <c r="M10" i="10" s="1"/>
  <c r="M178" i="4"/>
  <c r="M185" i="4" s="1"/>
  <c r="AH306" i="1"/>
  <c r="AH307" i="1"/>
  <c r="AH308" i="1"/>
  <c r="AH309" i="1"/>
  <c r="AH310" i="1"/>
  <c r="AH298" i="1"/>
  <c r="U306" i="1"/>
  <c r="U307" i="1"/>
  <c r="U308" i="1"/>
  <c r="U309" i="1"/>
  <c r="U310" i="1"/>
  <c r="U298" i="1"/>
  <c r="AA306" i="1"/>
  <c r="AA307" i="1"/>
  <c r="AA308" i="1"/>
  <c r="AA309" i="1"/>
  <c r="AA310" i="1"/>
  <c r="AA298" i="1"/>
  <c r="AN184" i="4"/>
  <c r="AN54" i="10" s="1"/>
  <c r="AN179" i="4"/>
  <c r="AN180" i="4"/>
  <c r="AN12" i="10" s="1"/>
  <c r="AN181" i="4"/>
  <c r="AN13" i="10" s="1"/>
  <c r="AN182" i="4"/>
  <c r="AN14" i="10" s="1"/>
  <c r="AN183" i="4"/>
  <c r="AN15" i="10" s="1"/>
  <c r="AG184" i="4"/>
  <c r="AG54" i="10" s="1"/>
  <c r="AG179" i="4"/>
  <c r="AG180" i="4"/>
  <c r="AG12" i="10" s="1"/>
  <c r="AG181" i="4"/>
  <c r="AG13" i="10" s="1"/>
  <c r="AG182" i="4"/>
  <c r="AG14" i="10" s="1"/>
  <c r="AG183" i="4"/>
  <c r="AG15" i="10" s="1"/>
  <c r="K306" i="1"/>
  <c r="K307" i="1"/>
  <c r="K308" i="1"/>
  <c r="K309" i="1"/>
  <c r="K310" i="1"/>
  <c r="K298" i="1"/>
  <c r="AG306" i="1"/>
  <c r="AG307" i="1"/>
  <c r="AG308" i="1"/>
  <c r="AG309" i="1"/>
  <c r="AG310" i="1"/>
  <c r="AG298" i="1"/>
  <c r="AN306" i="1"/>
  <c r="AN307" i="1"/>
  <c r="AN308" i="1"/>
  <c r="AN309" i="1"/>
  <c r="AN310" i="1"/>
  <c r="AN298" i="1"/>
  <c r="AI178" i="4"/>
  <c r="AI185" i="4" s="1"/>
  <c r="AI11" i="10"/>
  <c r="AI10" i="10" s="1"/>
  <c r="AC306" i="1"/>
  <c r="AC307" i="1"/>
  <c r="AC308" i="1"/>
  <c r="AC309" i="1"/>
  <c r="AC310" i="1"/>
  <c r="AC298" i="1"/>
  <c r="AF184" i="4"/>
  <c r="AF54" i="10" s="1"/>
  <c r="AF179" i="4"/>
  <c r="AF180" i="4"/>
  <c r="AF12" i="10" s="1"/>
  <c r="AF181" i="4"/>
  <c r="AF13" i="10" s="1"/>
  <c r="AF182" i="4"/>
  <c r="AF14" i="10" s="1"/>
  <c r="AF183" i="4"/>
  <c r="AF15" i="10" s="1"/>
  <c r="AJ306" i="1"/>
  <c r="AJ307" i="1"/>
  <c r="AJ308" i="1"/>
  <c r="AJ309" i="1"/>
  <c r="AJ310" i="1"/>
  <c r="AJ298" i="1"/>
  <c r="N306" i="1"/>
  <c r="N307" i="1"/>
  <c r="N308" i="1"/>
  <c r="N309" i="1"/>
  <c r="N310" i="1"/>
  <c r="N298" i="1"/>
  <c r="AD306" i="1"/>
  <c r="AD307" i="1"/>
  <c r="AD308" i="1"/>
  <c r="AD309" i="1"/>
  <c r="AD310" i="1"/>
  <c r="AD298" i="1"/>
  <c r="Y305" i="1" l="1"/>
  <c r="AC305" i="1"/>
  <c r="R305" i="1"/>
  <c r="J305" i="1"/>
  <c r="AF11" i="10"/>
  <c r="AF10" i="10" s="1"/>
  <c r="AF178" i="4"/>
  <c r="AF185" i="4" s="1"/>
  <c r="AF305" i="1"/>
  <c r="L305" i="1"/>
  <c r="R178" i="4"/>
  <c r="R185" i="4" s="1"/>
  <c r="R11" i="10"/>
  <c r="R10" i="10" s="1"/>
  <c r="H178" i="4"/>
  <c r="G179" i="4"/>
  <c r="H11" i="10"/>
  <c r="AG11" i="10"/>
  <c r="AG10" i="10" s="1"/>
  <c r="AG178" i="4"/>
  <c r="AG185" i="4" s="1"/>
  <c r="AA305" i="1"/>
  <c r="Q305" i="1"/>
  <c r="X305" i="1"/>
  <c r="P305" i="1"/>
  <c r="L11" i="10"/>
  <c r="L10" i="10" s="1"/>
  <c r="L178" i="4"/>
  <c r="L185" i="4" s="1"/>
  <c r="AK305" i="1"/>
  <c r="AH305" i="1"/>
  <c r="AO305" i="1"/>
  <c r="AB305" i="1"/>
  <c r="AM305" i="1"/>
  <c r="S305" i="1"/>
  <c r="AE11" i="10"/>
  <c r="AE10" i="10" s="1"/>
  <c r="AE178" i="4"/>
  <c r="AE185" i="4" s="1"/>
  <c r="S178" i="4"/>
  <c r="S185" i="4" s="1"/>
  <c r="S11" i="10"/>
  <c r="S10" i="10" s="1"/>
  <c r="W11" i="10"/>
  <c r="W10" i="10" s="1"/>
  <c r="W178" i="4"/>
  <c r="W185" i="4" s="1"/>
  <c r="K11" i="10"/>
  <c r="K10" i="10" s="1"/>
  <c r="K178" i="4"/>
  <c r="K185" i="4" s="1"/>
  <c r="G180" i="4"/>
  <c r="H12" i="10"/>
  <c r="G12" i="10" s="1"/>
  <c r="AD305" i="1"/>
  <c r="AN11" i="10"/>
  <c r="AN10" i="10" s="1"/>
  <c r="AN178" i="4"/>
  <c r="AN185" i="4" s="1"/>
  <c r="H305" i="1"/>
  <c r="X11" i="10"/>
  <c r="X10" i="10" s="1"/>
  <c r="X178" i="4"/>
  <c r="X185" i="4" s="1"/>
  <c r="V305" i="1"/>
  <c r="J11" i="10"/>
  <c r="J10" i="10" s="1"/>
  <c r="J178" i="4"/>
  <c r="J185" i="4" s="1"/>
  <c r="AN305" i="1"/>
  <c r="AJ305" i="1"/>
  <c r="K305" i="1"/>
  <c r="T305" i="1"/>
  <c r="Z305" i="1"/>
  <c r="AG305" i="1"/>
  <c r="AL305" i="1"/>
  <c r="H54" i="10"/>
  <c r="G54" i="10" s="1"/>
  <c r="G184" i="4"/>
  <c r="N305" i="1"/>
  <c r="U305" i="1"/>
  <c r="O305" i="1"/>
  <c r="AP305" i="1"/>
  <c r="AE305" i="1"/>
  <c r="G183" i="4"/>
  <c r="H15" i="10"/>
  <c r="G15" i="10" s="1"/>
  <c r="AI305" i="1"/>
  <c r="H14" i="10"/>
  <c r="G14" i="10" s="1"/>
  <c r="G182" i="4"/>
  <c r="U11" i="10"/>
  <c r="U10" i="10" s="1"/>
  <c r="U178" i="4"/>
  <c r="U185" i="4" s="1"/>
  <c r="AA11" i="10"/>
  <c r="AA10" i="10" s="1"/>
  <c r="AA178" i="4"/>
  <c r="AA185" i="4" s="1"/>
  <c r="N11" i="10"/>
  <c r="N10" i="10" s="1"/>
  <c r="N178" i="4"/>
  <c r="N185" i="4" s="1"/>
  <c r="Z11" i="10"/>
  <c r="Z10" i="10" s="1"/>
  <c r="Z178" i="4"/>
  <c r="Z185" i="4" s="1"/>
  <c r="M305" i="1"/>
  <c r="W305" i="1"/>
  <c r="AO11" i="10"/>
  <c r="AO10" i="10" s="1"/>
  <c r="AO178" i="4"/>
  <c r="AO185" i="4" s="1"/>
  <c r="G181" i="4"/>
  <c r="H13" i="10"/>
  <c r="G13" i="10" s="1"/>
  <c r="H10" i="10" l="1"/>
  <c r="G11" i="10"/>
  <c r="G178" i="4"/>
  <c r="H185" i="4"/>
  <c r="G185" i="4" s="1"/>
  <c r="G10" i="10" l="1"/>
  <c r="I55" i="10" l="1"/>
  <c r="J55" i="10" l="1"/>
  <c r="K55" i="10" l="1"/>
  <c r="L55" i="10" l="1"/>
  <c r="N55" i="10" l="1"/>
  <c r="M55" i="10" l="1"/>
  <c r="O55" i="10" l="1"/>
  <c r="P55" i="10" l="1"/>
  <c r="Q55" i="10" l="1"/>
  <c r="R55" i="10" l="1"/>
  <c r="S55" i="10" l="1"/>
  <c r="T55" i="10" l="1"/>
  <c r="U55" i="10" l="1"/>
  <c r="V55" i="10" l="1"/>
  <c r="W55" i="10" l="1"/>
  <c r="X55" i="10" l="1"/>
  <c r="Y55" i="10" l="1"/>
  <c r="Z55" i="10" l="1"/>
  <c r="AA55" i="10" l="1"/>
  <c r="AB55" i="10" l="1"/>
  <c r="AC55" i="10" l="1"/>
  <c r="AD55" i="10" l="1"/>
  <c r="AE55" i="10" l="1"/>
  <c r="AF55" i="10" l="1"/>
  <c r="AG55" i="10" l="1"/>
  <c r="AH55" i="10" l="1"/>
  <c r="AI55" i="10" l="1"/>
  <c r="AJ55" i="10" l="1"/>
  <c r="AK55" i="10" l="1"/>
  <c r="AL55" i="10" l="1"/>
  <c r="AM55" i="10" l="1"/>
  <c r="AN55" i="10" l="1"/>
  <c r="G29" i="10" l="1"/>
  <c r="AO55" i="10"/>
  <c r="G33" i="10" l="1"/>
  <c r="AP55" i="10" l="1"/>
  <c r="G55" i="10" s="1"/>
  <c r="G34" i="10"/>
  <c r="H53" i="10" l="1"/>
  <c r="I53" i="10" l="1"/>
  <c r="J53" i="10" l="1"/>
  <c r="K53" i="10" l="1"/>
  <c r="L53" i="10" l="1"/>
  <c r="M53" i="10" l="1"/>
  <c r="N53" i="10" l="1"/>
  <c r="G31" i="10" l="1"/>
  <c r="O53" i="10" l="1"/>
  <c r="P53" i="10" l="1"/>
  <c r="Q53" i="10" l="1"/>
  <c r="R53" i="10" l="1"/>
  <c r="S53" i="10" l="1"/>
  <c r="T53" i="10" l="1"/>
  <c r="U53" i="10" l="1"/>
  <c r="V53" i="10" l="1"/>
  <c r="W53" i="10" l="1"/>
  <c r="X53" i="10" l="1"/>
  <c r="Y53" i="10" l="1"/>
  <c r="Z53" i="10" l="1"/>
  <c r="AA53" i="10" l="1"/>
  <c r="AB53" i="10" l="1"/>
  <c r="AC53" i="10" l="1"/>
  <c r="AD53" i="10" l="1"/>
  <c r="AE53" i="10" l="1"/>
  <c r="AF53" i="10" l="1"/>
  <c r="AG53" i="10" l="1"/>
  <c r="AH53" i="10" l="1"/>
  <c r="AI53" i="10" l="1"/>
  <c r="AJ53" i="10" l="1"/>
  <c r="AK53" i="10" l="1"/>
  <c r="AL53" i="10" l="1"/>
  <c r="AM53" i="10" l="1"/>
  <c r="AN53" i="10" l="1"/>
  <c r="AO53" i="10" l="1"/>
  <c r="AP53" i="10" l="1"/>
  <c r="G53" i="10" s="1"/>
  <c r="G38" i="10"/>
  <c r="H19" i="10" l="1"/>
  <c r="H21" i="10"/>
  <c r="H36" i="10" l="1"/>
  <c r="H40" i="10" l="1"/>
  <c r="H44" i="10" l="1"/>
  <c r="I21" i="10" l="1"/>
  <c r="I19" i="10"/>
  <c r="I36" i="10" l="1"/>
  <c r="I40" i="10" l="1"/>
  <c r="I44" i="10" l="1"/>
  <c r="J21" i="10" l="1"/>
  <c r="J19" i="10"/>
  <c r="J36" i="10" l="1"/>
  <c r="J40" i="10" l="1"/>
  <c r="J44" i="10" l="1"/>
  <c r="K19" i="10" l="1"/>
  <c r="K21" i="10"/>
  <c r="K36" i="10" l="1"/>
  <c r="K40" i="10" l="1"/>
  <c r="K44" i="10" l="1"/>
  <c r="L21" i="10" l="1"/>
  <c r="L19" i="10"/>
  <c r="L36" i="10" l="1"/>
  <c r="L40" i="10" l="1"/>
  <c r="L44" i="10" l="1"/>
  <c r="M21" i="10" l="1"/>
  <c r="M19" i="10"/>
  <c r="M36" i="10" l="1"/>
  <c r="M40" i="10" s="1"/>
  <c r="M44" i="10" s="1"/>
  <c r="N21" i="10" l="1"/>
  <c r="N19" i="10"/>
  <c r="N36" i="10" s="1"/>
  <c r="N40" i="10" s="1"/>
  <c r="N44" i="10" s="1"/>
  <c r="O21" i="10" l="1"/>
  <c r="O19" i="10"/>
  <c r="O36" i="10" l="1"/>
  <c r="O40" i="10" s="1"/>
  <c r="O44" i="10" s="1"/>
  <c r="P21" i="10" l="1"/>
  <c r="P19" i="10"/>
  <c r="P36" i="10" s="1"/>
  <c r="P40" i="10" s="1"/>
  <c r="P44" i="10" s="1"/>
  <c r="Q21" i="10" l="1"/>
  <c r="Q19" i="10"/>
  <c r="Q36" i="10" s="1"/>
  <c r="Q40" i="10" s="1"/>
  <c r="Q44" i="10" s="1"/>
  <c r="R21" i="10" l="1"/>
  <c r="R19" i="10"/>
  <c r="R36" i="10" l="1"/>
  <c r="R40" i="10" s="1"/>
  <c r="R44" i="10" s="1"/>
  <c r="S21" i="10" l="1"/>
  <c r="S19" i="10"/>
  <c r="S36" i="10" s="1"/>
  <c r="S40" i="10" s="1"/>
  <c r="S44" i="10" s="1"/>
  <c r="T21" i="10" l="1"/>
  <c r="T19" i="10"/>
  <c r="T36" i="10" s="1"/>
  <c r="T40" i="10" s="1"/>
  <c r="T44" i="10" s="1"/>
  <c r="U21" i="10" l="1"/>
  <c r="U19" i="10"/>
  <c r="U36" i="10" s="1"/>
  <c r="U40" i="10" s="1"/>
  <c r="U44" i="10" s="1"/>
  <c r="V21" i="10" l="1"/>
  <c r="V19" i="10"/>
  <c r="V36" i="10" s="1"/>
  <c r="V40" i="10" s="1"/>
  <c r="V44" i="10" s="1"/>
  <c r="W21" i="10" l="1"/>
  <c r="W19" i="10"/>
  <c r="W36" i="10" s="1"/>
  <c r="W40" i="10" s="1"/>
  <c r="W44" i="10" s="1"/>
  <c r="X21" i="10" l="1"/>
  <c r="X19" i="10"/>
  <c r="X36" i="10" s="1"/>
  <c r="X40" i="10" s="1"/>
  <c r="X44" i="10" s="1"/>
  <c r="Y21" i="10" l="1"/>
  <c r="Y19" i="10"/>
  <c r="Y36" i="10" s="1"/>
  <c r="Y40" i="10" s="1"/>
  <c r="Y44" i="10" s="1"/>
  <c r="Z21" i="10" l="1"/>
  <c r="Z19" i="10"/>
  <c r="Z36" i="10" s="1"/>
  <c r="Z40" i="10" s="1"/>
  <c r="Z44" i="10" s="1"/>
  <c r="AA21" i="10" l="1"/>
  <c r="AA19" i="10"/>
  <c r="AA36" i="10" s="1"/>
  <c r="AA40" i="10" s="1"/>
  <c r="AA44" i="10" s="1"/>
  <c r="AB21" i="10" l="1"/>
  <c r="AB19" i="10"/>
  <c r="AB36" i="10" s="1"/>
  <c r="AB40" i="10" s="1"/>
  <c r="AB44" i="10" s="1"/>
  <c r="AC21" i="10" l="1"/>
  <c r="AC19" i="10"/>
  <c r="AC36" i="10" s="1"/>
  <c r="AC40" i="10" s="1"/>
  <c r="AC44" i="10" s="1"/>
  <c r="AD21" i="10" l="1"/>
  <c r="AD19" i="10"/>
  <c r="AD36" i="10" s="1"/>
  <c r="AD40" i="10" s="1"/>
  <c r="AD44" i="10" s="1"/>
  <c r="AE21" i="10" l="1"/>
  <c r="AE19" i="10"/>
  <c r="AE36" i="10" s="1"/>
  <c r="AE40" i="10" s="1"/>
  <c r="AE44" i="10" s="1"/>
  <c r="AF21" i="10" l="1"/>
  <c r="AF19" i="10"/>
  <c r="AF36" i="10" s="1"/>
  <c r="AF40" i="10" s="1"/>
  <c r="AF44" i="10" s="1"/>
  <c r="AG21" i="10" l="1"/>
  <c r="AG19" i="10"/>
  <c r="AG36" i="10" l="1"/>
  <c r="AG40" i="10" s="1"/>
  <c r="AG44" i="10" s="1"/>
  <c r="AH21" i="10" l="1"/>
  <c r="AH19" i="10"/>
  <c r="AH36" i="10" s="1"/>
  <c r="AH40" i="10" s="1"/>
  <c r="AH44" i="10" s="1"/>
  <c r="AI21" i="10" l="1"/>
  <c r="AI19" i="10"/>
  <c r="AI36" i="10" s="1"/>
  <c r="AI40" i="10" s="1"/>
  <c r="AI44" i="10" s="1"/>
  <c r="AJ21" i="10" l="1"/>
  <c r="AJ19" i="10"/>
  <c r="AJ36" i="10" s="1"/>
  <c r="AJ40" i="10" s="1"/>
  <c r="AJ44" i="10" s="1"/>
  <c r="AK21" i="10" l="1"/>
  <c r="AK19" i="10"/>
  <c r="AK36" i="10" s="1"/>
  <c r="AK40" i="10" s="1"/>
  <c r="AK44" i="10" s="1"/>
  <c r="AL21" i="10" l="1"/>
  <c r="AL19" i="10"/>
  <c r="AL36" i="10" s="1"/>
  <c r="AL40" i="10" s="1"/>
  <c r="AL44" i="10" s="1"/>
  <c r="AM21" i="10" l="1"/>
  <c r="AM19" i="10"/>
  <c r="AM36" i="10" s="1"/>
  <c r="AM40" i="10" s="1"/>
  <c r="AM44" i="10" s="1"/>
  <c r="AN21" i="10" l="1"/>
  <c r="AN19" i="10"/>
  <c r="AN36" i="10" l="1"/>
  <c r="AN40" i="10" s="1"/>
  <c r="AN44" i="10" s="1"/>
  <c r="AO21" i="10" l="1"/>
  <c r="AO19" i="10"/>
  <c r="AO36" i="10" s="1"/>
  <c r="AO40" i="10" s="1"/>
  <c r="AO44" i="10" s="1"/>
  <c r="AP19" i="10" l="1"/>
  <c r="G17" i="10"/>
  <c r="AP21" i="10"/>
  <c r="G21" i="10" s="1"/>
  <c r="G28" i="10"/>
  <c r="AP36" i="10" l="1"/>
  <c r="G19" i="10"/>
  <c r="AP40" i="10" l="1"/>
  <c r="G36" i="10"/>
  <c r="AP44" i="10" l="1"/>
  <c r="G40" i="10"/>
  <c r="G44" i="10" l="1"/>
  <c r="H48" i="10" l="1"/>
  <c r="H52" i="10" l="1"/>
  <c r="H57" i="10" l="1"/>
  <c r="I48" i="10" l="1"/>
  <c r="H63" i="10"/>
  <c r="I52" i="10" l="1"/>
  <c r="I57" i="10" l="1"/>
  <c r="I63" i="10" l="1"/>
  <c r="J48" i="10"/>
  <c r="J52" i="10" l="1"/>
  <c r="J57" i="10" l="1"/>
  <c r="K48" i="10" l="1"/>
  <c r="J63" i="10"/>
  <c r="K52" i="10" l="1"/>
  <c r="K57" i="10" l="1"/>
  <c r="L48" i="10" l="1"/>
  <c r="K63" i="10"/>
  <c r="L52" i="10" l="1"/>
  <c r="M48" i="10"/>
  <c r="M52" i="10" s="1"/>
  <c r="L57" i="10" l="1"/>
  <c r="L63" i="10" l="1"/>
  <c r="N48" i="10"/>
  <c r="N52" i="10" s="1"/>
  <c r="M57" i="10"/>
  <c r="M63" i="10" s="1"/>
  <c r="O48" i="10" l="1"/>
  <c r="O52" i="10" s="1"/>
  <c r="N57" i="10"/>
  <c r="N63" i="10" s="1"/>
  <c r="P48" i="10" l="1"/>
  <c r="P52" i="10" s="1"/>
  <c r="O57" i="10"/>
  <c r="O63" i="10" s="1"/>
  <c r="Q48" i="10" l="1"/>
  <c r="Q52" i="10" s="1"/>
  <c r="P57" i="10"/>
  <c r="P63" i="10" s="1"/>
  <c r="Q57" i="10" l="1"/>
  <c r="Q63" i="10" s="1"/>
  <c r="R48" i="10" l="1"/>
  <c r="R52" i="10" s="1"/>
  <c r="S48" i="10" l="1"/>
  <c r="S52" i="10" s="1"/>
  <c r="R57" i="10"/>
  <c r="R63" i="10" s="1"/>
  <c r="S57" i="10" l="1"/>
  <c r="S63" i="10" s="1"/>
  <c r="T48" i="10" l="1"/>
  <c r="T52" i="10" s="1"/>
  <c r="T57" i="10" l="1"/>
  <c r="T63" i="10" s="1"/>
  <c r="U48" i="10" l="1"/>
  <c r="U52" i="10" s="1"/>
  <c r="U57" i="10" l="1"/>
  <c r="U63" i="10" s="1"/>
  <c r="V48" i="10"/>
  <c r="V52" i="10" s="1"/>
  <c r="V57" i="10" l="1"/>
  <c r="V63" i="10" s="1"/>
  <c r="W48" i="10" l="1"/>
  <c r="W52" i="10" s="1"/>
  <c r="W57" i="10" l="1"/>
  <c r="W63" i="10" s="1"/>
  <c r="X48" i="10" l="1"/>
  <c r="X52" i="10" s="1"/>
  <c r="Y48" i="10" l="1"/>
  <c r="Y52" i="10" s="1"/>
  <c r="X57" i="10" l="1"/>
  <c r="X63" i="10" s="1"/>
  <c r="Y57" i="10" l="1"/>
  <c r="Y63" i="10" s="1"/>
  <c r="Z48" i="10"/>
  <c r="Z52" i="10" s="1"/>
  <c r="AA48" i="10" l="1"/>
  <c r="AA52" i="10" s="1"/>
  <c r="Z57" i="10"/>
  <c r="Z63" i="10" s="1"/>
  <c r="AB48" i="10" l="1"/>
  <c r="AB52" i="10" s="1"/>
  <c r="AA57" i="10"/>
  <c r="AA63" i="10" s="1"/>
  <c r="AB57" i="10" l="1"/>
  <c r="AB63" i="10" s="1"/>
  <c r="AC48" i="10" l="1"/>
  <c r="AC52" i="10" s="1"/>
  <c r="AC57" i="10" l="1"/>
  <c r="AC63" i="10" s="1"/>
  <c r="AD48" i="10" l="1"/>
  <c r="AD52" i="10" s="1"/>
  <c r="AD57" i="10" l="1"/>
  <c r="AD63" i="10" s="1"/>
  <c r="AE48" i="10" l="1"/>
  <c r="AE52" i="10" s="1"/>
  <c r="AE57" i="10" l="1"/>
  <c r="AE63" i="10" s="1"/>
  <c r="AF48" i="10" l="1"/>
  <c r="AF52" i="10" s="1"/>
  <c r="AF57" i="10" l="1"/>
  <c r="AF63" i="10" s="1"/>
  <c r="AG48" i="10" l="1"/>
  <c r="AG52" i="10" s="1"/>
  <c r="AH48" i="10" l="1"/>
  <c r="AH52" i="10" s="1"/>
  <c r="AG57" i="10" l="1"/>
  <c r="AG63" i="10" s="1"/>
  <c r="AH57" i="10" l="1"/>
  <c r="AH63" i="10" s="1"/>
  <c r="AI48" i="10"/>
  <c r="AI52" i="10" s="1"/>
  <c r="AI57" i="10" l="1"/>
  <c r="AI63" i="10" s="1"/>
  <c r="AJ48" i="10" l="1"/>
  <c r="AJ52" i="10" s="1"/>
  <c r="AJ57" i="10" l="1"/>
  <c r="AJ63" i="10" s="1"/>
  <c r="AK48" i="10" l="1"/>
  <c r="AK52" i="10" s="1"/>
  <c r="AL48" i="10" l="1"/>
  <c r="AL52" i="10" s="1"/>
  <c r="AK57" i="10"/>
  <c r="AK63" i="10" s="1"/>
  <c r="AM48" i="10" l="1"/>
  <c r="AM52" i="10" s="1"/>
  <c r="AL57" i="10"/>
  <c r="AL63" i="10" s="1"/>
  <c r="AM57" i="10" l="1"/>
  <c r="AM63" i="10" s="1"/>
  <c r="AN48" i="10" l="1"/>
  <c r="AN52" i="10" s="1"/>
  <c r="AO48" i="10" l="1"/>
  <c r="AO52" i="10" s="1"/>
  <c r="AN57" i="10" l="1"/>
  <c r="AN63" i="10" s="1"/>
  <c r="AO57" i="10" l="1"/>
  <c r="AO63" i="10" s="1"/>
  <c r="AP48" i="10" l="1"/>
  <c r="G46" i="10"/>
  <c r="G56" i="10"/>
  <c r="AP52" i="10" l="1"/>
  <c r="G48" i="10"/>
  <c r="AP57" i="10" l="1"/>
  <c r="G52" i="10"/>
  <c r="AP63" i="10" l="1"/>
  <c r="G57" i="10"/>
  <c r="G63" i="10" l="1"/>
</calcChain>
</file>

<file path=xl/sharedStrings.xml><?xml version="1.0" encoding="utf-8"?>
<sst xmlns="http://schemas.openxmlformats.org/spreadsheetml/2006/main" count="802" uniqueCount="121">
  <si>
    <t>Inadimplência</t>
  </si>
  <si>
    <t>TOTAL</t>
  </si>
  <si>
    <t>Tarifa Social</t>
  </si>
  <si>
    <t>Residencial sem Tarifa Social</t>
  </si>
  <si>
    <t>Não Residencial</t>
  </si>
  <si>
    <t>Receita Arrecadada</t>
  </si>
  <si>
    <t>CAPEX Total de Água por Categoria</t>
  </si>
  <si>
    <t>SOMA</t>
  </si>
  <si>
    <t>PERCENTUAL DO TOTAL</t>
  </si>
  <si>
    <t>CAPEX Total de Esgoto por Categoria</t>
  </si>
  <si>
    <t>Ano do Contrato de Concessão</t>
  </si>
  <si>
    <t>Manutenção</t>
  </si>
  <si>
    <t>Receita Operacional Bruta</t>
  </si>
  <si>
    <t>Impostos Indiretos</t>
  </si>
  <si>
    <t>Receita Operacional Líquida</t>
  </si>
  <si>
    <t>Outros Custos Operacionais</t>
  </si>
  <si>
    <t>LAJIDA</t>
  </si>
  <si>
    <t>LAJIR</t>
  </si>
  <si>
    <t>Despesas Financeiras</t>
  </si>
  <si>
    <t>LAIR</t>
  </si>
  <si>
    <t>Impostos Diretos</t>
  </si>
  <si>
    <t>Lucro Líquido</t>
  </si>
  <si>
    <t>Atividades Operacionais</t>
  </si>
  <si>
    <t>(+/-) Variação no Capital de Giro</t>
  </si>
  <si>
    <t>Atividades de Investimento</t>
  </si>
  <si>
    <t>(-) Investimentos</t>
  </si>
  <si>
    <t>(-) Outorga</t>
  </si>
  <si>
    <t>FCFF</t>
  </si>
  <si>
    <t>CAPEX</t>
  </si>
  <si>
    <t>Premissas Operacionais</t>
  </si>
  <si>
    <t>Receita</t>
  </si>
  <si>
    <t>OPEX</t>
  </si>
  <si>
    <t>DFs</t>
  </si>
  <si>
    <t>Tabela 1 - Premissas de CAPEX - Água (R$ Mil)</t>
  </si>
  <si>
    <t>Tabela 2 - Premissas de CAPEX - Esgoto (R$ Mil)</t>
  </si>
  <si>
    <t>Obras Civis - Produção de Água</t>
  </si>
  <si>
    <t>Obras Civis - Distribuição</t>
  </si>
  <si>
    <t>Sistemas - Produção de Água</t>
  </si>
  <si>
    <t>Sistemas - Distribuição de Água</t>
  </si>
  <si>
    <t>Equipamentos - Distribuição de Água</t>
  </si>
  <si>
    <t>Equipamentos - Produção de Água</t>
  </si>
  <si>
    <t>Obras Civis - Coleta de Esgoto</t>
  </si>
  <si>
    <t>Sistemas - Coleta de Esgoto</t>
  </si>
  <si>
    <t>Equipamentos - Coleta de Esgoto</t>
  </si>
  <si>
    <t>Obras Civis - Tratamento de Esgoto</t>
  </si>
  <si>
    <t>Sistemas - Tratamento de Esgoto</t>
  </si>
  <si>
    <t>Receita Faturada</t>
  </si>
  <si>
    <t>Residencial</t>
  </si>
  <si>
    <t>Comercial</t>
  </si>
  <si>
    <t>Industrial</t>
  </si>
  <si>
    <t>Pública</t>
  </si>
  <si>
    <t>Produção de Água</t>
  </si>
  <si>
    <t>Materiais de Tratamento</t>
  </si>
  <si>
    <t>Energia</t>
  </si>
  <si>
    <t>Pessoal</t>
  </si>
  <si>
    <t>Distribuição de Água</t>
  </si>
  <si>
    <t>Coleta de Esgoto</t>
  </si>
  <si>
    <t>Tratamento de Esgoto</t>
  </si>
  <si>
    <t>Custos e Despesas</t>
  </si>
  <si>
    <t>AGENERSA + INEA</t>
  </si>
  <si>
    <t>Compra de Água - CEDAE</t>
  </si>
  <si>
    <t>Seguro-Garantia</t>
  </si>
  <si>
    <t>Seguros</t>
  </si>
  <si>
    <t>Outorga Variável</t>
  </si>
  <si>
    <t>Equipamentos -Tratamento de Esgoto</t>
  </si>
  <si>
    <t xml:space="preserve">                                                </t>
  </si>
  <si>
    <t>MTAP</t>
  </si>
  <si>
    <t>ENAP</t>
  </si>
  <si>
    <t>PEAP</t>
  </si>
  <si>
    <t>MNAP</t>
  </si>
  <si>
    <t>OCAP</t>
  </si>
  <si>
    <t>MTAD</t>
  </si>
  <si>
    <t>ENAD</t>
  </si>
  <si>
    <t>PEAD</t>
  </si>
  <si>
    <t>MNAD</t>
  </si>
  <si>
    <t>OCAD</t>
  </si>
  <si>
    <t>MTEC</t>
  </si>
  <si>
    <t>ENEC</t>
  </si>
  <si>
    <t>PEEC</t>
  </si>
  <si>
    <t>MNEC</t>
  </si>
  <si>
    <t>OCEC</t>
  </si>
  <si>
    <t>MTET</t>
  </si>
  <si>
    <t>ENET</t>
  </si>
  <si>
    <t>PEET</t>
  </si>
  <si>
    <t>MNET</t>
  </si>
  <si>
    <t>OCET</t>
  </si>
  <si>
    <t>Amortização (deflacionada)</t>
  </si>
  <si>
    <t>Baixa de PDD</t>
  </si>
  <si>
    <t>(-) Inadimplência</t>
  </si>
  <si>
    <t>(+) Amortização (deflacionada)</t>
  </si>
  <si>
    <t>(-) Baixa PDD</t>
  </si>
  <si>
    <t>Tabela 3 - Distribuição da Economias por Categoria</t>
  </si>
  <si>
    <t>Tabela 4 - Índice de Atendimento - Água</t>
  </si>
  <si>
    <t>Tabela 5 - Economias - Água</t>
  </si>
  <si>
    <t>Tabela 6 - Relação Economias/Ligações</t>
  </si>
  <si>
    <t>Tabela 7 - Ligações - Água</t>
  </si>
  <si>
    <t>Tabela 8 - Volume Faturado de Água (m³/ano)</t>
  </si>
  <si>
    <t>Tabela 9 - Índice de Perdas</t>
  </si>
  <si>
    <t>Tabela 10 - Volume Demandado - Água (m³/ano)</t>
  </si>
  <si>
    <t>Tabela 11 - Índice de Atendimento - Esgoto</t>
  </si>
  <si>
    <t>Tabela 12 - Economias - Esgoto</t>
  </si>
  <si>
    <t>Tabela 13 - Ligações - Esgoto</t>
  </si>
  <si>
    <t>Tabela 14 - Volume de Esgoto Faturado (m³/ano)</t>
  </si>
  <si>
    <t>Tabela 15 - Inadimplência</t>
  </si>
  <si>
    <t>Tabela 16 - Tarifa Média de Água por Município (R$/m³)</t>
  </si>
  <si>
    <t>Tabela 17 - Projeções de Receita por Município (R$ Mil)</t>
  </si>
  <si>
    <t>Tabela 18 - Projeções de OPEX por Município (R$ Mil)</t>
  </si>
  <si>
    <t>Tabela 19 - Demonstração de Resultado do Exercício (R$ Mil)</t>
  </si>
  <si>
    <t>Tabela 20 - Fluxo de Caixa Livre da Firma (R$ Mil)</t>
  </si>
  <si>
    <t>Belford Roxo</t>
  </si>
  <si>
    <t>Duque de Caxias</t>
  </si>
  <si>
    <t>Japeri</t>
  </si>
  <si>
    <t>Mesquita</t>
  </si>
  <si>
    <t>Nilopolis</t>
  </si>
  <si>
    <t>Novo Iguacu</t>
  </si>
  <si>
    <t>Queimados</t>
  </si>
  <si>
    <t>Rio de Janeiro - AP 1, 2.2 e 3</t>
  </si>
  <si>
    <t>Sao Joao de Meriti</t>
  </si>
  <si>
    <t>Custos Licitatórios</t>
  </si>
  <si>
    <t>Projeto de Concessão Regionalizada dos Serviços de Abastecimento de Água e Esgotamento Sanitário de Municípios do Estado do Rio de Janeiro – Bloco 4</t>
  </si>
  <si>
    <t>Contingências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</si>
</sst>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;_-\ &quot;-&quot;_-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color theme="0" tint="-0.14999847407452621"/>
      <name val="Arial Narrow"/>
      <family val="2"/>
    </font>
    <font>
      <sz val="10"/>
      <color theme="1"/>
      <name val="Arial"/>
      <family val="2"/>
    </font>
    <font>
      <b/>
      <sz val="10"/>
      <name val="Arial Narrow"/>
      <family val="2"/>
    </font>
    <font>
      <sz val="10"/>
      <color theme="1"/>
      <name val="EYInterstate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auto="1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5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5" fillId="0" borderId="0" xfId="1" applyNumberFormat="1" applyFont="1" applyFill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164" fontId="8" fillId="0" borderId="0" xfId="0" applyNumberFormat="1" applyFont="1" applyFill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10" fontId="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164" fontId="5" fillId="0" borderId="0" xfId="0" applyNumberFormat="1" applyFont="1" applyAlignment="1">
      <alignment horizontal="center" vertical="center"/>
    </xf>
    <xf numFmtId="0" fontId="12" fillId="0" borderId="0" xfId="0" applyFont="1"/>
    <xf numFmtId="164" fontId="2" fillId="0" borderId="0" xfId="0" applyNumberFormat="1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5" fillId="0" borderId="0" xfId="0" applyFont="1" applyFill="1"/>
    <xf numFmtId="0" fontId="8" fillId="0" borderId="8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0" fontId="8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horizontal="left" vertical="center" indent="3"/>
    </xf>
    <xf numFmtId="0" fontId="2" fillId="0" borderId="0" xfId="0" applyFont="1" applyAlignment="1">
      <alignment horizontal="left" vertical="center" indent="4"/>
    </xf>
    <xf numFmtId="0" fontId="3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/>
    <xf numFmtId="0" fontId="3" fillId="0" borderId="0" xfId="0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13" fillId="0" borderId="0" xfId="0" applyFont="1" applyFill="1" applyAlignment="1"/>
    <xf numFmtId="0" fontId="5" fillId="0" borderId="8" xfId="0" applyFont="1" applyFill="1" applyBorder="1" applyAlignment="1">
      <alignment vertical="center"/>
    </xf>
    <xf numFmtId="0" fontId="2" fillId="0" borderId="0" xfId="0" applyFont="1" applyAlignment="1">
      <alignment horizontal="right" vertical="center" indent="4"/>
    </xf>
    <xf numFmtId="2" fontId="5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164" fontId="0" fillId="0" borderId="0" xfId="0" applyNumberFormat="1"/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/>
    </xf>
    <xf numFmtId="10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165" fontId="2" fillId="0" borderId="0" xfId="4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0" fillId="0" borderId="0" xfId="0" applyNumberFormat="1"/>
    <xf numFmtId="9" fontId="5" fillId="0" borderId="0" xfId="1" applyNumberFormat="1" applyFont="1" applyFill="1" applyAlignment="1">
      <alignment horizontal="center" vertical="center"/>
    </xf>
    <xf numFmtId="165" fontId="5" fillId="0" borderId="0" xfId="4" applyNumberFormat="1" applyFont="1" applyFill="1" applyAlignment="1">
      <alignment horizontal="center" vertical="center"/>
    </xf>
    <xf numFmtId="43" fontId="5" fillId="0" borderId="0" xfId="4" applyNumberFormat="1" applyFont="1" applyFill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left" vertical="center" indent="4"/>
    </xf>
    <xf numFmtId="165" fontId="8" fillId="0" borderId="0" xfId="4" applyNumberFormat="1" applyFont="1" applyFill="1" applyAlignment="1">
      <alignment horizontal="center" vertical="center"/>
    </xf>
    <xf numFmtId="0" fontId="14" fillId="0" borderId="0" xfId="0" applyFont="1" applyFill="1"/>
    <xf numFmtId="0" fontId="4" fillId="0" borderId="0" xfId="0" applyFont="1" applyFill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 indent="4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0" fontId="0" fillId="0" borderId="0" xfId="1" applyNumberFormat="1" applyFont="1"/>
  </cellXfs>
  <cellStyles count="5">
    <cellStyle name="Normal" xfId="0" builtinId="0"/>
    <cellStyle name="Normal 3" xfId="2" xr:uid="{5EB08B05-BC06-409E-80EC-2FBAAFA3B9E0}"/>
    <cellStyle name="Percent 3" xfId="3" xr:uid="{B06EA47C-A8E7-4A0A-AF57-C2A7F3C55299}"/>
    <cellStyle name="Porcentagem" xfId="1" builtinId="5"/>
    <cellStyle name="Vírgula" xfId="4" builtinId="3"/>
  </cellStyles>
  <dxfs count="15"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rgb="FFFFCC00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ogo.azevedo\Desktop\Saneamento%20da%20RMM%20-%20Modelo%20Financeiro%20v.85%20VF%20(Limp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ainel Geral"/>
      <sheetName val="Painel Municípios"/>
      <sheetName val="Bloco A"/>
      <sheetName val="Tarifas"/>
      <sheetName val="Macroeconomia"/>
      <sheetName val="1.1. Premissas Gerais"/>
      <sheetName val="1.2. Premissas Temporais"/>
      <sheetName val="1.3. Mapeamento CAPEX"/>
      <sheetName val="1.4. Taxa de Desconto"/>
      <sheetName val="2.1. Receita"/>
      <sheetName val="2.2. Deduções"/>
      <sheetName val="2.3. OPEX"/>
      <sheetName val="2.4. CAPEX"/>
      <sheetName val="2.5. Dívida"/>
      <sheetName val="2.6. Impostos Diretos"/>
      <sheetName val="Saneamento da RMM - Modelo Fina"/>
    </sheetNames>
    <definedNames>
      <definedName name="Header1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509F-E63A-47FF-858F-C3A7CB8D44B4}">
  <dimension ref="A1:AV177"/>
  <sheetViews>
    <sheetView showGridLines="0" zoomScale="70" zoomScaleNormal="70" workbookViewId="0">
      <pane xSplit="7" ySplit="6" topLeftCell="AF136" activePane="bottomRight" state="frozen"/>
      <selection activeCell="B2" sqref="B2"/>
      <selection pane="topRight" activeCell="B2" sqref="B2"/>
      <selection pane="bottomLeft" activeCell="B2" sqref="B2"/>
      <selection pane="bottomRight" activeCell="AP153" sqref="AP153"/>
    </sheetView>
  </sheetViews>
  <sheetFormatPr defaultColWidth="0" defaultRowHeight="12.75" zeroHeight="1" outlineLevelCol="1"/>
  <cols>
    <col min="1" max="2" width="2.5703125" style="21" customWidth="1"/>
    <col min="3" max="4" width="4" style="21" customWidth="1"/>
    <col min="5" max="5" width="5" style="21" bestFit="1" customWidth="1"/>
    <col min="6" max="6" width="39.5703125" style="21" customWidth="1"/>
    <col min="7" max="7" width="15.85546875" style="21" customWidth="1"/>
    <col min="8" max="8" width="12.5703125" style="108" customWidth="1"/>
    <col min="9" max="14" width="12.5703125" style="21" customWidth="1"/>
    <col min="15" max="43" width="12.5703125" style="21" customWidth="1" outlineLevel="1"/>
    <col min="44" max="45" width="2.5703125" style="21" customWidth="1"/>
    <col min="46" max="47" width="9.140625" style="24" hidden="1" customWidth="1"/>
    <col min="48" max="48" width="0" style="24" hidden="1" customWidth="1"/>
    <col min="49" max="16384" width="9.140625" style="21" hidden="1"/>
  </cols>
  <sheetData>
    <row r="1" spans="2:48" ht="5.0999999999999996" customHeight="1"/>
    <row r="2" spans="2:48" ht="18">
      <c r="B2" s="38" t="s">
        <v>119</v>
      </c>
    </row>
    <row r="3" spans="2:48" ht="17.25" thickBot="1">
      <c r="B3" s="39" t="s">
        <v>28</v>
      </c>
      <c r="C3" s="31"/>
      <c r="D3" s="31"/>
      <c r="E3" s="31"/>
      <c r="F3" s="31"/>
      <c r="G3" s="31"/>
      <c r="H3" s="113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</row>
    <row r="4" spans="2:48" ht="14.25" thickTop="1" thickBot="1"/>
    <row r="5" spans="2:48">
      <c r="B5" s="1"/>
      <c r="C5" s="2"/>
      <c r="D5" s="2"/>
      <c r="E5" s="3"/>
      <c r="F5" s="2"/>
      <c r="G5" s="2"/>
      <c r="H5" s="11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4"/>
    </row>
    <row r="6" spans="2:48" s="20" customFormat="1">
      <c r="B6" s="26"/>
      <c r="C6" s="6"/>
      <c r="D6" s="6"/>
      <c r="E6" s="6"/>
      <c r="F6" s="6" t="s">
        <v>10</v>
      </c>
      <c r="G6" s="6"/>
      <c r="H6" s="110" t="s">
        <v>1</v>
      </c>
      <c r="I6" s="69">
        <v>1</v>
      </c>
      <c r="J6" s="69">
        <v>2</v>
      </c>
      <c r="K6" s="69">
        <v>3</v>
      </c>
      <c r="L6" s="69">
        <v>4</v>
      </c>
      <c r="M6" s="69">
        <v>5</v>
      </c>
      <c r="N6" s="69">
        <v>6</v>
      </c>
      <c r="O6" s="69">
        <v>7</v>
      </c>
      <c r="P6" s="69">
        <v>8</v>
      </c>
      <c r="Q6" s="69">
        <v>9</v>
      </c>
      <c r="R6" s="69">
        <v>10</v>
      </c>
      <c r="S6" s="69">
        <v>11</v>
      </c>
      <c r="T6" s="69">
        <v>12</v>
      </c>
      <c r="U6" s="69">
        <v>13</v>
      </c>
      <c r="V6" s="69">
        <v>14</v>
      </c>
      <c r="W6" s="69">
        <v>15</v>
      </c>
      <c r="X6" s="69">
        <v>16</v>
      </c>
      <c r="Y6" s="69">
        <v>17</v>
      </c>
      <c r="Z6" s="69">
        <v>18</v>
      </c>
      <c r="AA6" s="69">
        <v>19</v>
      </c>
      <c r="AB6" s="69">
        <v>20</v>
      </c>
      <c r="AC6" s="69">
        <v>21</v>
      </c>
      <c r="AD6" s="69">
        <v>22</v>
      </c>
      <c r="AE6" s="69">
        <v>23</v>
      </c>
      <c r="AF6" s="69">
        <v>24</v>
      </c>
      <c r="AG6" s="69">
        <v>25</v>
      </c>
      <c r="AH6" s="69">
        <v>26</v>
      </c>
      <c r="AI6" s="69">
        <v>27</v>
      </c>
      <c r="AJ6" s="69">
        <v>28</v>
      </c>
      <c r="AK6" s="69">
        <v>29</v>
      </c>
      <c r="AL6" s="69">
        <v>30</v>
      </c>
      <c r="AM6" s="69">
        <v>31</v>
      </c>
      <c r="AN6" s="69">
        <v>32</v>
      </c>
      <c r="AO6" s="69">
        <v>33</v>
      </c>
      <c r="AP6" s="69">
        <v>34</v>
      </c>
      <c r="AQ6" s="69">
        <v>35</v>
      </c>
      <c r="AR6" s="13"/>
      <c r="AT6" s="66"/>
      <c r="AU6" s="66"/>
      <c r="AV6" s="66"/>
    </row>
    <row r="7" spans="2:48">
      <c r="B7" s="5"/>
      <c r="C7" s="9"/>
      <c r="D7" s="9"/>
      <c r="E7" s="10"/>
      <c r="F7" s="9"/>
      <c r="G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8"/>
    </row>
    <row r="8" spans="2:48" ht="13.5" thickBot="1">
      <c r="B8" s="5"/>
      <c r="C8" s="9"/>
      <c r="D8" s="14" t="s">
        <v>33</v>
      </c>
      <c r="E8" s="14"/>
      <c r="F8" s="14"/>
      <c r="G8" s="14"/>
      <c r="H8" s="83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8"/>
    </row>
    <row r="9" spans="2:48" ht="13.5" thickTop="1">
      <c r="B9" s="5"/>
      <c r="AR9" s="8"/>
    </row>
    <row r="10" spans="2:48" s="20" customFormat="1">
      <c r="B10" s="26"/>
      <c r="F10" s="10" t="s">
        <v>35</v>
      </c>
      <c r="H10" s="72">
        <f>SUM(I10:AQ10)</f>
        <v>1200930</v>
      </c>
      <c r="I10" s="72">
        <f t="shared" ref="I10:AQ10" si="0">SUM(I11:I19)</f>
        <v>0</v>
      </c>
      <c r="J10" s="72">
        <f t="shared" si="0"/>
        <v>90372</v>
      </c>
      <c r="K10" s="72">
        <f t="shared" si="0"/>
        <v>117568</v>
      </c>
      <c r="L10" s="72">
        <f t="shared" si="0"/>
        <v>246466</v>
      </c>
      <c r="M10" s="72">
        <f t="shared" si="0"/>
        <v>247958</v>
      </c>
      <c r="N10" s="72">
        <f t="shared" si="0"/>
        <v>261671</v>
      </c>
      <c r="O10" s="72">
        <f t="shared" si="0"/>
        <v>143028</v>
      </c>
      <c r="P10" s="72">
        <f t="shared" si="0"/>
        <v>76484</v>
      </c>
      <c r="Q10" s="72">
        <f t="shared" si="0"/>
        <v>15330</v>
      </c>
      <c r="R10" s="72">
        <f t="shared" si="0"/>
        <v>739</v>
      </c>
      <c r="S10" s="72">
        <f t="shared" si="0"/>
        <v>623</v>
      </c>
      <c r="T10" s="72">
        <f t="shared" si="0"/>
        <v>119</v>
      </c>
      <c r="U10" s="72">
        <f t="shared" si="0"/>
        <v>119</v>
      </c>
      <c r="V10" s="72">
        <f t="shared" si="0"/>
        <v>119</v>
      </c>
      <c r="W10" s="72">
        <f t="shared" si="0"/>
        <v>119</v>
      </c>
      <c r="X10" s="72">
        <f t="shared" si="0"/>
        <v>35</v>
      </c>
      <c r="Y10" s="72">
        <f t="shared" si="0"/>
        <v>35</v>
      </c>
      <c r="Z10" s="72">
        <f t="shared" si="0"/>
        <v>35</v>
      </c>
      <c r="AA10" s="72">
        <f t="shared" si="0"/>
        <v>35</v>
      </c>
      <c r="AB10" s="72">
        <f t="shared" si="0"/>
        <v>35</v>
      </c>
      <c r="AC10" s="72">
        <f t="shared" si="0"/>
        <v>8</v>
      </c>
      <c r="AD10" s="72">
        <f t="shared" si="0"/>
        <v>8</v>
      </c>
      <c r="AE10" s="72">
        <f t="shared" si="0"/>
        <v>8</v>
      </c>
      <c r="AF10" s="72">
        <f t="shared" si="0"/>
        <v>8</v>
      </c>
      <c r="AG10" s="72">
        <f t="shared" si="0"/>
        <v>8</v>
      </c>
      <c r="AH10" s="72">
        <f t="shared" si="0"/>
        <v>0</v>
      </c>
      <c r="AI10" s="72">
        <f t="shared" si="0"/>
        <v>0</v>
      </c>
      <c r="AJ10" s="72">
        <f t="shared" si="0"/>
        <v>0</v>
      </c>
      <c r="AK10" s="72">
        <f t="shared" si="0"/>
        <v>0</v>
      </c>
      <c r="AL10" s="72">
        <f t="shared" si="0"/>
        <v>0</v>
      </c>
      <c r="AM10" s="72">
        <f t="shared" si="0"/>
        <v>0</v>
      </c>
      <c r="AN10" s="72">
        <f t="shared" si="0"/>
        <v>0</v>
      </c>
      <c r="AO10" s="72">
        <f t="shared" si="0"/>
        <v>0</v>
      </c>
      <c r="AP10" s="72">
        <f t="shared" si="0"/>
        <v>0</v>
      </c>
      <c r="AQ10" s="72">
        <f t="shared" si="0"/>
        <v>0</v>
      </c>
      <c r="AR10" s="13"/>
      <c r="AV10" s="24"/>
    </row>
    <row r="11" spans="2:48">
      <c r="B11" s="5"/>
      <c r="E11" s="18">
        <v>1</v>
      </c>
      <c r="F11" s="44" t="s">
        <v>109</v>
      </c>
      <c r="H11" s="72">
        <f t="shared" ref="H11:H19" si="1">SUM(I11:AQ11)</f>
        <v>141696</v>
      </c>
      <c r="I11" s="73">
        <v>0</v>
      </c>
      <c r="J11" s="73">
        <v>1420</v>
      </c>
      <c r="K11" s="73">
        <v>8472</v>
      </c>
      <c r="L11" s="73">
        <v>14118</v>
      </c>
      <c r="M11" s="73">
        <v>25651</v>
      </c>
      <c r="N11" s="73">
        <v>30886</v>
      </c>
      <c r="O11" s="73">
        <v>33237</v>
      </c>
      <c r="P11" s="73">
        <v>19620</v>
      </c>
      <c r="Q11" s="73">
        <v>7936</v>
      </c>
      <c r="R11" s="73">
        <v>111</v>
      </c>
      <c r="S11" s="73">
        <v>101</v>
      </c>
      <c r="T11" s="73">
        <v>21</v>
      </c>
      <c r="U11" s="73">
        <v>21</v>
      </c>
      <c r="V11" s="73">
        <v>21</v>
      </c>
      <c r="W11" s="73">
        <v>21</v>
      </c>
      <c r="X11" s="73">
        <v>10</v>
      </c>
      <c r="Y11" s="73">
        <v>10</v>
      </c>
      <c r="Z11" s="73">
        <v>10</v>
      </c>
      <c r="AA11" s="73">
        <v>10</v>
      </c>
      <c r="AB11" s="73">
        <v>10</v>
      </c>
      <c r="AC11" s="73">
        <v>2</v>
      </c>
      <c r="AD11" s="73">
        <v>2</v>
      </c>
      <c r="AE11" s="73">
        <v>2</v>
      </c>
      <c r="AF11" s="73">
        <v>2</v>
      </c>
      <c r="AG11" s="73">
        <v>2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3">
        <v>0</v>
      </c>
      <c r="AP11" s="73">
        <v>0</v>
      </c>
      <c r="AQ11" s="73">
        <v>0</v>
      </c>
      <c r="AR11" s="8"/>
    </row>
    <row r="12" spans="2:48">
      <c r="B12" s="5"/>
      <c r="E12" s="18">
        <v>2</v>
      </c>
      <c r="F12" s="44" t="s">
        <v>110</v>
      </c>
      <c r="H12" s="72">
        <f t="shared" si="1"/>
        <v>179619</v>
      </c>
      <c r="I12" s="73">
        <v>0</v>
      </c>
      <c r="J12" s="73">
        <v>1822</v>
      </c>
      <c r="K12" s="73">
        <v>3133</v>
      </c>
      <c r="L12" s="73">
        <v>41623</v>
      </c>
      <c r="M12" s="73">
        <v>49813</v>
      </c>
      <c r="N12" s="73">
        <v>56447</v>
      </c>
      <c r="O12" s="73">
        <v>18555</v>
      </c>
      <c r="P12" s="73">
        <v>7058</v>
      </c>
      <c r="Q12" s="73">
        <v>386</v>
      </c>
      <c r="R12" s="73">
        <v>341</v>
      </c>
      <c r="S12" s="73">
        <v>293</v>
      </c>
      <c r="T12" s="73">
        <v>37</v>
      </c>
      <c r="U12" s="73">
        <v>37</v>
      </c>
      <c r="V12" s="73">
        <v>37</v>
      </c>
      <c r="W12" s="73">
        <v>37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8"/>
    </row>
    <row r="13" spans="2:48">
      <c r="B13" s="5"/>
      <c r="E13" s="18">
        <v>3</v>
      </c>
      <c r="F13" s="44" t="s">
        <v>111</v>
      </c>
      <c r="H13" s="72">
        <f t="shared" si="1"/>
        <v>19239</v>
      </c>
      <c r="I13" s="73">
        <v>0</v>
      </c>
      <c r="J13" s="73">
        <v>576</v>
      </c>
      <c r="K13" s="73">
        <v>986</v>
      </c>
      <c r="L13" s="73">
        <v>1048</v>
      </c>
      <c r="M13" s="73">
        <v>5800</v>
      </c>
      <c r="N13" s="73">
        <v>5374</v>
      </c>
      <c r="O13" s="73">
        <v>5334</v>
      </c>
      <c r="P13" s="73">
        <v>22</v>
      </c>
      <c r="Q13" s="73">
        <v>15</v>
      </c>
      <c r="R13" s="73">
        <v>9</v>
      </c>
      <c r="S13" s="73">
        <v>7</v>
      </c>
      <c r="T13" s="73">
        <v>7</v>
      </c>
      <c r="U13" s="73">
        <v>7</v>
      </c>
      <c r="V13" s="73">
        <v>7</v>
      </c>
      <c r="W13" s="73">
        <v>7</v>
      </c>
      <c r="X13" s="73">
        <v>5</v>
      </c>
      <c r="Y13" s="73">
        <v>5</v>
      </c>
      <c r="Z13" s="73">
        <v>5</v>
      </c>
      <c r="AA13" s="73">
        <v>5</v>
      </c>
      <c r="AB13" s="73">
        <v>5</v>
      </c>
      <c r="AC13" s="73">
        <v>3</v>
      </c>
      <c r="AD13" s="73">
        <v>3</v>
      </c>
      <c r="AE13" s="73">
        <v>3</v>
      </c>
      <c r="AF13" s="73">
        <v>3</v>
      </c>
      <c r="AG13" s="73">
        <v>3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8"/>
    </row>
    <row r="14" spans="2:48">
      <c r="B14" s="5"/>
      <c r="E14" s="18">
        <v>4</v>
      </c>
      <c r="F14" s="44" t="s">
        <v>112</v>
      </c>
      <c r="H14" s="72">
        <f t="shared" si="1"/>
        <v>130159</v>
      </c>
      <c r="I14" s="73">
        <v>0</v>
      </c>
      <c r="J14" s="73">
        <v>0</v>
      </c>
      <c r="K14" s="73">
        <v>334</v>
      </c>
      <c r="L14" s="73">
        <v>353</v>
      </c>
      <c r="M14" s="73">
        <v>2504</v>
      </c>
      <c r="N14" s="73">
        <v>42936</v>
      </c>
      <c r="O14" s="73">
        <v>43133</v>
      </c>
      <c r="P14" s="73">
        <v>40643</v>
      </c>
      <c r="Q14" s="73">
        <v>207</v>
      </c>
      <c r="R14" s="73">
        <v>13</v>
      </c>
      <c r="S14" s="73">
        <v>10</v>
      </c>
      <c r="T14" s="73">
        <v>4</v>
      </c>
      <c r="U14" s="73">
        <v>4</v>
      </c>
      <c r="V14" s="73">
        <v>4</v>
      </c>
      <c r="W14" s="73">
        <v>4</v>
      </c>
      <c r="X14" s="73">
        <v>2</v>
      </c>
      <c r="Y14" s="73">
        <v>2</v>
      </c>
      <c r="Z14" s="73">
        <v>2</v>
      </c>
      <c r="AA14" s="73">
        <v>2</v>
      </c>
      <c r="AB14" s="73">
        <v>2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8"/>
    </row>
    <row r="15" spans="2:48">
      <c r="B15" s="5"/>
      <c r="E15" s="18">
        <v>5</v>
      </c>
      <c r="F15" s="44" t="s">
        <v>113</v>
      </c>
      <c r="H15" s="72">
        <f t="shared" si="1"/>
        <v>2501</v>
      </c>
      <c r="I15" s="73">
        <v>0</v>
      </c>
      <c r="J15" s="73">
        <v>0</v>
      </c>
      <c r="K15" s="73">
        <v>372</v>
      </c>
      <c r="L15" s="73">
        <v>474</v>
      </c>
      <c r="M15" s="73">
        <v>474</v>
      </c>
      <c r="N15" s="73">
        <v>463</v>
      </c>
      <c r="O15" s="73">
        <v>480</v>
      </c>
      <c r="P15" s="73">
        <v>95</v>
      </c>
      <c r="Q15" s="73">
        <v>45</v>
      </c>
      <c r="R15" s="73">
        <v>40</v>
      </c>
      <c r="S15" s="73">
        <v>30</v>
      </c>
      <c r="T15" s="73">
        <v>7</v>
      </c>
      <c r="U15" s="73">
        <v>7</v>
      </c>
      <c r="V15" s="73">
        <v>7</v>
      </c>
      <c r="W15" s="73">
        <v>7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8"/>
    </row>
    <row r="16" spans="2:48">
      <c r="B16" s="5"/>
      <c r="E16" s="18">
        <v>6</v>
      </c>
      <c r="F16" s="44" t="s">
        <v>114</v>
      </c>
      <c r="H16" s="72">
        <f t="shared" si="1"/>
        <v>340186</v>
      </c>
      <c r="I16" s="73">
        <v>0</v>
      </c>
      <c r="J16" s="73">
        <v>24185</v>
      </c>
      <c r="K16" s="73">
        <v>20022</v>
      </c>
      <c r="L16" s="73">
        <v>99186</v>
      </c>
      <c r="M16" s="73">
        <v>95570</v>
      </c>
      <c r="N16" s="73">
        <v>85798</v>
      </c>
      <c r="O16" s="73">
        <v>5695</v>
      </c>
      <c r="P16" s="73">
        <v>4728</v>
      </c>
      <c r="Q16" s="73">
        <v>4729</v>
      </c>
      <c r="R16" s="73">
        <v>87</v>
      </c>
      <c r="S16" s="73">
        <v>65</v>
      </c>
      <c r="T16" s="73">
        <v>19</v>
      </c>
      <c r="U16" s="73">
        <v>19</v>
      </c>
      <c r="V16" s="73">
        <v>19</v>
      </c>
      <c r="W16" s="73">
        <v>19</v>
      </c>
      <c r="X16" s="73">
        <v>9</v>
      </c>
      <c r="Y16" s="73">
        <v>9</v>
      </c>
      <c r="Z16" s="73">
        <v>9</v>
      </c>
      <c r="AA16" s="73">
        <v>9</v>
      </c>
      <c r="AB16" s="73">
        <v>9</v>
      </c>
      <c r="AC16" s="73">
        <v>0</v>
      </c>
      <c r="AD16" s="73">
        <v>0</v>
      </c>
      <c r="AE16" s="73">
        <v>0</v>
      </c>
      <c r="AF16" s="73">
        <v>0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0</v>
      </c>
      <c r="AO16" s="73">
        <v>0</v>
      </c>
      <c r="AP16" s="73">
        <v>0</v>
      </c>
      <c r="AQ16" s="73">
        <v>0</v>
      </c>
      <c r="AR16" s="8"/>
    </row>
    <row r="17" spans="2:44">
      <c r="B17" s="5"/>
      <c r="E17" s="18">
        <v>7</v>
      </c>
      <c r="F17" s="44" t="s">
        <v>115</v>
      </c>
      <c r="H17" s="72">
        <f t="shared" si="1"/>
        <v>6255</v>
      </c>
      <c r="I17" s="73">
        <v>0</v>
      </c>
      <c r="J17" s="73">
        <v>415</v>
      </c>
      <c r="K17" s="73">
        <v>1631</v>
      </c>
      <c r="L17" s="73">
        <v>1947</v>
      </c>
      <c r="M17" s="73">
        <v>1531</v>
      </c>
      <c r="N17" s="73">
        <v>387</v>
      </c>
      <c r="O17" s="73">
        <v>124</v>
      </c>
      <c r="P17" s="73">
        <v>25</v>
      </c>
      <c r="Q17" s="73">
        <v>25</v>
      </c>
      <c r="R17" s="73">
        <v>25</v>
      </c>
      <c r="S17" s="73">
        <v>17</v>
      </c>
      <c r="T17" s="73">
        <v>17</v>
      </c>
      <c r="U17" s="73">
        <v>17</v>
      </c>
      <c r="V17" s="73">
        <v>17</v>
      </c>
      <c r="W17" s="73">
        <v>17</v>
      </c>
      <c r="X17" s="73">
        <v>9</v>
      </c>
      <c r="Y17" s="73">
        <v>9</v>
      </c>
      <c r="Z17" s="73">
        <v>9</v>
      </c>
      <c r="AA17" s="73">
        <v>9</v>
      </c>
      <c r="AB17" s="73">
        <v>9</v>
      </c>
      <c r="AC17" s="73">
        <v>3</v>
      </c>
      <c r="AD17" s="73">
        <v>3</v>
      </c>
      <c r="AE17" s="73">
        <v>3</v>
      </c>
      <c r="AF17" s="73">
        <v>3</v>
      </c>
      <c r="AG17" s="73">
        <v>3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8"/>
    </row>
    <row r="18" spans="2:44">
      <c r="B18" s="5"/>
      <c r="E18" s="18">
        <v>8</v>
      </c>
      <c r="F18" s="44" t="s">
        <v>116</v>
      </c>
      <c r="H18" s="72">
        <f t="shared" si="1"/>
        <v>311209</v>
      </c>
      <c r="I18" s="73">
        <v>0</v>
      </c>
      <c r="J18" s="73">
        <v>61139</v>
      </c>
      <c r="K18" s="73">
        <v>68640</v>
      </c>
      <c r="L18" s="73">
        <v>72260</v>
      </c>
      <c r="M18" s="73">
        <v>49090</v>
      </c>
      <c r="N18" s="73">
        <v>31850</v>
      </c>
      <c r="O18" s="73">
        <v>28230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8"/>
    </row>
    <row r="19" spans="2:44">
      <c r="B19" s="5"/>
      <c r="E19" s="18">
        <v>9</v>
      </c>
      <c r="F19" s="44" t="s">
        <v>117</v>
      </c>
      <c r="H19" s="72">
        <f t="shared" si="1"/>
        <v>70066</v>
      </c>
      <c r="I19" s="73">
        <v>0</v>
      </c>
      <c r="J19" s="73">
        <v>815</v>
      </c>
      <c r="K19" s="73">
        <v>13978</v>
      </c>
      <c r="L19" s="73">
        <v>15457</v>
      </c>
      <c r="M19" s="73">
        <v>17525</v>
      </c>
      <c r="N19" s="73">
        <v>7530</v>
      </c>
      <c r="O19" s="73">
        <v>8240</v>
      </c>
      <c r="P19" s="73">
        <v>4293</v>
      </c>
      <c r="Q19" s="73">
        <v>1987</v>
      </c>
      <c r="R19" s="73">
        <v>113</v>
      </c>
      <c r="S19" s="73">
        <v>100</v>
      </c>
      <c r="T19" s="73">
        <v>7</v>
      </c>
      <c r="U19" s="73">
        <v>7</v>
      </c>
      <c r="V19" s="73">
        <v>7</v>
      </c>
      <c r="W19" s="73">
        <v>7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73">
        <v>0</v>
      </c>
      <c r="AR19" s="8"/>
    </row>
    <row r="20" spans="2:44">
      <c r="B20" s="5"/>
      <c r="F20" s="45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"/>
    </row>
    <row r="21" spans="2:44">
      <c r="B21" s="5"/>
      <c r="E21" s="20"/>
      <c r="F21" s="10" t="s">
        <v>36</v>
      </c>
      <c r="G21" s="20"/>
      <c r="H21" s="72">
        <f>SUM(I21:AQ21)</f>
        <v>2596924</v>
      </c>
      <c r="I21" s="72">
        <f t="shared" ref="I21:AQ21" si="2">SUM(I22:I30)</f>
        <v>0</v>
      </c>
      <c r="J21" s="72">
        <f t="shared" si="2"/>
        <v>140064</v>
      </c>
      <c r="K21" s="72">
        <f t="shared" si="2"/>
        <v>247032</v>
      </c>
      <c r="L21" s="72">
        <f t="shared" si="2"/>
        <v>257483</v>
      </c>
      <c r="M21" s="72">
        <f t="shared" si="2"/>
        <v>268459</v>
      </c>
      <c r="N21" s="72">
        <f t="shared" si="2"/>
        <v>256723</v>
      </c>
      <c r="O21" s="72">
        <f t="shared" si="2"/>
        <v>261193</v>
      </c>
      <c r="P21" s="72">
        <f t="shared" si="2"/>
        <v>217155</v>
      </c>
      <c r="Q21" s="72">
        <f t="shared" si="2"/>
        <v>210029</v>
      </c>
      <c r="R21" s="72">
        <f t="shared" si="2"/>
        <v>189200</v>
      </c>
      <c r="S21" s="72">
        <f t="shared" si="2"/>
        <v>171288</v>
      </c>
      <c r="T21" s="72">
        <f t="shared" si="2"/>
        <v>118197</v>
      </c>
      <c r="U21" s="72">
        <f t="shared" si="2"/>
        <v>118195</v>
      </c>
      <c r="V21" s="72">
        <f t="shared" si="2"/>
        <v>30492</v>
      </c>
      <c r="W21" s="72">
        <f t="shared" si="2"/>
        <v>29955</v>
      </c>
      <c r="X21" s="72">
        <f t="shared" si="2"/>
        <v>15920</v>
      </c>
      <c r="Y21" s="72">
        <f t="shared" si="2"/>
        <v>12403</v>
      </c>
      <c r="Z21" s="72">
        <f t="shared" si="2"/>
        <v>12402</v>
      </c>
      <c r="AA21" s="72">
        <f t="shared" si="2"/>
        <v>12402</v>
      </c>
      <c r="AB21" s="72">
        <f t="shared" si="2"/>
        <v>12402</v>
      </c>
      <c r="AC21" s="72">
        <f t="shared" si="2"/>
        <v>3019</v>
      </c>
      <c r="AD21" s="72">
        <f t="shared" si="2"/>
        <v>3019</v>
      </c>
      <c r="AE21" s="72">
        <f t="shared" si="2"/>
        <v>3019</v>
      </c>
      <c r="AF21" s="72">
        <f t="shared" si="2"/>
        <v>3019</v>
      </c>
      <c r="AG21" s="72">
        <f t="shared" si="2"/>
        <v>3019</v>
      </c>
      <c r="AH21" s="72">
        <f t="shared" si="2"/>
        <v>167</v>
      </c>
      <c r="AI21" s="72">
        <f t="shared" si="2"/>
        <v>167</v>
      </c>
      <c r="AJ21" s="72">
        <f t="shared" si="2"/>
        <v>167</v>
      </c>
      <c r="AK21" s="72">
        <f t="shared" si="2"/>
        <v>167</v>
      </c>
      <c r="AL21" s="72">
        <f t="shared" si="2"/>
        <v>167</v>
      </c>
      <c r="AM21" s="72">
        <f t="shared" si="2"/>
        <v>0</v>
      </c>
      <c r="AN21" s="72">
        <f t="shared" si="2"/>
        <v>0</v>
      </c>
      <c r="AO21" s="72">
        <f t="shared" si="2"/>
        <v>0</v>
      </c>
      <c r="AP21" s="72">
        <f t="shared" si="2"/>
        <v>0</v>
      </c>
      <c r="AQ21" s="72">
        <f t="shared" si="2"/>
        <v>0</v>
      </c>
      <c r="AR21" s="8"/>
    </row>
    <row r="22" spans="2:44">
      <c r="B22" s="5"/>
      <c r="E22" s="18">
        <v>1</v>
      </c>
      <c r="F22" s="44" t="str">
        <f t="shared" ref="F22:F30" si="3">F11</f>
        <v>Belford Roxo</v>
      </c>
      <c r="H22" s="72">
        <f t="shared" ref="H22:H30" si="4">SUM(I22:AQ22)</f>
        <v>201508</v>
      </c>
      <c r="I22" s="73">
        <v>0</v>
      </c>
      <c r="J22" s="73">
        <v>5305</v>
      </c>
      <c r="K22" s="73">
        <v>18234</v>
      </c>
      <c r="L22" s="73">
        <v>18559</v>
      </c>
      <c r="M22" s="73">
        <v>21337</v>
      </c>
      <c r="N22" s="73">
        <v>20251</v>
      </c>
      <c r="O22" s="73">
        <v>21434</v>
      </c>
      <c r="P22" s="73">
        <v>19549</v>
      </c>
      <c r="Q22" s="73">
        <v>19797</v>
      </c>
      <c r="R22" s="73">
        <v>17696</v>
      </c>
      <c r="S22" s="73">
        <v>16101</v>
      </c>
      <c r="T22" s="73">
        <v>3320</v>
      </c>
      <c r="U22" s="73">
        <v>3320</v>
      </c>
      <c r="V22" s="73">
        <v>3320</v>
      </c>
      <c r="W22" s="73">
        <v>3320</v>
      </c>
      <c r="X22" s="73">
        <v>1677</v>
      </c>
      <c r="Y22" s="73">
        <v>1677</v>
      </c>
      <c r="Z22" s="73">
        <v>1677</v>
      </c>
      <c r="AA22" s="73">
        <v>1677</v>
      </c>
      <c r="AB22" s="73">
        <v>1677</v>
      </c>
      <c r="AC22" s="73">
        <v>316</v>
      </c>
      <c r="AD22" s="73">
        <v>316</v>
      </c>
      <c r="AE22" s="73">
        <v>316</v>
      </c>
      <c r="AF22" s="73">
        <v>316</v>
      </c>
      <c r="AG22" s="73">
        <v>316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8"/>
    </row>
    <row r="23" spans="2:44">
      <c r="B23" s="5"/>
      <c r="E23" s="18">
        <v>2</v>
      </c>
      <c r="F23" s="44" t="str">
        <f t="shared" si="3"/>
        <v>Duque de Caxias</v>
      </c>
      <c r="H23" s="72">
        <f t="shared" si="4"/>
        <v>405530</v>
      </c>
      <c r="I23" s="73">
        <v>0</v>
      </c>
      <c r="J23" s="73">
        <v>12359</v>
      </c>
      <c r="K23" s="73">
        <v>35190</v>
      </c>
      <c r="L23" s="73">
        <v>36918</v>
      </c>
      <c r="M23" s="73">
        <v>38647</v>
      </c>
      <c r="N23" s="73">
        <v>36548</v>
      </c>
      <c r="O23" s="73">
        <v>43010</v>
      </c>
      <c r="P23" s="73">
        <v>36690</v>
      </c>
      <c r="Q23" s="73">
        <v>35847</v>
      </c>
      <c r="R23" s="73">
        <v>34586</v>
      </c>
      <c r="S23" s="73">
        <v>30391</v>
      </c>
      <c r="T23" s="73">
        <v>8786</v>
      </c>
      <c r="U23" s="73">
        <v>8786</v>
      </c>
      <c r="V23" s="73">
        <v>8786</v>
      </c>
      <c r="W23" s="73">
        <v>8681</v>
      </c>
      <c r="X23" s="73">
        <v>5329</v>
      </c>
      <c r="Y23" s="73">
        <v>3894</v>
      </c>
      <c r="Z23" s="73">
        <v>3894</v>
      </c>
      <c r="AA23" s="73">
        <v>3894</v>
      </c>
      <c r="AB23" s="73">
        <v>3894</v>
      </c>
      <c r="AC23" s="73">
        <v>1805</v>
      </c>
      <c r="AD23" s="73">
        <v>1805</v>
      </c>
      <c r="AE23" s="73">
        <v>1805</v>
      </c>
      <c r="AF23" s="73">
        <v>1805</v>
      </c>
      <c r="AG23" s="73">
        <v>1805</v>
      </c>
      <c r="AH23" s="73">
        <v>75</v>
      </c>
      <c r="AI23" s="73">
        <v>75</v>
      </c>
      <c r="AJ23" s="73">
        <v>75</v>
      </c>
      <c r="AK23" s="73">
        <v>75</v>
      </c>
      <c r="AL23" s="73">
        <v>75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8"/>
    </row>
    <row r="24" spans="2:44">
      <c r="B24" s="5"/>
      <c r="E24" s="18">
        <v>3</v>
      </c>
      <c r="F24" s="44" t="str">
        <f t="shared" si="3"/>
        <v>Japeri</v>
      </c>
      <c r="H24" s="72">
        <f t="shared" si="4"/>
        <v>77971</v>
      </c>
      <c r="I24" s="73">
        <v>0</v>
      </c>
      <c r="J24" s="73">
        <v>1562</v>
      </c>
      <c r="K24" s="73">
        <v>9875</v>
      </c>
      <c r="L24" s="73">
        <v>11629</v>
      </c>
      <c r="M24" s="73">
        <v>12940</v>
      </c>
      <c r="N24" s="73">
        <v>12957</v>
      </c>
      <c r="O24" s="73">
        <v>4759</v>
      </c>
      <c r="P24" s="73">
        <v>4252</v>
      </c>
      <c r="Q24" s="73">
        <v>2921</v>
      </c>
      <c r="R24" s="73">
        <v>1866</v>
      </c>
      <c r="S24" s="73">
        <v>1447</v>
      </c>
      <c r="T24" s="73">
        <v>1447</v>
      </c>
      <c r="U24" s="73">
        <v>1447</v>
      </c>
      <c r="V24" s="73">
        <v>1447</v>
      </c>
      <c r="W24" s="73">
        <v>1447</v>
      </c>
      <c r="X24" s="73">
        <v>982</v>
      </c>
      <c r="Y24" s="73">
        <v>982</v>
      </c>
      <c r="Z24" s="73">
        <v>982</v>
      </c>
      <c r="AA24" s="73">
        <v>982</v>
      </c>
      <c r="AB24" s="73">
        <v>982</v>
      </c>
      <c r="AC24" s="73">
        <v>521</v>
      </c>
      <c r="AD24" s="73">
        <v>521</v>
      </c>
      <c r="AE24" s="73">
        <v>521</v>
      </c>
      <c r="AF24" s="73">
        <v>521</v>
      </c>
      <c r="AG24" s="73">
        <v>521</v>
      </c>
      <c r="AH24" s="73">
        <v>92</v>
      </c>
      <c r="AI24" s="73">
        <v>92</v>
      </c>
      <c r="AJ24" s="73">
        <v>92</v>
      </c>
      <c r="AK24" s="73">
        <v>92</v>
      </c>
      <c r="AL24" s="73">
        <v>92</v>
      </c>
      <c r="AM24" s="73">
        <v>0</v>
      </c>
      <c r="AN24" s="73">
        <v>0</v>
      </c>
      <c r="AO24" s="73">
        <v>0</v>
      </c>
      <c r="AP24" s="73">
        <v>0</v>
      </c>
      <c r="AQ24" s="73">
        <v>0</v>
      </c>
      <c r="AR24" s="8"/>
    </row>
    <row r="25" spans="2:44">
      <c r="B25" s="5"/>
      <c r="E25" s="18">
        <v>4</v>
      </c>
      <c r="F25" s="44" t="str">
        <f t="shared" si="3"/>
        <v>Mesquita</v>
      </c>
      <c r="H25" s="72">
        <f t="shared" si="4"/>
        <v>44286</v>
      </c>
      <c r="I25" s="73">
        <v>0</v>
      </c>
      <c r="J25" s="73">
        <v>2528</v>
      </c>
      <c r="K25" s="73">
        <v>4768</v>
      </c>
      <c r="L25" s="73">
        <v>4784</v>
      </c>
      <c r="M25" s="73">
        <v>4800</v>
      </c>
      <c r="N25" s="73">
        <v>4004</v>
      </c>
      <c r="O25" s="73">
        <v>4796</v>
      </c>
      <c r="P25" s="73">
        <v>3311</v>
      </c>
      <c r="Q25" s="73">
        <v>3323</v>
      </c>
      <c r="R25" s="73">
        <v>3230</v>
      </c>
      <c r="S25" s="73">
        <v>2445</v>
      </c>
      <c r="T25" s="73">
        <v>1083</v>
      </c>
      <c r="U25" s="73">
        <v>1083</v>
      </c>
      <c r="V25" s="73">
        <v>1083</v>
      </c>
      <c r="W25" s="73">
        <v>1083</v>
      </c>
      <c r="X25" s="73">
        <v>393</v>
      </c>
      <c r="Y25" s="73">
        <v>393</v>
      </c>
      <c r="Z25" s="73">
        <v>393</v>
      </c>
      <c r="AA25" s="73">
        <v>393</v>
      </c>
      <c r="AB25" s="73">
        <v>393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0</v>
      </c>
      <c r="AI25" s="73">
        <v>0</v>
      </c>
      <c r="AJ25" s="73">
        <v>0</v>
      </c>
      <c r="AK25" s="73">
        <v>0</v>
      </c>
      <c r="AL25" s="73">
        <v>0</v>
      </c>
      <c r="AM25" s="73">
        <v>0</v>
      </c>
      <c r="AN25" s="73">
        <v>0</v>
      </c>
      <c r="AO25" s="73">
        <v>0</v>
      </c>
      <c r="AP25" s="73">
        <v>0</v>
      </c>
      <c r="AQ25" s="73">
        <v>0</v>
      </c>
      <c r="AR25" s="8"/>
    </row>
    <row r="26" spans="2:44">
      <c r="B26" s="5"/>
      <c r="E26" s="18">
        <v>5</v>
      </c>
      <c r="F26" s="44" t="str">
        <f t="shared" si="3"/>
        <v>Nilopolis</v>
      </c>
      <c r="H26" s="72">
        <f t="shared" si="4"/>
        <v>23689</v>
      </c>
      <c r="I26" s="73">
        <v>0</v>
      </c>
      <c r="J26" s="73">
        <v>1046</v>
      </c>
      <c r="K26" s="73">
        <v>2270</v>
      </c>
      <c r="L26" s="73">
        <v>3501</v>
      </c>
      <c r="M26" s="73">
        <v>3504</v>
      </c>
      <c r="N26" s="73">
        <v>3012</v>
      </c>
      <c r="O26" s="73">
        <v>3386</v>
      </c>
      <c r="P26" s="73">
        <v>2461</v>
      </c>
      <c r="Q26" s="73">
        <v>1341</v>
      </c>
      <c r="R26" s="73">
        <v>1239</v>
      </c>
      <c r="S26" s="73">
        <v>845</v>
      </c>
      <c r="T26" s="73">
        <v>271</v>
      </c>
      <c r="U26" s="73">
        <v>271</v>
      </c>
      <c r="V26" s="73">
        <v>271</v>
      </c>
      <c r="W26" s="73">
        <v>271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0</v>
      </c>
      <c r="AI26" s="73">
        <v>0</v>
      </c>
      <c r="AJ26" s="73">
        <v>0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0</v>
      </c>
      <c r="AQ26" s="73">
        <v>0</v>
      </c>
      <c r="AR26" s="8"/>
    </row>
    <row r="27" spans="2:44">
      <c r="B27" s="5"/>
      <c r="E27" s="18">
        <v>6</v>
      </c>
      <c r="F27" s="44" t="str">
        <f t="shared" si="3"/>
        <v>Novo Iguacu</v>
      </c>
      <c r="H27" s="72">
        <f t="shared" si="4"/>
        <v>167852</v>
      </c>
      <c r="I27" s="73">
        <v>0</v>
      </c>
      <c r="J27" s="73">
        <v>5812</v>
      </c>
      <c r="K27" s="73">
        <v>18694</v>
      </c>
      <c r="L27" s="73">
        <v>18824</v>
      </c>
      <c r="M27" s="73">
        <v>19566</v>
      </c>
      <c r="N27" s="73">
        <v>19241</v>
      </c>
      <c r="O27" s="73">
        <v>20351</v>
      </c>
      <c r="P27" s="73">
        <v>13250</v>
      </c>
      <c r="Q27" s="73">
        <v>13347</v>
      </c>
      <c r="R27" s="73">
        <v>12217</v>
      </c>
      <c r="S27" s="73">
        <v>9238</v>
      </c>
      <c r="T27" s="73">
        <v>2783</v>
      </c>
      <c r="U27" s="73">
        <v>2783</v>
      </c>
      <c r="V27" s="73">
        <v>2783</v>
      </c>
      <c r="W27" s="73">
        <v>2783</v>
      </c>
      <c r="X27" s="73">
        <v>1236</v>
      </c>
      <c r="Y27" s="73">
        <v>1236</v>
      </c>
      <c r="Z27" s="73">
        <v>1236</v>
      </c>
      <c r="AA27" s="73">
        <v>1236</v>
      </c>
      <c r="AB27" s="73">
        <v>1236</v>
      </c>
      <c r="AC27" s="73">
        <v>0</v>
      </c>
      <c r="AD27" s="73">
        <v>0</v>
      </c>
      <c r="AE27" s="73">
        <v>0</v>
      </c>
      <c r="AF27" s="73">
        <v>0</v>
      </c>
      <c r="AG27" s="73">
        <v>0</v>
      </c>
      <c r="AH27" s="73">
        <v>0</v>
      </c>
      <c r="AI27" s="73">
        <v>0</v>
      </c>
      <c r="AJ27" s="73">
        <v>0</v>
      </c>
      <c r="AK27" s="73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8"/>
    </row>
    <row r="28" spans="2:44">
      <c r="B28" s="5"/>
      <c r="E28" s="18">
        <v>7</v>
      </c>
      <c r="F28" s="44" t="str">
        <f t="shared" si="3"/>
        <v>Queimados</v>
      </c>
      <c r="H28" s="72">
        <f t="shared" si="4"/>
        <v>95836</v>
      </c>
      <c r="I28" s="73">
        <v>0</v>
      </c>
      <c r="J28" s="73">
        <v>3569</v>
      </c>
      <c r="K28" s="73">
        <v>14388</v>
      </c>
      <c r="L28" s="73">
        <v>14704</v>
      </c>
      <c r="M28" s="73">
        <v>15020</v>
      </c>
      <c r="N28" s="73">
        <v>14292</v>
      </c>
      <c r="O28" s="73">
        <v>5345</v>
      </c>
      <c r="P28" s="73">
        <v>3261</v>
      </c>
      <c r="Q28" s="73">
        <v>3261</v>
      </c>
      <c r="R28" s="73">
        <v>3261</v>
      </c>
      <c r="S28" s="73">
        <v>2175</v>
      </c>
      <c r="T28" s="73">
        <v>2175</v>
      </c>
      <c r="U28" s="73">
        <v>2175</v>
      </c>
      <c r="V28" s="73">
        <v>2175</v>
      </c>
      <c r="W28" s="73">
        <v>2175</v>
      </c>
      <c r="X28" s="73">
        <v>1195</v>
      </c>
      <c r="Y28" s="73">
        <v>1195</v>
      </c>
      <c r="Z28" s="73">
        <v>1195</v>
      </c>
      <c r="AA28" s="73">
        <v>1195</v>
      </c>
      <c r="AB28" s="73">
        <v>1195</v>
      </c>
      <c r="AC28" s="73">
        <v>377</v>
      </c>
      <c r="AD28" s="73">
        <v>377</v>
      </c>
      <c r="AE28" s="73">
        <v>377</v>
      </c>
      <c r="AF28" s="73">
        <v>377</v>
      </c>
      <c r="AG28" s="73">
        <v>377</v>
      </c>
      <c r="AH28" s="73">
        <v>0</v>
      </c>
      <c r="AI28" s="73">
        <v>0</v>
      </c>
      <c r="AJ28" s="73">
        <v>0</v>
      </c>
      <c r="AK28" s="73">
        <v>0</v>
      </c>
      <c r="AL28" s="73">
        <v>0</v>
      </c>
      <c r="AM28" s="73">
        <v>0</v>
      </c>
      <c r="AN28" s="73">
        <v>0</v>
      </c>
      <c r="AO28" s="73">
        <v>0</v>
      </c>
      <c r="AP28" s="73">
        <v>0</v>
      </c>
      <c r="AQ28" s="73">
        <v>0</v>
      </c>
      <c r="AR28" s="8"/>
    </row>
    <row r="29" spans="2:44">
      <c r="B29" s="5"/>
      <c r="E29" s="18">
        <v>8</v>
      </c>
      <c r="F29" s="44" t="str">
        <f t="shared" si="3"/>
        <v>Rio de Janeiro - AP 1, 2.2 e 3</v>
      </c>
      <c r="H29" s="72">
        <f t="shared" si="4"/>
        <v>1511172</v>
      </c>
      <c r="I29" s="73">
        <v>0</v>
      </c>
      <c r="J29" s="73">
        <v>105495</v>
      </c>
      <c r="K29" s="73">
        <v>135398</v>
      </c>
      <c r="L29" s="73">
        <v>140306</v>
      </c>
      <c r="M29" s="73">
        <v>144344</v>
      </c>
      <c r="N29" s="73">
        <v>139183</v>
      </c>
      <c r="O29" s="73">
        <v>148620</v>
      </c>
      <c r="P29" s="73">
        <v>128342</v>
      </c>
      <c r="Q29" s="73">
        <v>124128</v>
      </c>
      <c r="R29" s="73">
        <v>109120</v>
      </c>
      <c r="S29" s="73">
        <v>103643</v>
      </c>
      <c r="T29" s="73">
        <v>97807</v>
      </c>
      <c r="U29" s="73">
        <v>97805</v>
      </c>
      <c r="V29" s="73">
        <v>10102</v>
      </c>
      <c r="W29" s="73">
        <v>9670</v>
      </c>
      <c r="X29" s="73">
        <v>5108</v>
      </c>
      <c r="Y29" s="73">
        <v>3026</v>
      </c>
      <c r="Z29" s="73">
        <v>3025</v>
      </c>
      <c r="AA29" s="73">
        <v>3025</v>
      </c>
      <c r="AB29" s="73">
        <v>3025</v>
      </c>
      <c r="AC29" s="73">
        <v>0</v>
      </c>
      <c r="AD29" s="73">
        <v>0</v>
      </c>
      <c r="AE29" s="73">
        <v>0</v>
      </c>
      <c r="AF29" s="73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73">
        <v>0</v>
      </c>
      <c r="AN29" s="73">
        <v>0</v>
      </c>
      <c r="AO29" s="73">
        <v>0</v>
      </c>
      <c r="AP29" s="73">
        <v>0</v>
      </c>
      <c r="AQ29" s="73">
        <v>0</v>
      </c>
      <c r="AR29" s="8"/>
    </row>
    <row r="30" spans="2:44">
      <c r="B30" s="5"/>
      <c r="E30" s="18">
        <v>9</v>
      </c>
      <c r="F30" s="44" t="str">
        <f t="shared" si="3"/>
        <v>Sao Joao de Meriti</v>
      </c>
      <c r="H30" s="72">
        <f t="shared" si="4"/>
        <v>69080</v>
      </c>
      <c r="I30" s="73">
        <v>0</v>
      </c>
      <c r="J30" s="73">
        <v>2388</v>
      </c>
      <c r="K30" s="73">
        <v>8215</v>
      </c>
      <c r="L30" s="73">
        <v>8258</v>
      </c>
      <c r="M30" s="73">
        <v>8301</v>
      </c>
      <c r="N30" s="73">
        <v>7235</v>
      </c>
      <c r="O30" s="73">
        <v>9492</v>
      </c>
      <c r="P30" s="73">
        <v>6039</v>
      </c>
      <c r="Q30" s="73">
        <v>6064</v>
      </c>
      <c r="R30" s="73">
        <v>5985</v>
      </c>
      <c r="S30" s="73">
        <v>5003</v>
      </c>
      <c r="T30" s="73">
        <v>525</v>
      </c>
      <c r="U30" s="73">
        <v>525</v>
      </c>
      <c r="V30" s="73">
        <v>525</v>
      </c>
      <c r="W30" s="73">
        <v>525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0</v>
      </c>
      <c r="AG30" s="73">
        <v>0</v>
      </c>
      <c r="AH30" s="73">
        <v>0</v>
      </c>
      <c r="AI30" s="73">
        <v>0</v>
      </c>
      <c r="AJ30" s="73">
        <v>0</v>
      </c>
      <c r="AK30" s="73">
        <v>0</v>
      </c>
      <c r="AL30" s="73">
        <v>0</v>
      </c>
      <c r="AM30" s="73">
        <v>0</v>
      </c>
      <c r="AN30" s="73">
        <v>0</v>
      </c>
      <c r="AO30" s="73">
        <v>0</v>
      </c>
      <c r="AP30" s="73">
        <v>0</v>
      </c>
      <c r="AQ30" s="73">
        <v>0</v>
      </c>
      <c r="AR30" s="8"/>
    </row>
    <row r="31" spans="2:44">
      <c r="B31" s="5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"/>
    </row>
    <row r="32" spans="2:44">
      <c r="B32" s="5"/>
      <c r="E32" s="20"/>
      <c r="F32" s="20" t="s">
        <v>37</v>
      </c>
      <c r="G32" s="20"/>
      <c r="H32" s="72">
        <f>SUM(I32:AQ32)</f>
        <v>68087</v>
      </c>
      <c r="I32" s="72">
        <f t="shared" ref="I32:AQ32" si="5">SUM(I33:I41)</f>
        <v>0</v>
      </c>
      <c r="J32" s="72">
        <f t="shared" si="5"/>
        <v>500</v>
      </c>
      <c r="K32" s="72">
        <f t="shared" si="5"/>
        <v>6346</v>
      </c>
      <c r="L32" s="72">
        <f t="shared" si="5"/>
        <v>12968</v>
      </c>
      <c r="M32" s="72">
        <f t="shared" si="5"/>
        <v>12856</v>
      </c>
      <c r="N32" s="72">
        <f t="shared" si="5"/>
        <v>13367</v>
      </c>
      <c r="O32" s="72">
        <f t="shared" si="5"/>
        <v>7464</v>
      </c>
      <c r="P32" s="72">
        <f t="shared" si="5"/>
        <v>4120</v>
      </c>
      <c r="Q32" s="72">
        <f t="shared" si="5"/>
        <v>1080</v>
      </c>
      <c r="R32" s="72">
        <f t="shared" si="5"/>
        <v>361</v>
      </c>
      <c r="S32" s="72">
        <f t="shared" si="5"/>
        <v>361</v>
      </c>
      <c r="T32" s="72">
        <f t="shared" si="5"/>
        <v>361</v>
      </c>
      <c r="U32" s="72">
        <f t="shared" si="5"/>
        <v>361</v>
      </c>
      <c r="V32" s="72">
        <f t="shared" si="5"/>
        <v>361</v>
      </c>
      <c r="W32" s="72">
        <f t="shared" si="5"/>
        <v>361</v>
      </c>
      <c r="X32" s="72">
        <f t="shared" si="5"/>
        <v>361</v>
      </c>
      <c r="Y32" s="72">
        <f t="shared" si="5"/>
        <v>361</v>
      </c>
      <c r="Z32" s="72">
        <f t="shared" si="5"/>
        <v>361</v>
      </c>
      <c r="AA32" s="72">
        <f t="shared" si="5"/>
        <v>361</v>
      </c>
      <c r="AB32" s="72">
        <f t="shared" si="5"/>
        <v>361</v>
      </c>
      <c r="AC32" s="72">
        <f t="shared" si="5"/>
        <v>361</v>
      </c>
      <c r="AD32" s="72">
        <f t="shared" si="5"/>
        <v>361</v>
      </c>
      <c r="AE32" s="72">
        <f t="shared" si="5"/>
        <v>361</v>
      </c>
      <c r="AF32" s="72">
        <f t="shared" si="5"/>
        <v>361</v>
      </c>
      <c r="AG32" s="72">
        <f t="shared" si="5"/>
        <v>361</v>
      </c>
      <c r="AH32" s="72">
        <f t="shared" si="5"/>
        <v>361</v>
      </c>
      <c r="AI32" s="72">
        <f t="shared" si="5"/>
        <v>361</v>
      </c>
      <c r="AJ32" s="72">
        <f t="shared" si="5"/>
        <v>361</v>
      </c>
      <c r="AK32" s="72">
        <f t="shared" si="5"/>
        <v>361</v>
      </c>
      <c r="AL32" s="72">
        <f t="shared" si="5"/>
        <v>361</v>
      </c>
      <c r="AM32" s="72">
        <f t="shared" si="5"/>
        <v>361</v>
      </c>
      <c r="AN32" s="72">
        <f t="shared" si="5"/>
        <v>361</v>
      </c>
      <c r="AO32" s="72">
        <f t="shared" si="5"/>
        <v>361</v>
      </c>
      <c r="AP32" s="72">
        <f t="shared" si="5"/>
        <v>361</v>
      </c>
      <c r="AQ32" s="72">
        <f t="shared" si="5"/>
        <v>361</v>
      </c>
      <c r="AR32" s="8"/>
    </row>
    <row r="33" spans="2:44">
      <c r="B33" s="5"/>
      <c r="E33" s="18">
        <v>1</v>
      </c>
      <c r="F33" s="44" t="str">
        <f t="shared" ref="F33:F41" si="6">F22</f>
        <v>Belford Roxo</v>
      </c>
      <c r="H33" s="72">
        <f t="shared" ref="H33:H41" si="7">SUM(I33:AQ33)</f>
        <v>7883</v>
      </c>
      <c r="I33" s="73">
        <v>0</v>
      </c>
      <c r="J33" s="73">
        <v>0</v>
      </c>
      <c r="K33" s="73">
        <v>505</v>
      </c>
      <c r="L33" s="73">
        <v>776</v>
      </c>
      <c r="M33" s="73">
        <v>1284</v>
      </c>
      <c r="N33" s="73">
        <v>1545</v>
      </c>
      <c r="O33" s="73">
        <v>1661</v>
      </c>
      <c r="P33" s="73">
        <v>995</v>
      </c>
      <c r="Q33" s="73">
        <v>415</v>
      </c>
      <c r="R33" s="73">
        <v>27</v>
      </c>
      <c r="S33" s="73">
        <v>27</v>
      </c>
      <c r="T33" s="73">
        <v>27</v>
      </c>
      <c r="U33" s="73">
        <v>27</v>
      </c>
      <c r="V33" s="73">
        <v>27</v>
      </c>
      <c r="W33" s="73">
        <v>27</v>
      </c>
      <c r="X33" s="73">
        <v>27</v>
      </c>
      <c r="Y33" s="73">
        <v>27</v>
      </c>
      <c r="Z33" s="73">
        <v>27</v>
      </c>
      <c r="AA33" s="73">
        <v>27</v>
      </c>
      <c r="AB33" s="73">
        <v>27</v>
      </c>
      <c r="AC33" s="73">
        <v>27</v>
      </c>
      <c r="AD33" s="73">
        <v>27</v>
      </c>
      <c r="AE33" s="73">
        <v>27</v>
      </c>
      <c r="AF33" s="73">
        <v>27</v>
      </c>
      <c r="AG33" s="73">
        <v>27</v>
      </c>
      <c r="AH33" s="73">
        <v>27</v>
      </c>
      <c r="AI33" s="73">
        <v>27</v>
      </c>
      <c r="AJ33" s="73">
        <v>27</v>
      </c>
      <c r="AK33" s="73">
        <v>27</v>
      </c>
      <c r="AL33" s="73">
        <v>27</v>
      </c>
      <c r="AM33" s="73">
        <v>27</v>
      </c>
      <c r="AN33" s="73">
        <v>27</v>
      </c>
      <c r="AO33" s="73">
        <v>27</v>
      </c>
      <c r="AP33" s="73">
        <v>27</v>
      </c>
      <c r="AQ33" s="73">
        <v>27</v>
      </c>
      <c r="AR33" s="8"/>
    </row>
    <row r="34" spans="2:44">
      <c r="B34" s="5"/>
      <c r="E34" s="18">
        <v>2</v>
      </c>
      <c r="F34" s="44" t="str">
        <f t="shared" si="6"/>
        <v>Duque de Caxias</v>
      </c>
      <c r="H34" s="72">
        <f t="shared" si="7"/>
        <v>10151</v>
      </c>
      <c r="I34" s="73">
        <v>0</v>
      </c>
      <c r="J34" s="73">
        <v>0</v>
      </c>
      <c r="K34" s="73">
        <v>267</v>
      </c>
      <c r="L34" s="73">
        <v>2162</v>
      </c>
      <c r="M34" s="73">
        <v>2489</v>
      </c>
      <c r="N34" s="73">
        <v>2823</v>
      </c>
      <c r="O34" s="73">
        <v>928</v>
      </c>
      <c r="P34" s="73">
        <v>375</v>
      </c>
      <c r="Q34" s="73">
        <v>41</v>
      </c>
      <c r="R34" s="73">
        <v>41</v>
      </c>
      <c r="S34" s="73">
        <v>41</v>
      </c>
      <c r="T34" s="73">
        <v>41</v>
      </c>
      <c r="U34" s="73">
        <v>41</v>
      </c>
      <c r="V34" s="73">
        <v>41</v>
      </c>
      <c r="W34" s="73">
        <v>41</v>
      </c>
      <c r="X34" s="73">
        <v>41</v>
      </c>
      <c r="Y34" s="73">
        <v>41</v>
      </c>
      <c r="Z34" s="73">
        <v>41</v>
      </c>
      <c r="AA34" s="73">
        <v>41</v>
      </c>
      <c r="AB34" s="73">
        <v>41</v>
      </c>
      <c r="AC34" s="73">
        <v>41</v>
      </c>
      <c r="AD34" s="73">
        <v>41</v>
      </c>
      <c r="AE34" s="73">
        <v>41</v>
      </c>
      <c r="AF34" s="73">
        <v>41</v>
      </c>
      <c r="AG34" s="73">
        <v>41</v>
      </c>
      <c r="AH34" s="73">
        <v>41</v>
      </c>
      <c r="AI34" s="73">
        <v>41</v>
      </c>
      <c r="AJ34" s="73">
        <v>41</v>
      </c>
      <c r="AK34" s="73">
        <v>41</v>
      </c>
      <c r="AL34" s="73">
        <v>41</v>
      </c>
      <c r="AM34" s="73">
        <v>41</v>
      </c>
      <c r="AN34" s="73">
        <v>41</v>
      </c>
      <c r="AO34" s="73">
        <v>41</v>
      </c>
      <c r="AP34" s="73">
        <v>41</v>
      </c>
      <c r="AQ34" s="73">
        <v>41</v>
      </c>
      <c r="AR34" s="8"/>
    </row>
    <row r="35" spans="2:44">
      <c r="B35" s="5"/>
      <c r="E35" s="18">
        <v>3</v>
      </c>
      <c r="F35" s="44" t="str">
        <f t="shared" si="6"/>
        <v>Japeri</v>
      </c>
      <c r="H35" s="72">
        <f t="shared" si="7"/>
        <v>1455</v>
      </c>
      <c r="I35" s="73">
        <v>0</v>
      </c>
      <c r="J35" s="73">
        <v>0</v>
      </c>
      <c r="K35" s="73">
        <v>49</v>
      </c>
      <c r="L35" s="73">
        <v>49</v>
      </c>
      <c r="M35" s="73">
        <v>489</v>
      </c>
      <c r="N35" s="73">
        <v>294</v>
      </c>
      <c r="O35" s="73">
        <v>294</v>
      </c>
      <c r="P35" s="73">
        <v>10</v>
      </c>
      <c r="Q35" s="73">
        <v>10</v>
      </c>
      <c r="R35" s="73">
        <v>10</v>
      </c>
      <c r="S35" s="73">
        <v>10</v>
      </c>
      <c r="T35" s="73">
        <v>10</v>
      </c>
      <c r="U35" s="73">
        <v>10</v>
      </c>
      <c r="V35" s="73">
        <v>10</v>
      </c>
      <c r="W35" s="73">
        <v>10</v>
      </c>
      <c r="X35" s="73">
        <v>10</v>
      </c>
      <c r="Y35" s="73">
        <v>10</v>
      </c>
      <c r="Z35" s="73">
        <v>10</v>
      </c>
      <c r="AA35" s="73">
        <v>10</v>
      </c>
      <c r="AB35" s="73">
        <v>10</v>
      </c>
      <c r="AC35" s="73">
        <v>10</v>
      </c>
      <c r="AD35" s="73">
        <v>10</v>
      </c>
      <c r="AE35" s="73">
        <v>10</v>
      </c>
      <c r="AF35" s="73">
        <v>10</v>
      </c>
      <c r="AG35" s="73">
        <v>10</v>
      </c>
      <c r="AH35" s="73">
        <v>10</v>
      </c>
      <c r="AI35" s="73">
        <v>10</v>
      </c>
      <c r="AJ35" s="73">
        <v>10</v>
      </c>
      <c r="AK35" s="73">
        <v>10</v>
      </c>
      <c r="AL35" s="73">
        <v>10</v>
      </c>
      <c r="AM35" s="73">
        <v>10</v>
      </c>
      <c r="AN35" s="73">
        <v>10</v>
      </c>
      <c r="AO35" s="73">
        <v>10</v>
      </c>
      <c r="AP35" s="73">
        <v>10</v>
      </c>
      <c r="AQ35" s="73">
        <v>10</v>
      </c>
      <c r="AR35" s="8"/>
    </row>
    <row r="36" spans="2:44">
      <c r="B36" s="5"/>
      <c r="E36" s="18">
        <v>4</v>
      </c>
      <c r="F36" s="44" t="str">
        <f t="shared" si="6"/>
        <v>Mesquita</v>
      </c>
      <c r="H36" s="72">
        <f t="shared" si="7"/>
        <v>6685</v>
      </c>
      <c r="I36" s="73">
        <v>0</v>
      </c>
      <c r="J36" s="73">
        <v>0</v>
      </c>
      <c r="K36" s="73">
        <v>25</v>
      </c>
      <c r="L36" s="73">
        <v>25</v>
      </c>
      <c r="M36" s="73">
        <v>133</v>
      </c>
      <c r="N36" s="73">
        <v>2146</v>
      </c>
      <c r="O36" s="73">
        <v>2155</v>
      </c>
      <c r="P36" s="73">
        <v>2029</v>
      </c>
      <c r="Q36" s="73">
        <v>16</v>
      </c>
      <c r="R36" s="73">
        <v>6</v>
      </c>
      <c r="S36" s="73">
        <v>6</v>
      </c>
      <c r="T36" s="73">
        <v>6</v>
      </c>
      <c r="U36" s="73">
        <v>6</v>
      </c>
      <c r="V36" s="73">
        <v>6</v>
      </c>
      <c r="W36" s="73">
        <v>6</v>
      </c>
      <c r="X36" s="73">
        <v>6</v>
      </c>
      <c r="Y36" s="73">
        <v>6</v>
      </c>
      <c r="Z36" s="73">
        <v>6</v>
      </c>
      <c r="AA36" s="73">
        <v>6</v>
      </c>
      <c r="AB36" s="73">
        <v>6</v>
      </c>
      <c r="AC36" s="73">
        <v>6</v>
      </c>
      <c r="AD36" s="73">
        <v>6</v>
      </c>
      <c r="AE36" s="73">
        <v>6</v>
      </c>
      <c r="AF36" s="73">
        <v>6</v>
      </c>
      <c r="AG36" s="73">
        <v>6</v>
      </c>
      <c r="AH36" s="73">
        <v>6</v>
      </c>
      <c r="AI36" s="73">
        <v>6</v>
      </c>
      <c r="AJ36" s="73">
        <v>6</v>
      </c>
      <c r="AK36" s="73">
        <v>6</v>
      </c>
      <c r="AL36" s="73">
        <v>6</v>
      </c>
      <c r="AM36" s="73">
        <v>6</v>
      </c>
      <c r="AN36" s="73">
        <v>6</v>
      </c>
      <c r="AO36" s="73">
        <v>6</v>
      </c>
      <c r="AP36" s="73">
        <v>6</v>
      </c>
      <c r="AQ36" s="73">
        <v>6</v>
      </c>
      <c r="AR36" s="8"/>
    </row>
    <row r="37" spans="2:44">
      <c r="B37" s="5"/>
      <c r="E37" s="18">
        <v>5</v>
      </c>
      <c r="F37" s="44" t="str">
        <f t="shared" si="6"/>
        <v>Nilopolis</v>
      </c>
      <c r="H37" s="72">
        <f t="shared" si="7"/>
        <v>346</v>
      </c>
      <c r="I37" s="73">
        <v>0</v>
      </c>
      <c r="J37" s="73">
        <v>0</v>
      </c>
      <c r="K37" s="73">
        <v>30</v>
      </c>
      <c r="L37" s="73">
        <v>30</v>
      </c>
      <c r="M37" s="73">
        <v>30</v>
      </c>
      <c r="N37" s="73">
        <v>30</v>
      </c>
      <c r="O37" s="73">
        <v>30</v>
      </c>
      <c r="P37" s="73">
        <v>7</v>
      </c>
      <c r="Q37" s="73">
        <v>7</v>
      </c>
      <c r="R37" s="73">
        <v>7</v>
      </c>
      <c r="S37" s="73">
        <v>7</v>
      </c>
      <c r="T37" s="73">
        <v>7</v>
      </c>
      <c r="U37" s="73">
        <v>7</v>
      </c>
      <c r="V37" s="73">
        <v>7</v>
      </c>
      <c r="W37" s="73">
        <v>7</v>
      </c>
      <c r="X37" s="73">
        <v>7</v>
      </c>
      <c r="Y37" s="73">
        <v>7</v>
      </c>
      <c r="Z37" s="73">
        <v>7</v>
      </c>
      <c r="AA37" s="73">
        <v>7</v>
      </c>
      <c r="AB37" s="73">
        <v>7</v>
      </c>
      <c r="AC37" s="73">
        <v>7</v>
      </c>
      <c r="AD37" s="73">
        <v>7</v>
      </c>
      <c r="AE37" s="73">
        <v>7</v>
      </c>
      <c r="AF37" s="73">
        <v>7</v>
      </c>
      <c r="AG37" s="73">
        <v>7</v>
      </c>
      <c r="AH37" s="73">
        <v>7</v>
      </c>
      <c r="AI37" s="73">
        <v>7</v>
      </c>
      <c r="AJ37" s="73">
        <v>7</v>
      </c>
      <c r="AK37" s="73">
        <v>7</v>
      </c>
      <c r="AL37" s="73">
        <v>7</v>
      </c>
      <c r="AM37" s="73">
        <v>7</v>
      </c>
      <c r="AN37" s="73">
        <v>7</v>
      </c>
      <c r="AO37" s="73">
        <v>7</v>
      </c>
      <c r="AP37" s="73">
        <v>7</v>
      </c>
      <c r="AQ37" s="73">
        <v>7</v>
      </c>
      <c r="AR37" s="8"/>
    </row>
    <row r="38" spans="2:44">
      <c r="B38" s="5"/>
      <c r="E38" s="18">
        <v>6</v>
      </c>
      <c r="F38" s="44" t="str">
        <f t="shared" si="6"/>
        <v>Novo Iguacu</v>
      </c>
      <c r="H38" s="72">
        <f t="shared" si="7"/>
        <v>17166</v>
      </c>
      <c r="I38" s="73">
        <v>0</v>
      </c>
      <c r="J38" s="73">
        <v>0</v>
      </c>
      <c r="K38" s="73">
        <v>900</v>
      </c>
      <c r="L38" s="73">
        <v>5105</v>
      </c>
      <c r="M38" s="73">
        <v>4748</v>
      </c>
      <c r="N38" s="73">
        <v>4264</v>
      </c>
      <c r="O38" s="73">
        <v>289</v>
      </c>
      <c r="P38" s="73">
        <v>280</v>
      </c>
      <c r="Q38" s="73">
        <v>280</v>
      </c>
      <c r="R38" s="73">
        <v>50</v>
      </c>
      <c r="S38" s="73">
        <v>50</v>
      </c>
      <c r="T38" s="73">
        <v>50</v>
      </c>
      <c r="U38" s="73">
        <v>50</v>
      </c>
      <c r="V38" s="73">
        <v>50</v>
      </c>
      <c r="W38" s="73">
        <v>50</v>
      </c>
      <c r="X38" s="73">
        <v>50</v>
      </c>
      <c r="Y38" s="73">
        <v>50</v>
      </c>
      <c r="Z38" s="73">
        <v>50</v>
      </c>
      <c r="AA38" s="73">
        <v>50</v>
      </c>
      <c r="AB38" s="73">
        <v>50</v>
      </c>
      <c r="AC38" s="73">
        <v>50</v>
      </c>
      <c r="AD38" s="73">
        <v>50</v>
      </c>
      <c r="AE38" s="73">
        <v>50</v>
      </c>
      <c r="AF38" s="73">
        <v>50</v>
      </c>
      <c r="AG38" s="73">
        <v>50</v>
      </c>
      <c r="AH38" s="73">
        <v>50</v>
      </c>
      <c r="AI38" s="73">
        <v>50</v>
      </c>
      <c r="AJ38" s="73">
        <v>50</v>
      </c>
      <c r="AK38" s="73">
        <v>50</v>
      </c>
      <c r="AL38" s="73">
        <v>50</v>
      </c>
      <c r="AM38" s="73">
        <v>50</v>
      </c>
      <c r="AN38" s="73">
        <v>50</v>
      </c>
      <c r="AO38" s="73">
        <v>50</v>
      </c>
      <c r="AP38" s="73">
        <v>50</v>
      </c>
      <c r="AQ38" s="73">
        <v>50</v>
      </c>
      <c r="AR38" s="8"/>
    </row>
    <row r="39" spans="2:44">
      <c r="B39" s="5"/>
      <c r="E39" s="18">
        <v>7</v>
      </c>
      <c r="F39" s="44" t="str">
        <f t="shared" si="6"/>
        <v>Queimados</v>
      </c>
      <c r="H39" s="72">
        <f t="shared" si="7"/>
        <v>249</v>
      </c>
      <c r="I39" s="73">
        <v>0</v>
      </c>
      <c r="J39" s="73">
        <v>0</v>
      </c>
      <c r="K39" s="73">
        <v>79</v>
      </c>
      <c r="L39" s="73">
        <v>89</v>
      </c>
      <c r="M39" s="73">
        <v>68</v>
      </c>
      <c r="N39" s="73">
        <v>11</v>
      </c>
      <c r="O39" s="73">
        <v>2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0</v>
      </c>
      <c r="AN39" s="73">
        <v>0</v>
      </c>
      <c r="AO39" s="73">
        <v>0</v>
      </c>
      <c r="AP39" s="73">
        <v>0</v>
      </c>
      <c r="AQ39" s="73">
        <v>0</v>
      </c>
      <c r="AR39" s="8"/>
    </row>
    <row r="40" spans="2:44">
      <c r="B40" s="5"/>
      <c r="E40" s="18">
        <v>8</v>
      </c>
      <c r="F40" s="44" t="str">
        <f t="shared" si="6"/>
        <v>Rio de Janeiro - AP 1, 2.2 e 3</v>
      </c>
      <c r="H40" s="72">
        <f t="shared" si="7"/>
        <v>19812</v>
      </c>
      <c r="I40" s="73">
        <v>0</v>
      </c>
      <c r="J40" s="73">
        <v>500</v>
      </c>
      <c r="K40" s="73">
        <v>3727</v>
      </c>
      <c r="L40" s="73">
        <v>3908</v>
      </c>
      <c r="M40" s="73">
        <v>2726</v>
      </c>
      <c r="N40" s="73">
        <v>1864</v>
      </c>
      <c r="O40" s="73">
        <v>1683</v>
      </c>
      <c r="P40" s="73">
        <v>193</v>
      </c>
      <c r="Q40" s="73">
        <v>193</v>
      </c>
      <c r="R40" s="73">
        <v>193</v>
      </c>
      <c r="S40" s="73">
        <v>193</v>
      </c>
      <c r="T40" s="73">
        <v>193</v>
      </c>
      <c r="U40" s="73">
        <v>193</v>
      </c>
      <c r="V40" s="73">
        <v>193</v>
      </c>
      <c r="W40" s="73">
        <v>193</v>
      </c>
      <c r="X40" s="73">
        <v>193</v>
      </c>
      <c r="Y40" s="73">
        <v>193</v>
      </c>
      <c r="Z40" s="73">
        <v>193</v>
      </c>
      <c r="AA40" s="73">
        <v>193</v>
      </c>
      <c r="AB40" s="73">
        <v>193</v>
      </c>
      <c r="AC40" s="73">
        <v>193</v>
      </c>
      <c r="AD40" s="73">
        <v>193</v>
      </c>
      <c r="AE40" s="73">
        <v>193</v>
      </c>
      <c r="AF40" s="73">
        <v>193</v>
      </c>
      <c r="AG40" s="73">
        <v>193</v>
      </c>
      <c r="AH40" s="73">
        <v>193</v>
      </c>
      <c r="AI40" s="73">
        <v>193</v>
      </c>
      <c r="AJ40" s="73">
        <v>193</v>
      </c>
      <c r="AK40" s="73">
        <v>193</v>
      </c>
      <c r="AL40" s="73">
        <v>193</v>
      </c>
      <c r="AM40" s="73">
        <v>193</v>
      </c>
      <c r="AN40" s="73">
        <v>193</v>
      </c>
      <c r="AO40" s="73">
        <v>193</v>
      </c>
      <c r="AP40" s="73">
        <v>193</v>
      </c>
      <c r="AQ40" s="73">
        <v>193</v>
      </c>
      <c r="AR40" s="8"/>
    </row>
    <row r="41" spans="2:44">
      <c r="B41" s="5"/>
      <c r="E41" s="18">
        <v>9</v>
      </c>
      <c r="F41" s="44" t="str">
        <f t="shared" si="6"/>
        <v>Sao Joao de Meriti</v>
      </c>
      <c r="H41" s="72">
        <f t="shared" si="7"/>
        <v>4340</v>
      </c>
      <c r="I41" s="73">
        <v>0</v>
      </c>
      <c r="J41" s="73">
        <v>0</v>
      </c>
      <c r="K41" s="73">
        <v>764</v>
      </c>
      <c r="L41" s="73">
        <v>824</v>
      </c>
      <c r="M41" s="73">
        <v>889</v>
      </c>
      <c r="N41" s="73">
        <v>390</v>
      </c>
      <c r="O41" s="73">
        <v>422</v>
      </c>
      <c r="P41" s="73">
        <v>231</v>
      </c>
      <c r="Q41" s="73">
        <v>118</v>
      </c>
      <c r="R41" s="73">
        <v>27</v>
      </c>
      <c r="S41" s="73">
        <v>27</v>
      </c>
      <c r="T41" s="73">
        <v>27</v>
      </c>
      <c r="U41" s="73">
        <v>27</v>
      </c>
      <c r="V41" s="73">
        <v>27</v>
      </c>
      <c r="W41" s="73">
        <v>27</v>
      </c>
      <c r="X41" s="73">
        <v>27</v>
      </c>
      <c r="Y41" s="73">
        <v>27</v>
      </c>
      <c r="Z41" s="73">
        <v>27</v>
      </c>
      <c r="AA41" s="73">
        <v>27</v>
      </c>
      <c r="AB41" s="73">
        <v>27</v>
      </c>
      <c r="AC41" s="73">
        <v>27</v>
      </c>
      <c r="AD41" s="73">
        <v>27</v>
      </c>
      <c r="AE41" s="73">
        <v>27</v>
      </c>
      <c r="AF41" s="73">
        <v>27</v>
      </c>
      <c r="AG41" s="73">
        <v>27</v>
      </c>
      <c r="AH41" s="73">
        <v>27</v>
      </c>
      <c r="AI41" s="73">
        <v>27</v>
      </c>
      <c r="AJ41" s="73">
        <v>27</v>
      </c>
      <c r="AK41" s="73">
        <v>27</v>
      </c>
      <c r="AL41" s="73">
        <v>27</v>
      </c>
      <c r="AM41" s="73">
        <v>27</v>
      </c>
      <c r="AN41" s="73">
        <v>27</v>
      </c>
      <c r="AO41" s="73">
        <v>27</v>
      </c>
      <c r="AP41" s="73">
        <v>27</v>
      </c>
      <c r="AQ41" s="73">
        <v>27</v>
      </c>
      <c r="AR41" s="8"/>
    </row>
    <row r="42" spans="2:44">
      <c r="B42" s="5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"/>
    </row>
    <row r="43" spans="2:44">
      <c r="B43" s="5"/>
      <c r="E43" s="20"/>
      <c r="F43" s="20" t="s">
        <v>38</v>
      </c>
      <c r="G43" s="20"/>
      <c r="H43" s="72">
        <f>SUM(I43:AQ43)</f>
        <v>109419</v>
      </c>
      <c r="I43" s="72">
        <f t="shared" ref="I43:AQ43" si="8">SUM(I44:I52)</f>
        <v>0</v>
      </c>
      <c r="J43" s="72">
        <f t="shared" si="8"/>
        <v>2419</v>
      </c>
      <c r="K43" s="72">
        <f t="shared" si="8"/>
        <v>7543</v>
      </c>
      <c r="L43" s="72">
        <f t="shared" si="8"/>
        <v>8422</v>
      </c>
      <c r="M43" s="72">
        <f t="shared" si="8"/>
        <v>9476</v>
      </c>
      <c r="N43" s="72">
        <f t="shared" si="8"/>
        <v>9057</v>
      </c>
      <c r="O43" s="72">
        <f t="shared" si="8"/>
        <v>10218</v>
      </c>
      <c r="P43" s="72">
        <f t="shared" si="8"/>
        <v>8881</v>
      </c>
      <c r="Q43" s="72">
        <f t="shared" si="8"/>
        <v>8129</v>
      </c>
      <c r="R43" s="72">
        <f t="shared" si="8"/>
        <v>6750</v>
      </c>
      <c r="S43" s="72">
        <f t="shared" si="8"/>
        <v>5825</v>
      </c>
      <c r="T43" s="72">
        <f t="shared" si="8"/>
        <v>2509</v>
      </c>
      <c r="U43" s="72">
        <f t="shared" si="8"/>
        <v>2509</v>
      </c>
      <c r="V43" s="72">
        <f t="shared" si="8"/>
        <v>2509</v>
      </c>
      <c r="W43" s="72">
        <f t="shared" si="8"/>
        <v>2509</v>
      </c>
      <c r="X43" s="72">
        <f t="shared" si="8"/>
        <v>1862</v>
      </c>
      <c r="Y43" s="72">
        <f t="shared" si="8"/>
        <v>1509</v>
      </c>
      <c r="Z43" s="72">
        <f t="shared" si="8"/>
        <v>1509</v>
      </c>
      <c r="AA43" s="72">
        <f t="shared" si="8"/>
        <v>1509</v>
      </c>
      <c r="AB43" s="72">
        <f t="shared" si="8"/>
        <v>1509</v>
      </c>
      <c r="AC43" s="72">
        <f t="shared" si="8"/>
        <v>1076</v>
      </c>
      <c r="AD43" s="72">
        <f t="shared" si="8"/>
        <v>1076</v>
      </c>
      <c r="AE43" s="72">
        <f t="shared" si="8"/>
        <v>1076</v>
      </c>
      <c r="AF43" s="72">
        <f t="shared" si="8"/>
        <v>1076</v>
      </c>
      <c r="AG43" s="72">
        <f t="shared" si="8"/>
        <v>1076</v>
      </c>
      <c r="AH43" s="72">
        <f t="shared" si="8"/>
        <v>943</v>
      </c>
      <c r="AI43" s="72">
        <f t="shared" si="8"/>
        <v>943</v>
      </c>
      <c r="AJ43" s="72">
        <f t="shared" si="8"/>
        <v>943</v>
      </c>
      <c r="AK43" s="72">
        <f t="shared" si="8"/>
        <v>943</v>
      </c>
      <c r="AL43" s="72">
        <f t="shared" si="8"/>
        <v>943</v>
      </c>
      <c r="AM43" s="72">
        <f t="shared" si="8"/>
        <v>934</v>
      </c>
      <c r="AN43" s="72">
        <f t="shared" si="8"/>
        <v>934</v>
      </c>
      <c r="AO43" s="72">
        <f t="shared" si="8"/>
        <v>934</v>
      </c>
      <c r="AP43" s="72">
        <f t="shared" si="8"/>
        <v>934</v>
      </c>
      <c r="AQ43" s="72">
        <f t="shared" si="8"/>
        <v>934</v>
      </c>
      <c r="AR43" s="8"/>
    </row>
    <row r="44" spans="2:44">
      <c r="B44" s="5"/>
      <c r="E44" s="18">
        <v>1</v>
      </c>
      <c r="F44" s="44" t="str">
        <f t="shared" ref="F44:F52" si="9">F33</f>
        <v>Belford Roxo</v>
      </c>
      <c r="H44" s="72">
        <f t="shared" ref="H44:H52" si="10">SUM(I44:AQ44)</f>
        <v>11274</v>
      </c>
      <c r="I44" s="73">
        <v>0</v>
      </c>
      <c r="J44" s="73">
        <v>241</v>
      </c>
      <c r="K44" s="73">
        <v>781</v>
      </c>
      <c r="L44" s="73">
        <v>796</v>
      </c>
      <c r="M44" s="73">
        <v>1035</v>
      </c>
      <c r="N44" s="73">
        <v>986</v>
      </c>
      <c r="O44" s="73">
        <v>1101</v>
      </c>
      <c r="P44" s="73">
        <v>1117</v>
      </c>
      <c r="Q44" s="73">
        <v>1128</v>
      </c>
      <c r="R44" s="73">
        <v>915</v>
      </c>
      <c r="S44" s="73">
        <v>843</v>
      </c>
      <c r="T44" s="73">
        <v>204</v>
      </c>
      <c r="U44" s="73">
        <v>204</v>
      </c>
      <c r="V44" s="73">
        <v>204</v>
      </c>
      <c r="W44" s="73">
        <v>204</v>
      </c>
      <c r="X44" s="73">
        <v>129</v>
      </c>
      <c r="Y44" s="73">
        <v>129</v>
      </c>
      <c r="Z44" s="73">
        <v>129</v>
      </c>
      <c r="AA44" s="73">
        <v>129</v>
      </c>
      <c r="AB44" s="73">
        <v>129</v>
      </c>
      <c r="AC44" s="73">
        <v>68</v>
      </c>
      <c r="AD44" s="73">
        <v>68</v>
      </c>
      <c r="AE44" s="73">
        <v>68</v>
      </c>
      <c r="AF44" s="73">
        <v>68</v>
      </c>
      <c r="AG44" s="73">
        <v>68</v>
      </c>
      <c r="AH44" s="73">
        <v>53</v>
      </c>
      <c r="AI44" s="73">
        <v>53</v>
      </c>
      <c r="AJ44" s="73">
        <v>53</v>
      </c>
      <c r="AK44" s="73">
        <v>53</v>
      </c>
      <c r="AL44" s="73">
        <v>53</v>
      </c>
      <c r="AM44" s="73">
        <v>53</v>
      </c>
      <c r="AN44" s="73">
        <v>53</v>
      </c>
      <c r="AO44" s="73">
        <v>53</v>
      </c>
      <c r="AP44" s="73">
        <v>53</v>
      </c>
      <c r="AQ44" s="73">
        <v>53</v>
      </c>
      <c r="AR44" s="8"/>
    </row>
    <row r="45" spans="2:44">
      <c r="B45" s="5"/>
      <c r="E45" s="18">
        <v>2</v>
      </c>
      <c r="F45" s="44" t="str">
        <f t="shared" si="9"/>
        <v>Duque de Caxias</v>
      </c>
      <c r="H45" s="72">
        <f t="shared" si="10"/>
        <v>26023</v>
      </c>
      <c r="I45" s="73">
        <v>0</v>
      </c>
      <c r="J45" s="73">
        <v>575</v>
      </c>
      <c r="K45" s="73">
        <v>1573</v>
      </c>
      <c r="L45" s="73">
        <v>1709</v>
      </c>
      <c r="M45" s="73">
        <v>1844</v>
      </c>
      <c r="N45" s="73">
        <v>1788</v>
      </c>
      <c r="O45" s="73">
        <v>2372</v>
      </c>
      <c r="P45" s="73">
        <v>2313</v>
      </c>
      <c r="Q45" s="73">
        <v>2219</v>
      </c>
      <c r="R45" s="73">
        <v>2124</v>
      </c>
      <c r="S45" s="73">
        <v>1893</v>
      </c>
      <c r="T45" s="73">
        <v>656</v>
      </c>
      <c r="U45" s="73">
        <v>656</v>
      </c>
      <c r="V45" s="73">
        <v>656</v>
      </c>
      <c r="W45" s="73">
        <v>656</v>
      </c>
      <c r="X45" s="73">
        <v>500</v>
      </c>
      <c r="Y45" s="73">
        <v>356</v>
      </c>
      <c r="Z45" s="73">
        <v>356</v>
      </c>
      <c r="AA45" s="73">
        <v>356</v>
      </c>
      <c r="AB45" s="73">
        <v>356</v>
      </c>
      <c r="AC45" s="73">
        <v>259</v>
      </c>
      <c r="AD45" s="73">
        <v>259</v>
      </c>
      <c r="AE45" s="73">
        <v>259</v>
      </c>
      <c r="AF45" s="73">
        <v>259</v>
      </c>
      <c r="AG45" s="73">
        <v>259</v>
      </c>
      <c r="AH45" s="73">
        <v>179</v>
      </c>
      <c r="AI45" s="73">
        <v>179</v>
      </c>
      <c r="AJ45" s="73">
        <v>179</v>
      </c>
      <c r="AK45" s="73">
        <v>179</v>
      </c>
      <c r="AL45" s="73">
        <v>179</v>
      </c>
      <c r="AM45" s="73">
        <v>175</v>
      </c>
      <c r="AN45" s="73">
        <v>175</v>
      </c>
      <c r="AO45" s="73">
        <v>175</v>
      </c>
      <c r="AP45" s="73">
        <v>175</v>
      </c>
      <c r="AQ45" s="73">
        <v>175</v>
      </c>
      <c r="AR45" s="8"/>
    </row>
    <row r="46" spans="2:44">
      <c r="B46" s="5"/>
      <c r="E46" s="18">
        <v>3</v>
      </c>
      <c r="F46" s="44" t="str">
        <f t="shared" si="9"/>
        <v>Japeri</v>
      </c>
      <c r="H46" s="72">
        <f t="shared" si="10"/>
        <v>5045</v>
      </c>
      <c r="I46" s="73">
        <v>0</v>
      </c>
      <c r="J46" s="73">
        <v>72</v>
      </c>
      <c r="K46" s="73">
        <v>444</v>
      </c>
      <c r="L46" s="73">
        <v>591</v>
      </c>
      <c r="M46" s="73">
        <v>710</v>
      </c>
      <c r="N46" s="73">
        <v>710</v>
      </c>
      <c r="O46" s="73">
        <v>331</v>
      </c>
      <c r="P46" s="73">
        <v>356</v>
      </c>
      <c r="Q46" s="73">
        <v>223</v>
      </c>
      <c r="R46" s="73">
        <v>118</v>
      </c>
      <c r="S46" s="73">
        <v>98</v>
      </c>
      <c r="T46" s="73">
        <v>98</v>
      </c>
      <c r="U46" s="73">
        <v>98</v>
      </c>
      <c r="V46" s="73">
        <v>98</v>
      </c>
      <c r="W46" s="73">
        <v>98</v>
      </c>
      <c r="X46" s="73">
        <v>77</v>
      </c>
      <c r="Y46" s="73">
        <v>77</v>
      </c>
      <c r="Z46" s="73">
        <v>77</v>
      </c>
      <c r="AA46" s="73">
        <v>77</v>
      </c>
      <c r="AB46" s="73">
        <v>77</v>
      </c>
      <c r="AC46" s="73">
        <v>56</v>
      </c>
      <c r="AD46" s="73">
        <v>56</v>
      </c>
      <c r="AE46" s="73">
        <v>56</v>
      </c>
      <c r="AF46" s="73">
        <v>56</v>
      </c>
      <c r="AG46" s="73">
        <v>56</v>
      </c>
      <c r="AH46" s="73">
        <v>36</v>
      </c>
      <c r="AI46" s="73">
        <v>36</v>
      </c>
      <c r="AJ46" s="73">
        <v>36</v>
      </c>
      <c r="AK46" s="73">
        <v>36</v>
      </c>
      <c r="AL46" s="73">
        <v>36</v>
      </c>
      <c r="AM46" s="73">
        <v>31</v>
      </c>
      <c r="AN46" s="73">
        <v>31</v>
      </c>
      <c r="AO46" s="73">
        <v>31</v>
      </c>
      <c r="AP46" s="73">
        <v>31</v>
      </c>
      <c r="AQ46" s="73">
        <v>31</v>
      </c>
      <c r="AR46" s="8"/>
    </row>
    <row r="47" spans="2:44">
      <c r="B47" s="5"/>
      <c r="E47" s="18">
        <v>4</v>
      </c>
      <c r="F47" s="44" t="str">
        <f t="shared" si="9"/>
        <v>Mesquita</v>
      </c>
      <c r="H47" s="72">
        <f t="shared" si="10"/>
        <v>2750</v>
      </c>
      <c r="I47" s="73">
        <v>0</v>
      </c>
      <c r="J47" s="73">
        <v>118</v>
      </c>
      <c r="K47" s="73">
        <v>222</v>
      </c>
      <c r="L47" s="73">
        <v>222</v>
      </c>
      <c r="M47" s="73">
        <v>223</v>
      </c>
      <c r="N47" s="73">
        <v>191</v>
      </c>
      <c r="O47" s="73">
        <v>259</v>
      </c>
      <c r="P47" s="73">
        <v>204</v>
      </c>
      <c r="Q47" s="73">
        <v>205</v>
      </c>
      <c r="R47" s="73">
        <v>206</v>
      </c>
      <c r="S47" s="73">
        <v>169</v>
      </c>
      <c r="T47" s="73">
        <v>69</v>
      </c>
      <c r="U47" s="73">
        <v>69</v>
      </c>
      <c r="V47" s="73">
        <v>69</v>
      </c>
      <c r="W47" s="73">
        <v>69</v>
      </c>
      <c r="X47" s="73">
        <v>37</v>
      </c>
      <c r="Y47" s="73">
        <v>37</v>
      </c>
      <c r="Z47" s="73">
        <v>37</v>
      </c>
      <c r="AA47" s="73">
        <v>37</v>
      </c>
      <c r="AB47" s="73">
        <v>37</v>
      </c>
      <c r="AC47" s="73">
        <v>18</v>
      </c>
      <c r="AD47" s="73">
        <v>18</v>
      </c>
      <c r="AE47" s="73">
        <v>18</v>
      </c>
      <c r="AF47" s="73">
        <v>18</v>
      </c>
      <c r="AG47" s="73">
        <v>18</v>
      </c>
      <c r="AH47" s="73">
        <v>18</v>
      </c>
      <c r="AI47" s="73">
        <v>18</v>
      </c>
      <c r="AJ47" s="73">
        <v>18</v>
      </c>
      <c r="AK47" s="73">
        <v>18</v>
      </c>
      <c r="AL47" s="73">
        <v>18</v>
      </c>
      <c r="AM47" s="73">
        <v>18</v>
      </c>
      <c r="AN47" s="73">
        <v>18</v>
      </c>
      <c r="AO47" s="73">
        <v>18</v>
      </c>
      <c r="AP47" s="73">
        <v>18</v>
      </c>
      <c r="AQ47" s="73">
        <v>18</v>
      </c>
      <c r="AR47" s="8"/>
    </row>
    <row r="48" spans="2:44">
      <c r="B48" s="5"/>
      <c r="E48" s="18">
        <v>5</v>
      </c>
      <c r="F48" s="44" t="str">
        <f t="shared" si="9"/>
        <v>Nilopolis</v>
      </c>
      <c r="H48" s="72">
        <f t="shared" si="10"/>
        <v>2171</v>
      </c>
      <c r="I48" s="73">
        <v>0</v>
      </c>
      <c r="J48" s="73">
        <v>48</v>
      </c>
      <c r="K48" s="73">
        <v>99</v>
      </c>
      <c r="L48" s="73">
        <v>211</v>
      </c>
      <c r="M48" s="73">
        <v>211</v>
      </c>
      <c r="N48" s="73">
        <v>194</v>
      </c>
      <c r="O48" s="73">
        <v>231</v>
      </c>
      <c r="P48" s="73">
        <v>215</v>
      </c>
      <c r="Q48" s="73">
        <v>102</v>
      </c>
      <c r="R48" s="73">
        <v>103</v>
      </c>
      <c r="S48" s="73">
        <v>85</v>
      </c>
      <c r="T48" s="73">
        <v>38</v>
      </c>
      <c r="U48" s="73">
        <v>38</v>
      </c>
      <c r="V48" s="73">
        <v>38</v>
      </c>
      <c r="W48" s="73">
        <v>38</v>
      </c>
      <c r="X48" s="73">
        <v>26</v>
      </c>
      <c r="Y48" s="73">
        <v>26</v>
      </c>
      <c r="Z48" s="73">
        <v>26</v>
      </c>
      <c r="AA48" s="73">
        <v>26</v>
      </c>
      <c r="AB48" s="73">
        <v>26</v>
      </c>
      <c r="AC48" s="73">
        <v>26</v>
      </c>
      <c r="AD48" s="73">
        <v>26</v>
      </c>
      <c r="AE48" s="73">
        <v>26</v>
      </c>
      <c r="AF48" s="73">
        <v>26</v>
      </c>
      <c r="AG48" s="73">
        <v>26</v>
      </c>
      <c r="AH48" s="73">
        <v>26</v>
      </c>
      <c r="AI48" s="73">
        <v>26</v>
      </c>
      <c r="AJ48" s="73">
        <v>26</v>
      </c>
      <c r="AK48" s="73">
        <v>26</v>
      </c>
      <c r="AL48" s="73">
        <v>26</v>
      </c>
      <c r="AM48" s="73">
        <v>26</v>
      </c>
      <c r="AN48" s="73">
        <v>26</v>
      </c>
      <c r="AO48" s="73">
        <v>26</v>
      </c>
      <c r="AP48" s="73">
        <v>26</v>
      </c>
      <c r="AQ48" s="73">
        <v>26</v>
      </c>
      <c r="AR48" s="8"/>
    </row>
    <row r="49" spans="2:44">
      <c r="B49" s="5"/>
      <c r="E49" s="18">
        <v>6</v>
      </c>
      <c r="F49" s="44" t="str">
        <f t="shared" si="9"/>
        <v>Novo Iguacu</v>
      </c>
      <c r="H49" s="72">
        <f t="shared" si="10"/>
        <v>13450</v>
      </c>
      <c r="I49" s="73">
        <v>0</v>
      </c>
      <c r="J49" s="73">
        <v>262</v>
      </c>
      <c r="K49" s="73">
        <v>1111</v>
      </c>
      <c r="L49" s="73">
        <v>1117</v>
      </c>
      <c r="M49" s="73">
        <v>1235</v>
      </c>
      <c r="N49" s="73">
        <v>1282</v>
      </c>
      <c r="O49" s="73">
        <v>1387</v>
      </c>
      <c r="P49" s="73">
        <v>900</v>
      </c>
      <c r="Q49" s="73">
        <v>904</v>
      </c>
      <c r="R49" s="73">
        <v>796</v>
      </c>
      <c r="S49" s="73">
        <v>600</v>
      </c>
      <c r="T49" s="73">
        <v>254</v>
      </c>
      <c r="U49" s="73">
        <v>254</v>
      </c>
      <c r="V49" s="73">
        <v>254</v>
      </c>
      <c r="W49" s="73">
        <v>254</v>
      </c>
      <c r="X49" s="73">
        <v>184</v>
      </c>
      <c r="Y49" s="73">
        <v>184</v>
      </c>
      <c r="Z49" s="73">
        <v>184</v>
      </c>
      <c r="AA49" s="73">
        <v>184</v>
      </c>
      <c r="AB49" s="73">
        <v>184</v>
      </c>
      <c r="AC49" s="73">
        <v>128</v>
      </c>
      <c r="AD49" s="73">
        <v>128</v>
      </c>
      <c r="AE49" s="73">
        <v>128</v>
      </c>
      <c r="AF49" s="73">
        <v>128</v>
      </c>
      <c r="AG49" s="73">
        <v>128</v>
      </c>
      <c r="AH49" s="73">
        <v>128</v>
      </c>
      <c r="AI49" s="73">
        <v>128</v>
      </c>
      <c r="AJ49" s="73">
        <v>128</v>
      </c>
      <c r="AK49" s="73">
        <v>128</v>
      </c>
      <c r="AL49" s="73">
        <v>128</v>
      </c>
      <c r="AM49" s="73">
        <v>128</v>
      </c>
      <c r="AN49" s="73">
        <v>128</v>
      </c>
      <c r="AO49" s="73">
        <v>128</v>
      </c>
      <c r="AP49" s="73">
        <v>128</v>
      </c>
      <c r="AQ49" s="73">
        <v>128</v>
      </c>
      <c r="AR49" s="8"/>
    </row>
    <row r="50" spans="2:44">
      <c r="B50" s="5"/>
      <c r="E50" s="18">
        <v>7</v>
      </c>
      <c r="F50" s="44" t="str">
        <f t="shared" si="9"/>
        <v>Queimados</v>
      </c>
      <c r="H50" s="72">
        <f t="shared" si="10"/>
        <v>5070</v>
      </c>
      <c r="I50" s="73">
        <v>0</v>
      </c>
      <c r="J50" s="73">
        <v>169</v>
      </c>
      <c r="K50" s="73">
        <v>684</v>
      </c>
      <c r="L50" s="73">
        <v>699</v>
      </c>
      <c r="M50" s="73">
        <v>714</v>
      </c>
      <c r="N50" s="73">
        <v>685</v>
      </c>
      <c r="O50" s="73">
        <v>260</v>
      </c>
      <c r="P50" s="73">
        <v>173</v>
      </c>
      <c r="Q50" s="73">
        <v>173</v>
      </c>
      <c r="R50" s="73">
        <v>173</v>
      </c>
      <c r="S50" s="73">
        <v>121</v>
      </c>
      <c r="T50" s="73">
        <v>121</v>
      </c>
      <c r="U50" s="73">
        <v>121</v>
      </c>
      <c r="V50" s="73">
        <v>121</v>
      </c>
      <c r="W50" s="73">
        <v>121</v>
      </c>
      <c r="X50" s="73">
        <v>75</v>
      </c>
      <c r="Y50" s="73">
        <v>75</v>
      </c>
      <c r="Z50" s="73">
        <v>75</v>
      </c>
      <c r="AA50" s="73">
        <v>75</v>
      </c>
      <c r="AB50" s="73">
        <v>75</v>
      </c>
      <c r="AC50" s="73">
        <v>36</v>
      </c>
      <c r="AD50" s="73">
        <v>36</v>
      </c>
      <c r="AE50" s="73">
        <v>36</v>
      </c>
      <c r="AF50" s="73">
        <v>36</v>
      </c>
      <c r="AG50" s="73">
        <v>36</v>
      </c>
      <c r="AH50" s="73">
        <v>18</v>
      </c>
      <c r="AI50" s="73">
        <v>18</v>
      </c>
      <c r="AJ50" s="73">
        <v>18</v>
      </c>
      <c r="AK50" s="73">
        <v>18</v>
      </c>
      <c r="AL50" s="73">
        <v>18</v>
      </c>
      <c r="AM50" s="73">
        <v>18</v>
      </c>
      <c r="AN50" s="73">
        <v>18</v>
      </c>
      <c r="AO50" s="73">
        <v>18</v>
      </c>
      <c r="AP50" s="73">
        <v>18</v>
      </c>
      <c r="AQ50" s="73">
        <v>18</v>
      </c>
      <c r="AR50" s="8"/>
    </row>
    <row r="51" spans="2:44">
      <c r="B51" s="5"/>
      <c r="E51" s="18">
        <v>8</v>
      </c>
      <c r="F51" s="44" t="str">
        <f t="shared" si="9"/>
        <v>Rio de Janeiro - AP 1, 2.2 e 3</v>
      </c>
      <c r="H51" s="72">
        <f t="shared" si="10"/>
        <v>38207</v>
      </c>
      <c r="I51" s="73">
        <v>0</v>
      </c>
      <c r="J51" s="73">
        <v>825</v>
      </c>
      <c r="K51" s="73">
        <v>2249</v>
      </c>
      <c r="L51" s="73">
        <v>2696</v>
      </c>
      <c r="M51" s="73">
        <v>3121</v>
      </c>
      <c r="N51" s="73">
        <v>2882</v>
      </c>
      <c r="O51" s="73">
        <v>3724</v>
      </c>
      <c r="P51" s="73">
        <v>3156</v>
      </c>
      <c r="Q51" s="73">
        <v>2727</v>
      </c>
      <c r="R51" s="73">
        <v>1866</v>
      </c>
      <c r="S51" s="73">
        <v>1612</v>
      </c>
      <c r="T51" s="73">
        <v>985</v>
      </c>
      <c r="U51" s="73">
        <v>985</v>
      </c>
      <c r="V51" s="73">
        <v>985</v>
      </c>
      <c r="W51" s="73">
        <v>985</v>
      </c>
      <c r="X51" s="73">
        <v>774</v>
      </c>
      <c r="Y51" s="73">
        <v>565</v>
      </c>
      <c r="Z51" s="73">
        <v>565</v>
      </c>
      <c r="AA51" s="73">
        <v>565</v>
      </c>
      <c r="AB51" s="73">
        <v>565</v>
      </c>
      <c r="AC51" s="73">
        <v>425</v>
      </c>
      <c r="AD51" s="73">
        <v>425</v>
      </c>
      <c r="AE51" s="73">
        <v>425</v>
      </c>
      <c r="AF51" s="73">
        <v>425</v>
      </c>
      <c r="AG51" s="73">
        <v>425</v>
      </c>
      <c r="AH51" s="73">
        <v>425</v>
      </c>
      <c r="AI51" s="73">
        <v>425</v>
      </c>
      <c r="AJ51" s="73">
        <v>425</v>
      </c>
      <c r="AK51" s="73">
        <v>425</v>
      </c>
      <c r="AL51" s="73">
        <v>425</v>
      </c>
      <c r="AM51" s="73">
        <v>425</v>
      </c>
      <c r="AN51" s="73">
        <v>425</v>
      </c>
      <c r="AO51" s="73">
        <v>425</v>
      </c>
      <c r="AP51" s="73">
        <v>425</v>
      </c>
      <c r="AQ51" s="73">
        <v>425</v>
      </c>
      <c r="AR51" s="8"/>
    </row>
    <row r="52" spans="2:44">
      <c r="B52" s="5"/>
      <c r="E52" s="18">
        <v>9</v>
      </c>
      <c r="F52" s="44" t="str">
        <f t="shared" si="9"/>
        <v>Sao Joao de Meriti</v>
      </c>
      <c r="H52" s="72">
        <f t="shared" si="10"/>
        <v>5429</v>
      </c>
      <c r="I52" s="73">
        <v>0</v>
      </c>
      <c r="J52" s="73">
        <v>109</v>
      </c>
      <c r="K52" s="73">
        <v>380</v>
      </c>
      <c r="L52" s="73">
        <v>381</v>
      </c>
      <c r="M52" s="73">
        <v>383</v>
      </c>
      <c r="N52" s="73">
        <v>339</v>
      </c>
      <c r="O52" s="73">
        <v>553</v>
      </c>
      <c r="P52" s="73">
        <v>447</v>
      </c>
      <c r="Q52" s="73">
        <v>448</v>
      </c>
      <c r="R52" s="73">
        <v>449</v>
      </c>
      <c r="S52" s="73">
        <v>404</v>
      </c>
      <c r="T52" s="73">
        <v>84</v>
      </c>
      <c r="U52" s="73">
        <v>84</v>
      </c>
      <c r="V52" s="73">
        <v>84</v>
      </c>
      <c r="W52" s="73">
        <v>84</v>
      </c>
      <c r="X52" s="73">
        <v>60</v>
      </c>
      <c r="Y52" s="73">
        <v>60</v>
      </c>
      <c r="Z52" s="73">
        <v>60</v>
      </c>
      <c r="AA52" s="73">
        <v>60</v>
      </c>
      <c r="AB52" s="73">
        <v>60</v>
      </c>
      <c r="AC52" s="73">
        <v>60</v>
      </c>
      <c r="AD52" s="73">
        <v>60</v>
      </c>
      <c r="AE52" s="73">
        <v>60</v>
      </c>
      <c r="AF52" s="73">
        <v>60</v>
      </c>
      <c r="AG52" s="73">
        <v>60</v>
      </c>
      <c r="AH52" s="73">
        <v>60</v>
      </c>
      <c r="AI52" s="73">
        <v>60</v>
      </c>
      <c r="AJ52" s="73">
        <v>60</v>
      </c>
      <c r="AK52" s="73">
        <v>60</v>
      </c>
      <c r="AL52" s="73">
        <v>60</v>
      </c>
      <c r="AM52" s="73">
        <v>60</v>
      </c>
      <c r="AN52" s="73">
        <v>60</v>
      </c>
      <c r="AO52" s="73">
        <v>60</v>
      </c>
      <c r="AP52" s="73">
        <v>60</v>
      </c>
      <c r="AQ52" s="73">
        <v>60</v>
      </c>
      <c r="AR52" s="8"/>
    </row>
    <row r="53" spans="2:44">
      <c r="B53" s="5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"/>
    </row>
    <row r="54" spans="2:44">
      <c r="B54" s="5"/>
      <c r="E54" s="20"/>
      <c r="F54" s="20" t="s">
        <v>40</v>
      </c>
      <c r="G54" s="20"/>
      <c r="H54" s="72">
        <f>SUM(I54:AQ54)</f>
        <v>552886</v>
      </c>
      <c r="I54" s="72">
        <f t="shared" ref="I54:AQ54" si="11">SUM(I55:I63)</f>
        <v>0</v>
      </c>
      <c r="J54" s="72">
        <f t="shared" si="11"/>
        <v>7705</v>
      </c>
      <c r="K54" s="72">
        <f t="shared" si="11"/>
        <v>17885</v>
      </c>
      <c r="L54" s="72">
        <f t="shared" si="11"/>
        <v>17885</v>
      </c>
      <c r="M54" s="72">
        <f t="shared" si="11"/>
        <v>10773</v>
      </c>
      <c r="N54" s="72">
        <f t="shared" si="11"/>
        <v>10773</v>
      </c>
      <c r="O54" s="72">
        <f t="shared" si="11"/>
        <v>10773</v>
      </c>
      <c r="P54" s="72">
        <f t="shared" si="11"/>
        <v>17039</v>
      </c>
      <c r="Q54" s="72">
        <f t="shared" si="11"/>
        <v>17039</v>
      </c>
      <c r="R54" s="72">
        <f t="shared" si="11"/>
        <v>17039</v>
      </c>
      <c r="S54" s="72">
        <f t="shared" si="11"/>
        <v>17039</v>
      </c>
      <c r="T54" s="72">
        <f t="shared" si="11"/>
        <v>17039</v>
      </c>
      <c r="U54" s="72">
        <f t="shared" si="11"/>
        <v>17039</v>
      </c>
      <c r="V54" s="72">
        <f t="shared" si="11"/>
        <v>17039</v>
      </c>
      <c r="W54" s="72">
        <f t="shared" si="11"/>
        <v>17039</v>
      </c>
      <c r="X54" s="72">
        <f t="shared" si="11"/>
        <v>17039</v>
      </c>
      <c r="Y54" s="72">
        <f t="shared" si="11"/>
        <v>17039</v>
      </c>
      <c r="Z54" s="72">
        <f t="shared" si="11"/>
        <v>17039</v>
      </c>
      <c r="AA54" s="72">
        <f t="shared" si="11"/>
        <v>17039</v>
      </c>
      <c r="AB54" s="72">
        <f t="shared" si="11"/>
        <v>17039</v>
      </c>
      <c r="AC54" s="72">
        <f t="shared" si="11"/>
        <v>17039</v>
      </c>
      <c r="AD54" s="72">
        <f t="shared" si="11"/>
        <v>17039</v>
      </c>
      <c r="AE54" s="72">
        <f t="shared" si="11"/>
        <v>17039</v>
      </c>
      <c r="AF54" s="72">
        <f t="shared" si="11"/>
        <v>17039</v>
      </c>
      <c r="AG54" s="72">
        <f t="shared" si="11"/>
        <v>17039</v>
      </c>
      <c r="AH54" s="72">
        <f t="shared" si="11"/>
        <v>17039</v>
      </c>
      <c r="AI54" s="72">
        <f t="shared" si="11"/>
        <v>17039</v>
      </c>
      <c r="AJ54" s="72">
        <f t="shared" si="11"/>
        <v>17039</v>
      </c>
      <c r="AK54" s="72">
        <f t="shared" si="11"/>
        <v>17039</v>
      </c>
      <c r="AL54" s="72">
        <f t="shared" si="11"/>
        <v>17039</v>
      </c>
      <c r="AM54" s="72">
        <f t="shared" si="11"/>
        <v>17039</v>
      </c>
      <c r="AN54" s="72">
        <f t="shared" si="11"/>
        <v>17039</v>
      </c>
      <c r="AO54" s="72">
        <f t="shared" si="11"/>
        <v>17039</v>
      </c>
      <c r="AP54" s="72">
        <f t="shared" si="11"/>
        <v>17039</v>
      </c>
      <c r="AQ54" s="72">
        <f t="shared" si="11"/>
        <v>17039</v>
      </c>
      <c r="AR54" s="8"/>
    </row>
    <row r="55" spans="2:44">
      <c r="B55" s="5"/>
      <c r="E55" s="18">
        <v>1</v>
      </c>
      <c r="F55" s="44" t="str">
        <f t="shared" ref="F55:F63" si="12">F44</f>
        <v>Belford Roxo</v>
      </c>
      <c r="H55" s="72">
        <f t="shared" ref="H55:H63" si="13">SUM(I55:AQ55)</f>
        <v>36439</v>
      </c>
      <c r="I55" s="73">
        <v>0</v>
      </c>
      <c r="J55" s="73">
        <v>1280</v>
      </c>
      <c r="K55" s="73">
        <v>1847</v>
      </c>
      <c r="L55" s="73">
        <v>1847</v>
      </c>
      <c r="M55" s="73">
        <v>567</v>
      </c>
      <c r="N55" s="73">
        <v>567</v>
      </c>
      <c r="O55" s="73">
        <v>567</v>
      </c>
      <c r="P55" s="73">
        <v>1063</v>
      </c>
      <c r="Q55" s="73">
        <v>1063</v>
      </c>
      <c r="R55" s="73">
        <v>1063</v>
      </c>
      <c r="S55" s="73">
        <v>1063</v>
      </c>
      <c r="T55" s="73">
        <v>1063</v>
      </c>
      <c r="U55" s="73">
        <v>1063</v>
      </c>
      <c r="V55" s="73">
        <v>1063</v>
      </c>
      <c r="W55" s="73">
        <v>1063</v>
      </c>
      <c r="X55" s="73">
        <v>1063</v>
      </c>
      <c r="Y55" s="73">
        <v>1063</v>
      </c>
      <c r="Z55" s="73">
        <v>1063</v>
      </c>
      <c r="AA55" s="73">
        <v>1063</v>
      </c>
      <c r="AB55" s="73">
        <v>1063</v>
      </c>
      <c r="AC55" s="73">
        <v>1063</v>
      </c>
      <c r="AD55" s="73">
        <v>1063</v>
      </c>
      <c r="AE55" s="73">
        <v>1063</v>
      </c>
      <c r="AF55" s="73">
        <v>1063</v>
      </c>
      <c r="AG55" s="73">
        <v>1063</v>
      </c>
      <c r="AH55" s="73">
        <v>1063</v>
      </c>
      <c r="AI55" s="73">
        <v>1063</v>
      </c>
      <c r="AJ55" s="73">
        <v>1063</v>
      </c>
      <c r="AK55" s="73">
        <v>1063</v>
      </c>
      <c r="AL55" s="73">
        <v>1063</v>
      </c>
      <c r="AM55" s="73">
        <v>1063</v>
      </c>
      <c r="AN55" s="73">
        <v>1063</v>
      </c>
      <c r="AO55" s="73">
        <v>1063</v>
      </c>
      <c r="AP55" s="73">
        <v>1063</v>
      </c>
      <c r="AQ55" s="73">
        <v>1063</v>
      </c>
      <c r="AR55" s="8"/>
    </row>
    <row r="56" spans="2:44">
      <c r="B56" s="5"/>
      <c r="E56" s="18">
        <v>2</v>
      </c>
      <c r="F56" s="44" t="str">
        <f t="shared" si="12"/>
        <v>Duque de Caxias</v>
      </c>
      <c r="H56" s="72">
        <f t="shared" si="13"/>
        <v>55505</v>
      </c>
      <c r="I56" s="73">
        <v>0</v>
      </c>
      <c r="J56" s="73">
        <v>1653</v>
      </c>
      <c r="K56" s="73">
        <v>2595</v>
      </c>
      <c r="L56" s="73">
        <v>2595</v>
      </c>
      <c r="M56" s="73">
        <v>942</v>
      </c>
      <c r="N56" s="73">
        <v>942</v>
      </c>
      <c r="O56" s="73">
        <v>942</v>
      </c>
      <c r="P56" s="73">
        <v>1637</v>
      </c>
      <c r="Q56" s="73">
        <v>1637</v>
      </c>
      <c r="R56" s="73">
        <v>1637</v>
      </c>
      <c r="S56" s="73">
        <v>1637</v>
      </c>
      <c r="T56" s="73">
        <v>1637</v>
      </c>
      <c r="U56" s="73">
        <v>1637</v>
      </c>
      <c r="V56" s="73">
        <v>1637</v>
      </c>
      <c r="W56" s="73">
        <v>1637</v>
      </c>
      <c r="X56" s="73">
        <v>1637</v>
      </c>
      <c r="Y56" s="73">
        <v>1637</v>
      </c>
      <c r="Z56" s="73">
        <v>1637</v>
      </c>
      <c r="AA56" s="73">
        <v>1637</v>
      </c>
      <c r="AB56" s="73">
        <v>1637</v>
      </c>
      <c r="AC56" s="73">
        <v>1637</v>
      </c>
      <c r="AD56" s="73">
        <v>1637</v>
      </c>
      <c r="AE56" s="73">
        <v>1637</v>
      </c>
      <c r="AF56" s="73">
        <v>1637</v>
      </c>
      <c r="AG56" s="73">
        <v>1637</v>
      </c>
      <c r="AH56" s="73">
        <v>1637</v>
      </c>
      <c r="AI56" s="73">
        <v>1637</v>
      </c>
      <c r="AJ56" s="73">
        <v>1637</v>
      </c>
      <c r="AK56" s="73">
        <v>1637</v>
      </c>
      <c r="AL56" s="73">
        <v>1637</v>
      </c>
      <c r="AM56" s="73">
        <v>1637</v>
      </c>
      <c r="AN56" s="73">
        <v>1637</v>
      </c>
      <c r="AO56" s="73">
        <v>1637</v>
      </c>
      <c r="AP56" s="73">
        <v>1637</v>
      </c>
      <c r="AQ56" s="73">
        <v>1637</v>
      </c>
      <c r="AR56" s="8"/>
    </row>
    <row r="57" spans="2:44">
      <c r="B57" s="5"/>
      <c r="E57" s="18">
        <v>3</v>
      </c>
      <c r="F57" s="44" t="str">
        <f t="shared" si="12"/>
        <v>Japeri</v>
      </c>
      <c r="H57" s="72">
        <f t="shared" si="13"/>
        <v>7334</v>
      </c>
      <c r="I57" s="73">
        <v>0</v>
      </c>
      <c r="J57" s="73">
        <v>0</v>
      </c>
      <c r="K57" s="73">
        <v>47</v>
      </c>
      <c r="L57" s="73">
        <v>47</v>
      </c>
      <c r="M57" s="73">
        <v>640</v>
      </c>
      <c r="N57" s="73">
        <v>640</v>
      </c>
      <c r="O57" s="73">
        <v>640</v>
      </c>
      <c r="P57" s="73">
        <v>190</v>
      </c>
      <c r="Q57" s="73">
        <v>190</v>
      </c>
      <c r="R57" s="73">
        <v>190</v>
      </c>
      <c r="S57" s="73">
        <v>190</v>
      </c>
      <c r="T57" s="73">
        <v>190</v>
      </c>
      <c r="U57" s="73">
        <v>190</v>
      </c>
      <c r="V57" s="73">
        <v>190</v>
      </c>
      <c r="W57" s="73">
        <v>190</v>
      </c>
      <c r="X57" s="73">
        <v>190</v>
      </c>
      <c r="Y57" s="73">
        <v>190</v>
      </c>
      <c r="Z57" s="73">
        <v>190</v>
      </c>
      <c r="AA57" s="73">
        <v>190</v>
      </c>
      <c r="AB57" s="73">
        <v>190</v>
      </c>
      <c r="AC57" s="73">
        <v>190</v>
      </c>
      <c r="AD57" s="73">
        <v>190</v>
      </c>
      <c r="AE57" s="73">
        <v>190</v>
      </c>
      <c r="AF57" s="73">
        <v>190</v>
      </c>
      <c r="AG57" s="73">
        <v>190</v>
      </c>
      <c r="AH57" s="73">
        <v>190</v>
      </c>
      <c r="AI57" s="73">
        <v>190</v>
      </c>
      <c r="AJ57" s="73">
        <v>190</v>
      </c>
      <c r="AK57" s="73">
        <v>190</v>
      </c>
      <c r="AL57" s="73">
        <v>190</v>
      </c>
      <c r="AM57" s="73">
        <v>190</v>
      </c>
      <c r="AN57" s="73">
        <v>190</v>
      </c>
      <c r="AO57" s="73">
        <v>190</v>
      </c>
      <c r="AP57" s="73">
        <v>190</v>
      </c>
      <c r="AQ57" s="73">
        <v>190</v>
      </c>
      <c r="AR57" s="8"/>
    </row>
    <row r="58" spans="2:44">
      <c r="B58" s="5"/>
      <c r="E58" s="18">
        <v>4</v>
      </c>
      <c r="F58" s="44" t="str">
        <f t="shared" si="12"/>
        <v>Mesquita</v>
      </c>
      <c r="H58" s="72">
        <f t="shared" si="13"/>
        <v>18350</v>
      </c>
      <c r="I58" s="73">
        <v>0</v>
      </c>
      <c r="J58" s="73">
        <v>0</v>
      </c>
      <c r="K58" s="73">
        <v>254</v>
      </c>
      <c r="L58" s="73">
        <v>254</v>
      </c>
      <c r="M58" s="73">
        <v>254</v>
      </c>
      <c r="N58" s="73">
        <v>254</v>
      </c>
      <c r="O58" s="73">
        <v>254</v>
      </c>
      <c r="P58" s="73">
        <v>610</v>
      </c>
      <c r="Q58" s="73">
        <v>610</v>
      </c>
      <c r="R58" s="73">
        <v>610</v>
      </c>
      <c r="S58" s="73">
        <v>610</v>
      </c>
      <c r="T58" s="73">
        <v>610</v>
      </c>
      <c r="U58" s="73">
        <v>610</v>
      </c>
      <c r="V58" s="73">
        <v>610</v>
      </c>
      <c r="W58" s="73">
        <v>610</v>
      </c>
      <c r="X58" s="73">
        <v>610</v>
      </c>
      <c r="Y58" s="73">
        <v>610</v>
      </c>
      <c r="Z58" s="73">
        <v>610</v>
      </c>
      <c r="AA58" s="73">
        <v>610</v>
      </c>
      <c r="AB58" s="73">
        <v>610</v>
      </c>
      <c r="AC58" s="73">
        <v>610</v>
      </c>
      <c r="AD58" s="73">
        <v>610</v>
      </c>
      <c r="AE58" s="73">
        <v>610</v>
      </c>
      <c r="AF58" s="73">
        <v>610</v>
      </c>
      <c r="AG58" s="73">
        <v>610</v>
      </c>
      <c r="AH58" s="73">
        <v>610</v>
      </c>
      <c r="AI58" s="73">
        <v>610</v>
      </c>
      <c r="AJ58" s="73">
        <v>610</v>
      </c>
      <c r="AK58" s="73">
        <v>610</v>
      </c>
      <c r="AL58" s="73">
        <v>610</v>
      </c>
      <c r="AM58" s="73">
        <v>610</v>
      </c>
      <c r="AN58" s="73">
        <v>610</v>
      </c>
      <c r="AO58" s="73">
        <v>610</v>
      </c>
      <c r="AP58" s="73">
        <v>610</v>
      </c>
      <c r="AQ58" s="73">
        <v>610</v>
      </c>
      <c r="AR58" s="8"/>
    </row>
    <row r="59" spans="2:44">
      <c r="B59" s="5"/>
      <c r="E59" s="18">
        <v>5</v>
      </c>
      <c r="F59" s="44" t="str">
        <f t="shared" si="12"/>
        <v>Nilopolis</v>
      </c>
      <c r="H59" s="72">
        <f t="shared" si="13"/>
        <v>13227</v>
      </c>
      <c r="I59" s="73">
        <v>0</v>
      </c>
      <c r="J59" s="73">
        <v>0</v>
      </c>
      <c r="K59" s="73">
        <v>299</v>
      </c>
      <c r="L59" s="73">
        <v>299</v>
      </c>
      <c r="M59" s="73">
        <v>299</v>
      </c>
      <c r="N59" s="73">
        <v>299</v>
      </c>
      <c r="O59" s="73">
        <v>299</v>
      </c>
      <c r="P59" s="73">
        <v>419</v>
      </c>
      <c r="Q59" s="73">
        <v>419</v>
      </c>
      <c r="R59" s="73">
        <v>419</v>
      </c>
      <c r="S59" s="73">
        <v>419</v>
      </c>
      <c r="T59" s="73">
        <v>419</v>
      </c>
      <c r="U59" s="73">
        <v>419</v>
      </c>
      <c r="V59" s="73">
        <v>419</v>
      </c>
      <c r="W59" s="73">
        <v>419</v>
      </c>
      <c r="X59" s="73">
        <v>419</v>
      </c>
      <c r="Y59" s="73">
        <v>419</v>
      </c>
      <c r="Z59" s="73">
        <v>419</v>
      </c>
      <c r="AA59" s="73">
        <v>419</v>
      </c>
      <c r="AB59" s="73">
        <v>419</v>
      </c>
      <c r="AC59" s="73">
        <v>419</v>
      </c>
      <c r="AD59" s="73">
        <v>419</v>
      </c>
      <c r="AE59" s="73">
        <v>419</v>
      </c>
      <c r="AF59" s="73">
        <v>419</v>
      </c>
      <c r="AG59" s="73">
        <v>419</v>
      </c>
      <c r="AH59" s="73">
        <v>419</v>
      </c>
      <c r="AI59" s="73">
        <v>419</v>
      </c>
      <c r="AJ59" s="73">
        <v>419</v>
      </c>
      <c r="AK59" s="73">
        <v>419</v>
      </c>
      <c r="AL59" s="73">
        <v>419</v>
      </c>
      <c r="AM59" s="73">
        <v>419</v>
      </c>
      <c r="AN59" s="73">
        <v>419</v>
      </c>
      <c r="AO59" s="73">
        <v>419</v>
      </c>
      <c r="AP59" s="73">
        <v>419</v>
      </c>
      <c r="AQ59" s="73">
        <v>419</v>
      </c>
      <c r="AR59" s="8"/>
    </row>
    <row r="60" spans="2:44">
      <c r="B60" s="5"/>
      <c r="E60" s="18">
        <v>6</v>
      </c>
      <c r="F60" s="44" t="str">
        <f t="shared" si="12"/>
        <v>Novo Iguacu</v>
      </c>
      <c r="H60" s="72">
        <f t="shared" si="13"/>
        <v>68116</v>
      </c>
      <c r="I60" s="73">
        <v>0</v>
      </c>
      <c r="J60" s="73">
        <v>3567</v>
      </c>
      <c r="K60" s="73">
        <v>4214</v>
      </c>
      <c r="L60" s="73">
        <v>4214</v>
      </c>
      <c r="M60" s="73">
        <v>647</v>
      </c>
      <c r="N60" s="73">
        <v>647</v>
      </c>
      <c r="O60" s="73">
        <v>647</v>
      </c>
      <c r="P60" s="73">
        <v>1935</v>
      </c>
      <c r="Q60" s="73">
        <v>1935</v>
      </c>
      <c r="R60" s="73">
        <v>1935</v>
      </c>
      <c r="S60" s="73">
        <v>1935</v>
      </c>
      <c r="T60" s="73">
        <v>1935</v>
      </c>
      <c r="U60" s="73">
        <v>1935</v>
      </c>
      <c r="V60" s="73">
        <v>1935</v>
      </c>
      <c r="W60" s="73">
        <v>1935</v>
      </c>
      <c r="X60" s="73">
        <v>1935</v>
      </c>
      <c r="Y60" s="73">
        <v>1935</v>
      </c>
      <c r="Z60" s="73">
        <v>1935</v>
      </c>
      <c r="AA60" s="73">
        <v>1935</v>
      </c>
      <c r="AB60" s="73">
        <v>1935</v>
      </c>
      <c r="AC60" s="73">
        <v>1935</v>
      </c>
      <c r="AD60" s="73">
        <v>1935</v>
      </c>
      <c r="AE60" s="73">
        <v>1935</v>
      </c>
      <c r="AF60" s="73">
        <v>1935</v>
      </c>
      <c r="AG60" s="73">
        <v>1935</v>
      </c>
      <c r="AH60" s="73">
        <v>1935</v>
      </c>
      <c r="AI60" s="73">
        <v>1935</v>
      </c>
      <c r="AJ60" s="73">
        <v>1935</v>
      </c>
      <c r="AK60" s="73">
        <v>1935</v>
      </c>
      <c r="AL60" s="73">
        <v>1935</v>
      </c>
      <c r="AM60" s="73">
        <v>1935</v>
      </c>
      <c r="AN60" s="73">
        <v>1935</v>
      </c>
      <c r="AO60" s="73">
        <v>1935</v>
      </c>
      <c r="AP60" s="73">
        <v>1935</v>
      </c>
      <c r="AQ60" s="73">
        <v>1935</v>
      </c>
      <c r="AR60" s="8"/>
    </row>
    <row r="61" spans="2:44">
      <c r="B61" s="5"/>
      <c r="E61" s="18">
        <v>7</v>
      </c>
      <c r="F61" s="44" t="str">
        <f t="shared" si="12"/>
        <v>Queimados</v>
      </c>
      <c r="H61" s="72">
        <f t="shared" si="13"/>
        <v>790</v>
      </c>
      <c r="I61" s="73">
        <v>0</v>
      </c>
      <c r="J61" s="73">
        <v>0</v>
      </c>
      <c r="K61" s="73">
        <v>18</v>
      </c>
      <c r="L61" s="73">
        <v>18</v>
      </c>
      <c r="M61" s="73">
        <v>18</v>
      </c>
      <c r="N61" s="73">
        <v>18</v>
      </c>
      <c r="O61" s="73">
        <v>18</v>
      </c>
      <c r="P61" s="73">
        <v>25</v>
      </c>
      <c r="Q61" s="73">
        <v>25</v>
      </c>
      <c r="R61" s="73">
        <v>25</v>
      </c>
      <c r="S61" s="73">
        <v>25</v>
      </c>
      <c r="T61" s="73">
        <v>25</v>
      </c>
      <c r="U61" s="73">
        <v>25</v>
      </c>
      <c r="V61" s="73">
        <v>25</v>
      </c>
      <c r="W61" s="73">
        <v>25</v>
      </c>
      <c r="X61" s="73">
        <v>25</v>
      </c>
      <c r="Y61" s="73">
        <v>25</v>
      </c>
      <c r="Z61" s="73">
        <v>25</v>
      </c>
      <c r="AA61" s="73">
        <v>25</v>
      </c>
      <c r="AB61" s="73">
        <v>25</v>
      </c>
      <c r="AC61" s="73">
        <v>25</v>
      </c>
      <c r="AD61" s="73">
        <v>25</v>
      </c>
      <c r="AE61" s="73">
        <v>25</v>
      </c>
      <c r="AF61" s="73">
        <v>25</v>
      </c>
      <c r="AG61" s="73">
        <v>25</v>
      </c>
      <c r="AH61" s="73">
        <v>25</v>
      </c>
      <c r="AI61" s="73">
        <v>25</v>
      </c>
      <c r="AJ61" s="73">
        <v>25</v>
      </c>
      <c r="AK61" s="73">
        <v>25</v>
      </c>
      <c r="AL61" s="73">
        <v>25</v>
      </c>
      <c r="AM61" s="73">
        <v>25</v>
      </c>
      <c r="AN61" s="73">
        <v>25</v>
      </c>
      <c r="AO61" s="73">
        <v>25</v>
      </c>
      <c r="AP61" s="73">
        <v>25</v>
      </c>
      <c r="AQ61" s="73">
        <v>25</v>
      </c>
      <c r="AR61" s="8"/>
    </row>
    <row r="62" spans="2:44">
      <c r="B62" s="5"/>
      <c r="E62" s="18">
        <v>8</v>
      </c>
      <c r="F62" s="44" t="str">
        <f t="shared" si="12"/>
        <v>Rio de Janeiro - AP 1, 2.2 e 3</v>
      </c>
      <c r="H62" s="72">
        <f t="shared" si="13"/>
        <v>311735</v>
      </c>
      <c r="I62" s="73">
        <v>0</v>
      </c>
      <c r="J62" s="73">
        <v>474</v>
      </c>
      <c r="K62" s="73">
        <v>7091</v>
      </c>
      <c r="L62" s="73">
        <v>7091</v>
      </c>
      <c r="M62" s="73">
        <v>6617</v>
      </c>
      <c r="N62" s="73">
        <v>6617</v>
      </c>
      <c r="O62" s="73">
        <v>6617</v>
      </c>
      <c r="P62" s="73">
        <v>9901</v>
      </c>
      <c r="Q62" s="73">
        <v>9901</v>
      </c>
      <c r="R62" s="73">
        <v>9901</v>
      </c>
      <c r="S62" s="73">
        <v>9901</v>
      </c>
      <c r="T62" s="73">
        <v>9901</v>
      </c>
      <c r="U62" s="73">
        <v>9901</v>
      </c>
      <c r="V62" s="73">
        <v>9901</v>
      </c>
      <c r="W62" s="73">
        <v>9901</v>
      </c>
      <c r="X62" s="73">
        <v>9901</v>
      </c>
      <c r="Y62" s="73">
        <v>9901</v>
      </c>
      <c r="Z62" s="73">
        <v>9901</v>
      </c>
      <c r="AA62" s="73">
        <v>9901</v>
      </c>
      <c r="AB62" s="73">
        <v>9901</v>
      </c>
      <c r="AC62" s="73">
        <v>9901</v>
      </c>
      <c r="AD62" s="73">
        <v>9901</v>
      </c>
      <c r="AE62" s="73">
        <v>9901</v>
      </c>
      <c r="AF62" s="73">
        <v>9901</v>
      </c>
      <c r="AG62" s="73">
        <v>9901</v>
      </c>
      <c r="AH62" s="73">
        <v>9901</v>
      </c>
      <c r="AI62" s="73">
        <v>9901</v>
      </c>
      <c r="AJ62" s="73">
        <v>9901</v>
      </c>
      <c r="AK62" s="73">
        <v>9901</v>
      </c>
      <c r="AL62" s="73">
        <v>9901</v>
      </c>
      <c r="AM62" s="73">
        <v>9901</v>
      </c>
      <c r="AN62" s="73">
        <v>9901</v>
      </c>
      <c r="AO62" s="73">
        <v>9901</v>
      </c>
      <c r="AP62" s="73">
        <v>9901</v>
      </c>
      <c r="AQ62" s="73">
        <v>9901</v>
      </c>
      <c r="AR62" s="8"/>
    </row>
    <row r="63" spans="2:44">
      <c r="B63" s="5"/>
      <c r="E63" s="18">
        <v>9</v>
      </c>
      <c r="F63" s="44" t="str">
        <f t="shared" si="12"/>
        <v>Sao Joao de Meriti</v>
      </c>
      <c r="H63" s="72">
        <f t="shared" si="13"/>
        <v>41390</v>
      </c>
      <c r="I63" s="73">
        <v>0</v>
      </c>
      <c r="J63" s="73">
        <v>731</v>
      </c>
      <c r="K63" s="73">
        <v>1520</v>
      </c>
      <c r="L63" s="73">
        <v>1520</v>
      </c>
      <c r="M63" s="73">
        <v>789</v>
      </c>
      <c r="N63" s="73">
        <v>789</v>
      </c>
      <c r="O63" s="73">
        <v>789</v>
      </c>
      <c r="P63" s="73">
        <v>1259</v>
      </c>
      <c r="Q63" s="73">
        <v>1259</v>
      </c>
      <c r="R63" s="73">
        <v>1259</v>
      </c>
      <c r="S63" s="73">
        <v>1259</v>
      </c>
      <c r="T63" s="73">
        <v>1259</v>
      </c>
      <c r="U63" s="73">
        <v>1259</v>
      </c>
      <c r="V63" s="73">
        <v>1259</v>
      </c>
      <c r="W63" s="73">
        <v>1259</v>
      </c>
      <c r="X63" s="73">
        <v>1259</v>
      </c>
      <c r="Y63" s="73">
        <v>1259</v>
      </c>
      <c r="Z63" s="73">
        <v>1259</v>
      </c>
      <c r="AA63" s="73">
        <v>1259</v>
      </c>
      <c r="AB63" s="73">
        <v>1259</v>
      </c>
      <c r="AC63" s="73">
        <v>1259</v>
      </c>
      <c r="AD63" s="73">
        <v>1259</v>
      </c>
      <c r="AE63" s="73">
        <v>1259</v>
      </c>
      <c r="AF63" s="73">
        <v>1259</v>
      </c>
      <c r="AG63" s="73">
        <v>1259</v>
      </c>
      <c r="AH63" s="73">
        <v>1259</v>
      </c>
      <c r="AI63" s="73">
        <v>1259</v>
      </c>
      <c r="AJ63" s="73">
        <v>1259</v>
      </c>
      <c r="AK63" s="73">
        <v>1259</v>
      </c>
      <c r="AL63" s="73">
        <v>1259</v>
      </c>
      <c r="AM63" s="73">
        <v>1259</v>
      </c>
      <c r="AN63" s="73">
        <v>1259</v>
      </c>
      <c r="AO63" s="73">
        <v>1259</v>
      </c>
      <c r="AP63" s="73">
        <v>1259</v>
      </c>
      <c r="AQ63" s="73">
        <v>1259</v>
      </c>
      <c r="AR63" s="8"/>
    </row>
    <row r="64" spans="2:44">
      <c r="B64" s="5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"/>
    </row>
    <row r="65" spans="2:48">
      <c r="B65" s="5"/>
      <c r="E65" s="20"/>
      <c r="F65" s="20" t="s">
        <v>39</v>
      </c>
      <c r="G65" s="20"/>
      <c r="H65" s="72">
        <f>SUM(I65:AQ65)</f>
        <v>1101188</v>
      </c>
      <c r="I65" s="72">
        <f t="shared" ref="I65:AQ65" si="14">SUM(I66:I74)</f>
        <v>0</v>
      </c>
      <c r="J65" s="72">
        <f t="shared" si="14"/>
        <v>26758</v>
      </c>
      <c r="K65" s="72">
        <f t="shared" si="14"/>
        <v>26758</v>
      </c>
      <c r="L65" s="72">
        <f t="shared" si="14"/>
        <v>26758</v>
      </c>
      <c r="M65" s="72">
        <f t="shared" si="14"/>
        <v>26758</v>
      </c>
      <c r="N65" s="72">
        <f t="shared" si="14"/>
        <v>26758</v>
      </c>
      <c r="O65" s="72">
        <f t="shared" si="14"/>
        <v>28564</v>
      </c>
      <c r="P65" s="72">
        <f t="shared" si="14"/>
        <v>30627</v>
      </c>
      <c r="Q65" s="72">
        <f t="shared" si="14"/>
        <v>30688</v>
      </c>
      <c r="R65" s="72">
        <f t="shared" si="14"/>
        <v>30751</v>
      </c>
      <c r="S65" s="72">
        <f t="shared" si="14"/>
        <v>30298</v>
      </c>
      <c r="T65" s="72">
        <f t="shared" si="14"/>
        <v>31650</v>
      </c>
      <c r="U65" s="72">
        <f t="shared" si="14"/>
        <v>33742</v>
      </c>
      <c r="V65" s="72">
        <f t="shared" si="14"/>
        <v>33839</v>
      </c>
      <c r="W65" s="72">
        <f t="shared" si="14"/>
        <v>33610</v>
      </c>
      <c r="X65" s="72">
        <f t="shared" si="14"/>
        <v>32600</v>
      </c>
      <c r="Y65" s="72">
        <f t="shared" si="14"/>
        <v>32556</v>
      </c>
      <c r="Z65" s="72">
        <f t="shared" si="14"/>
        <v>34650</v>
      </c>
      <c r="AA65" s="72">
        <f t="shared" si="14"/>
        <v>34748</v>
      </c>
      <c r="AB65" s="72">
        <f t="shared" si="14"/>
        <v>34518</v>
      </c>
      <c r="AC65" s="72">
        <f t="shared" si="14"/>
        <v>33023</v>
      </c>
      <c r="AD65" s="72">
        <f t="shared" si="14"/>
        <v>32979</v>
      </c>
      <c r="AE65" s="72">
        <f t="shared" si="14"/>
        <v>35074</v>
      </c>
      <c r="AF65" s="72">
        <f t="shared" si="14"/>
        <v>35170</v>
      </c>
      <c r="AG65" s="72">
        <f t="shared" si="14"/>
        <v>34940</v>
      </c>
      <c r="AH65" s="72">
        <f t="shared" si="14"/>
        <v>33121</v>
      </c>
      <c r="AI65" s="72">
        <f t="shared" si="14"/>
        <v>33076</v>
      </c>
      <c r="AJ65" s="72">
        <f t="shared" si="14"/>
        <v>35171</v>
      </c>
      <c r="AK65" s="72">
        <f t="shared" si="14"/>
        <v>35267</v>
      </c>
      <c r="AL65" s="72">
        <f t="shared" si="14"/>
        <v>35037</v>
      </c>
      <c r="AM65" s="72">
        <f t="shared" si="14"/>
        <v>33126</v>
      </c>
      <c r="AN65" s="72">
        <f t="shared" si="14"/>
        <v>33083</v>
      </c>
      <c r="AO65" s="72">
        <f t="shared" si="14"/>
        <v>35176</v>
      </c>
      <c r="AP65" s="72">
        <f t="shared" si="14"/>
        <v>35272</v>
      </c>
      <c r="AQ65" s="72">
        <f t="shared" si="14"/>
        <v>35042</v>
      </c>
      <c r="AR65" s="8"/>
    </row>
    <row r="66" spans="2:48">
      <c r="B66" s="5"/>
      <c r="E66" s="18">
        <v>1</v>
      </c>
      <c r="F66" s="44" t="str">
        <f t="shared" ref="F66:F74" si="15">F55</f>
        <v>Belford Roxo</v>
      </c>
      <c r="H66" s="72">
        <f t="shared" ref="H66:H74" si="16">SUM(I66:AQ66)</f>
        <v>131323</v>
      </c>
      <c r="I66" s="73">
        <v>0</v>
      </c>
      <c r="J66" s="73">
        <v>2807</v>
      </c>
      <c r="K66" s="73">
        <v>2807</v>
      </c>
      <c r="L66" s="73">
        <v>2807</v>
      </c>
      <c r="M66" s="73">
        <v>2807</v>
      </c>
      <c r="N66" s="73">
        <v>2807</v>
      </c>
      <c r="O66" s="73">
        <v>3025</v>
      </c>
      <c r="P66" s="73">
        <v>3469</v>
      </c>
      <c r="Q66" s="73">
        <v>3482</v>
      </c>
      <c r="R66" s="73">
        <v>3496</v>
      </c>
      <c r="S66" s="73">
        <v>3451</v>
      </c>
      <c r="T66" s="73">
        <v>3679</v>
      </c>
      <c r="U66" s="73">
        <v>4133</v>
      </c>
      <c r="V66" s="73">
        <v>4156</v>
      </c>
      <c r="W66" s="73">
        <v>4180</v>
      </c>
      <c r="X66" s="73">
        <v>4070</v>
      </c>
      <c r="Y66" s="73">
        <v>3815</v>
      </c>
      <c r="Z66" s="73">
        <v>4269</v>
      </c>
      <c r="AA66" s="73">
        <v>4293</v>
      </c>
      <c r="AB66" s="73">
        <v>4316</v>
      </c>
      <c r="AC66" s="73">
        <v>4139</v>
      </c>
      <c r="AD66" s="73">
        <v>3884</v>
      </c>
      <c r="AE66" s="73">
        <v>4338</v>
      </c>
      <c r="AF66" s="73">
        <v>4362</v>
      </c>
      <c r="AG66" s="73">
        <v>4385</v>
      </c>
      <c r="AH66" s="73">
        <v>4152</v>
      </c>
      <c r="AI66" s="73">
        <v>3897</v>
      </c>
      <c r="AJ66" s="73">
        <v>4351</v>
      </c>
      <c r="AK66" s="73">
        <v>4375</v>
      </c>
      <c r="AL66" s="73">
        <v>4398</v>
      </c>
      <c r="AM66" s="73">
        <v>4152</v>
      </c>
      <c r="AN66" s="73">
        <v>3897</v>
      </c>
      <c r="AO66" s="73">
        <v>4351</v>
      </c>
      <c r="AP66" s="73">
        <v>4375</v>
      </c>
      <c r="AQ66" s="73">
        <v>4398</v>
      </c>
      <c r="AR66" s="8"/>
    </row>
    <row r="67" spans="2:48">
      <c r="B67" s="5"/>
      <c r="E67" s="18">
        <v>2</v>
      </c>
      <c r="F67" s="44" t="str">
        <f t="shared" si="15"/>
        <v>Duque de Caxias</v>
      </c>
      <c r="H67" s="72">
        <f t="shared" si="16"/>
        <v>211502</v>
      </c>
      <c r="I67" s="73">
        <v>0</v>
      </c>
      <c r="J67" s="73">
        <v>4766</v>
      </c>
      <c r="K67" s="73">
        <v>4766</v>
      </c>
      <c r="L67" s="73">
        <v>4766</v>
      </c>
      <c r="M67" s="73">
        <v>4766</v>
      </c>
      <c r="N67" s="73">
        <v>4766</v>
      </c>
      <c r="O67" s="73">
        <v>5156</v>
      </c>
      <c r="P67" s="73">
        <v>5656</v>
      </c>
      <c r="Q67" s="73">
        <v>5672</v>
      </c>
      <c r="R67" s="73">
        <v>5688</v>
      </c>
      <c r="S67" s="73">
        <v>5604</v>
      </c>
      <c r="T67" s="73">
        <v>6007</v>
      </c>
      <c r="U67" s="73">
        <v>6518</v>
      </c>
      <c r="V67" s="73">
        <v>6546</v>
      </c>
      <c r="W67" s="73">
        <v>6574</v>
      </c>
      <c r="X67" s="73">
        <v>6381</v>
      </c>
      <c r="Y67" s="73">
        <v>6237</v>
      </c>
      <c r="Z67" s="73">
        <v>6749</v>
      </c>
      <c r="AA67" s="73">
        <v>6777</v>
      </c>
      <c r="AB67" s="73">
        <v>6805</v>
      </c>
      <c r="AC67" s="73">
        <v>6505</v>
      </c>
      <c r="AD67" s="73">
        <v>6362</v>
      </c>
      <c r="AE67" s="73">
        <v>6874</v>
      </c>
      <c r="AF67" s="73">
        <v>6902</v>
      </c>
      <c r="AG67" s="73">
        <v>6930</v>
      </c>
      <c r="AH67" s="73">
        <v>6563</v>
      </c>
      <c r="AI67" s="73">
        <v>6419</v>
      </c>
      <c r="AJ67" s="73">
        <v>6931</v>
      </c>
      <c r="AK67" s="73">
        <v>6959</v>
      </c>
      <c r="AL67" s="73">
        <v>6987</v>
      </c>
      <c r="AM67" s="73">
        <v>6565</v>
      </c>
      <c r="AN67" s="73">
        <v>6422</v>
      </c>
      <c r="AO67" s="73">
        <v>6933</v>
      </c>
      <c r="AP67" s="73">
        <v>6961</v>
      </c>
      <c r="AQ67" s="73">
        <v>6989</v>
      </c>
      <c r="AR67" s="8"/>
    </row>
    <row r="68" spans="2:48">
      <c r="B68" s="5"/>
      <c r="E68" s="18">
        <v>3</v>
      </c>
      <c r="F68" s="44" t="str">
        <f t="shared" si="15"/>
        <v>Japeri</v>
      </c>
      <c r="H68" s="72">
        <f t="shared" si="16"/>
        <v>30561</v>
      </c>
      <c r="I68" s="73">
        <v>0</v>
      </c>
      <c r="J68" s="73">
        <v>572</v>
      </c>
      <c r="K68" s="73">
        <v>572</v>
      </c>
      <c r="L68" s="73">
        <v>572</v>
      </c>
      <c r="M68" s="73">
        <v>572</v>
      </c>
      <c r="N68" s="73">
        <v>572</v>
      </c>
      <c r="O68" s="73">
        <v>626</v>
      </c>
      <c r="P68" s="73">
        <v>899</v>
      </c>
      <c r="Q68" s="73">
        <v>909</v>
      </c>
      <c r="R68" s="73">
        <v>919</v>
      </c>
      <c r="S68" s="73">
        <v>919</v>
      </c>
      <c r="T68" s="73">
        <v>691</v>
      </c>
      <c r="U68" s="73">
        <v>963</v>
      </c>
      <c r="V68" s="73">
        <v>973</v>
      </c>
      <c r="W68" s="73">
        <v>983</v>
      </c>
      <c r="X68" s="73">
        <v>969</v>
      </c>
      <c r="Y68" s="73">
        <v>741</v>
      </c>
      <c r="Z68" s="73">
        <v>1013</v>
      </c>
      <c r="AA68" s="73">
        <v>1023</v>
      </c>
      <c r="AB68" s="73">
        <v>1033</v>
      </c>
      <c r="AC68" s="73">
        <v>1003</v>
      </c>
      <c r="AD68" s="73">
        <v>774</v>
      </c>
      <c r="AE68" s="73">
        <v>1047</v>
      </c>
      <c r="AF68" s="73">
        <v>1057</v>
      </c>
      <c r="AG68" s="73">
        <v>1067</v>
      </c>
      <c r="AH68" s="73">
        <v>1021</v>
      </c>
      <c r="AI68" s="73">
        <v>792</v>
      </c>
      <c r="AJ68" s="73">
        <v>1065</v>
      </c>
      <c r="AK68" s="73">
        <v>1075</v>
      </c>
      <c r="AL68" s="73">
        <v>1085</v>
      </c>
      <c r="AM68" s="73">
        <v>1024</v>
      </c>
      <c r="AN68" s="73">
        <v>796</v>
      </c>
      <c r="AO68" s="73">
        <v>1068</v>
      </c>
      <c r="AP68" s="73">
        <v>1078</v>
      </c>
      <c r="AQ68" s="73">
        <v>1088</v>
      </c>
      <c r="AR68" s="8"/>
    </row>
    <row r="69" spans="2:48">
      <c r="B69" s="5"/>
      <c r="E69" s="18">
        <v>4</v>
      </c>
      <c r="F69" s="44" t="str">
        <f t="shared" si="15"/>
        <v>Mesquita</v>
      </c>
      <c r="H69" s="72">
        <f t="shared" si="16"/>
        <v>44600</v>
      </c>
      <c r="I69" s="73">
        <v>0</v>
      </c>
      <c r="J69" s="73">
        <v>1169</v>
      </c>
      <c r="K69" s="73">
        <v>1169</v>
      </c>
      <c r="L69" s="73">
        <v>1169</v>
      </c>
      <c r="M69" s="73">
        <v>1169</v>
      </c>
      <c r="N69" s="73">
        <v>1169</v>
      </c>
      <c r="O69" s="73">
        <v>1243</v>
      </c>
      <c r="P69" s="73">
        <v>1262</v>
      </c>
      <c r="Q69" s="73">
        <v>1262</v>
      </c>
      <c r="R69" s="73">
        <v>1263</v>
      </c>
      <c r="S69" s="73">
        <v>1242</v>
      </c>
      <c r="T69" s="73">
        <v>1317</v>
      </c>
      <c r="U69" s="73">
        <v>1335</v>
      </c>
      <c r="V69" s="73">
        <v>1336</v>
      </c>
      <c r="W69" s="73">
        <v>1337</v>
      </c>
      <c r="X69" s="73">
        <v>1294</v>
      </c>
      <c r="Y69" s="73">
        <v>1348</v>
      </c>
      <c r="Z69" s="73">
        <v>1367</v>
      </c>
      <c r="AA69" s="73">
        <v>1368</v>
      </c>
      <c r="AB69" s="73">
        <v>1369</v>
      </c>
      <c r="AC69" s="73">
        <v>1306</v>
      </c>
      <c r="AD69" s="73">
        <v>1360</v>
      </c>
      <c r="AE69" s="73">
        <v>1379</v>
      </c>
      <c r="AF69" s="73">
        <v>1379</v>
      </c>
      <c r="AG69" s="73">
        <v>1380</v>
      </c>
      <c r="AH69" s="73">
        <v>1306</v>
      </c>
      <c r="AI69" s="73">
        <v>1360</v>
      </c>
      <c r="AJ69" s="73">
        <v>1379</v>
      </c>
      <c r="AK69" s="73">
        <v>1379</v>
      </c>
      <c r="AL69" s="73">
        <v>1380</v>
      </c>
      <c r="AM69" s="73">
        <v>1306</v>
      </c>
      <c r="AN69" s="73">
        <v>1360</v>
      </c>
      <c r="AO69" s="73">
        <v>1379</v>
      </c>
      <c r="AP69" s="73">
        <v>1379</v>
      </c>
      <c r="AQ69" s="73">
        <v>1380</v>
      </c>
      <c r="AR69" s="8"/>
    </row>
    <row r="70" spans="2:48">
      <c r="B70" s="5"/>
      <c r="E70" s="18">
        <v>5</v>
      </c>
      <c r="F70" s="44" t="str">
        <f t="shared" si="15"/>
        <v>Nilopolis</v>
      </c>
      <c r="H70" s="72">
        <f t="shared" si="16"/>
        <v>30227</v>
      </c>
      <c r="I70" s="73">
        <v>0</v>
      </c>
      <c r="J70" s="73">
        <v>823</v>
      </c>
      <c r="K70" s="73">
        <v>823</v>
      </c>
      <c r="L70" s="73">
        <v>823</v>
      </c>
      <c r="M70" s="73">
        <v>823</v>
      </c>
      <c r="N70" s="73">
        <v>823</v>
      </c>
      <c r="O70" s="73">
        <v>864</v>
      </c>
      <c r="P70" s="73">
        <v>872</v>
      </c>
      <c r="Q70" s="73">
        <v>872</v>
      </c>
      <c r="R70" s="73">
        <v>872</v>
      </c>
      <c r="S70" s="73">
        <v>857</v>
      </c>
      <c r="T70" s="73">
        <v>899</v>
      </c>
      <c r="U70" s="73">
        <v>906</v>
      </c>
      <c r="V70" s="73">
        <v>907</v>
      </c>
      <c r="W70" s="73">
        <v>907</v>
      </c>
      <c r="X70" s="73">
        <v>876</v>
      </c>
      <c r="Y70" s="73">
        <v>910</v>
      </c>
      <c r="Z70" s="73">
        <v>917</v>
      </c>
      <c r="AA70" s="73">
        <v>918</v>
      </c>
      <c r="AB70" s="73">
        <v>918</v>
      </c>
      <c r="AC70" s="73">
        <v>876</v>
      </c>
      <c r="AD70" s="73">
        <v>910</v>
      </c>
      <c r="AE70" s="73">
        <v>917</v>
      </c>
      <c r="AF70" s="73">
        <v>918</v>
      </c>
      <c r="AG70" s="73">
        <v>918</v>
      </c>
      <c r="AH70" s="73">
        <v>876</v>
      </c>
      <c r="AI70" s="73">
        <v>910</v>
      </c>
      <c r="AJ70" s="73">
        <v>917</v>
      </c>
      <c r="AK70" s="73">
        <v>918</v>
      </c>
      <c r="AL70" s="73">
        <v>918</v>
      </c>
      <c r="AM70" s="73">
        <v>876</v>
      </c>
      <c r="AN70" s="73">
        <v>910</v>
      </c>
      <c r="AO70" s="73">
        <v>917</v>
      </c>
      <c r="AP70" s="73">
        <v>918</v>
      </c>
      <c r="AQ70" s="73">
        <v>918</v>
      </c>
      <c r="AR70" s="8"/>
    </row>
    <row r="71" spans="2:48">
      <c r="B71" s="5"/>
      <c r="E71" s="18">
        <v>6</v>
      </c>
      <c r="F71" s="44" t="str">
        <f t="shared" si="15"/>
        <v>Novo Iguacu</v>
      </c>
      <c r="H71" s="72">
        <f t="shared" si="16"/>
        <v>161082</v>
      </c>
      <c r="I71" s="73">
        <v>0</v>
      </c>
      <c r="J71" s="73">
        <v>3971</v>
      </c>
      <c r="K71" s="73">
        <v>3971</v>
      </c>
      <c r="L71" s="73">
        <v>3971</v>
      </c>
      <c r="M71" s="73">
        <v>3971</v>
      </c>
      <c r="N71" s="73">
        <v>3971</v>
      </c>
      <c r="O71" s="73">
        <v>4234</v>
      </c>
      <c r="P71" s="73">
        <v>4463</v>
      </c>
      <c r="Q71" s="73">
        <v>4469</v>
      </c>
      <c r="R71" s="73">
        <v>4475</v>
      </c>
      <c r="S71" s="73">
        <v>4410</v>
      </c>
      <c r="T71" s="73">
        <v>4677</v>
      </c>
      <c r="U71" s="73">
        <v>4911</v>
      </c>
      <c r="V71" s="73">
        <v>4921</v>
      </c>
      <c r="W71" s="73">
        <v>4931</v>
      </c>
      <c r="X71" s="73">
        <v>4781</v>
      </c>
      <c r="Y71" s="73">
        <v>4803</v>
      </c>
      <c r="Z71" s="73">
        <v>5036</v>
      </c>
      <c r="AA71" s="73">
        <v>5047</v>
      </c>
      <c r="AB71" s="73">
        <v>5057</v>
      </c>
      <c r="AC71" s="73">
        <v>4837</v>
      </c>
      <c r="AD71" s="73">
        <v>4859</v>
      </c>
      <c r="AE71" s="73">
        <v>5092</v>
      </c>
      <c r="AF71" s="73">
        <v>5103</v>
      </c>
      <c r="AG71" s="73">
        <v>5113</v>
      </c>
      <c r="AH71" s="73">
        <v>4837</v>
      </c>
      <c r="AI71" s="73">
        <v>4859</v>
      </c>
      <c r="AJ71" s="73">
        <v>5092</v>
      </c>
      <c r="AK71" s="73">
        <v>5103</v>
      </c>
      <c r="AL71" s="73">
        <v>5113</v>
      </c>
      <c r="AM71" s="73">
        <v>4837</v>
      </c>
      <c r="AN71" s="73">
        <v>4859</v>
      </c>
      <c r="AO71" s="73">
        <v>5092</v>
      </c>
      <c r="AP71" s="73">
        <v>5103</v>
      </c>
      <c r="AQ71" s="73">
        <v>5113</v>
      </c>
      <c r="AR71" s="8"/>
    </row>
    <row r="72" spans="2:48">
      <c r="B72" s="5"/>
      <c r="E72" s="18">
        <v>7</v>
      </c>
      <c r="F72" s="44" t="str">
        <f t="shared" si="15"/>
        <v>Queimados</v>
      </c>
      <c r="H72" s="72">
        <f t="shared" si="16"/>
        <v>39540</v>
      </c>
      <c r="I72" s="73">
        <v>0</v>
      </c>
      <c r="J72" s="73">
        <v>866</v>
      </c>
      <c r="K72" s="73">
        <v>866</v>
      </c>
      <c r="L72" s="73">
        <v>866</v>
      </c>
      <c r="M72" s="73">
        <v>866</v>
      </c>
      <c r="N72" s="73">
        <v>866</v>
      </c>
      <c r="O72" s="73">
        <v>948</v>
      </c>
      <c r="P72" s="73">
        <v>1147</v>
      </c>
      <c r="Q72" s="73">
        <v>1154</v>
      </c>
      <c r="R72" s="73">
        <v>1162</v>
      </c>
      <c r="S72" s="73">
        <v>1147</v>
      </c>
      <c r="T72" s="73">
        <v>1023</v>
      </c>
      <c r="U72" s="73">
        <v>1222</v>
      </c>
      <c r="V72" s="73">
        <v>1230</v>
      </c>
      <c r="W72" s="73">
        <v>1237</v>
      </c>
      <c r="X72" s="73">
        <v>1197</v>
      </c>
      <c r="Y72" s="73">
        <v>1073</v>
      </c>
      <c r="Z72" s="73">
        <v>1272</v>
      </c>
      <c r="AA72" s="73">
        <v>1280</v>
      </c>
      <c r="AB72" s="73">
        <v>1287</v>
      </c>
      <c r="AC72" s="73">
        <v>1225</v>
      </c>
      <c r="AD72" s="73">
        <v>1101</v>
      </c>
      <c r="AE72" s="73">
        <v>1300</v>
      </c>
      <c r="AF72" s="73">
        <v>1307</v>
      </c>
      <c r="AG72" s="73">
        <v>1314</v>
      </c>
      <c r="AH72" s="73">
        <v>1234</v>
      </c>
      <c r="AI72" s="73">
        <v>1110</v>
      </c>
      <c r="AJ72" s="73">
        <v>1309</v>
      </c>
      <c r="AK72" s="73">
        <v>1316</v>
      </c>
      <c r="AL72" s="73">
        <v>1323</v>
      </c>
      <c r="AM72" s="73">
        <v>1234</v>
      </c>
      <c r="AN72" s="73">
        <v>1110</v>
      </c>
      <c r="AO72" s="73">
        <v>1309</v>
      </c>
      <c r="AP72" s="73">
        <v>1316</v>
      </c>
      <c r="AQ72" s="73">
        <v>1323</v>
      </c>
      <c r="AR72" s="8"/>
    </row>
    <row r="73" spans="2:48">
      <c r="B73" s="5"/>
      <c r="E73" s="18">
        <v>8</v>
      </c>
      <c r="F73" s="44" t="str">
        <f t="shared" si="15"/>
        <v>Rio de Janeiro - AP 1, 2.2 e 3</v>
      </c>
      <c r="H73" s="72">
        <f t="shared" si="16"/>
        <v>378552</v>
      </c>
      <c r="I73" s="73">
        <v>0</v>
      </c>
      <c r="J73" s="73">
        <v>9860</v>
      </c>
      <c r="K73" s="73">
        <v>9860</v>
      </c>
      <c r="L73" s="73">
        <v>9860</v>
      </c>
      <c r="M73" s="73">
        <v>9860</v>
      </c>
      <c r="N73" s="73">
        <v>9860</v>
      </c>
      <c r="O73" s="73">
        <v>10450</v>
      </c>
      <c r="P73" s="73">
        <v>10753</v>
      </c>
      <c r="Q73" s="73">
        <v>10760</v>
      </c>
      <c r="R73" s="73">
        <v>10767</v>
      </c>
      <c r="S73" s="73">
        <v>10596</v>
      </c>
      <c r="T73" s="73">
        <v>11191</v>
      </c>
      <c r="U73" s="73">
        <v>11499</v>
      </c>
      <c r="V73" s="73">
        <v>11512</v>
      </c>
      <c r="W73" s="73">
        <v>11200</v>
      </c>
      <c r="X73" s="73">
        <v>10848</v>
      </c>
      <c r="Y73" s="73">
        <v>11442</v>
      </c>
      <c r="Z73" s="73">
        <v>11751</v>
      </c>
      <c r="AA73" s="73">
        <v>11763</v>
      </c>
      <c r="AB73" s="73">
        <v>11452</v>
      </c>
      <c r="AC73" s="73">
        <v>10948</v>
      </c>
      <c r="AD73" s="73">
        <v>11542</v>
      </c>
      <c r="AE73" s="73">
        <v>11851</v>
      </c>
      <c r="AF73" s="73">
        <v>11863</v>
      </c>
      <c r="AG73" s="73">
        <v>11552</v>
      </c>
      <c r="AH73" s="73">
        <v>10948</v>
      </c>
      <c r="AI73" s="73">
        <v>11542</v>
      </c>
      <c r="AJ73" s="73">
        <v>11851</v>
      </c>
      <c r="AK73" s="73">
        <v>11863</v>
      </c>
      <c r="AL73" s="73">
        <v>11552</v>
      </c>
      <c r="AM73" s="73">
        <v>10948</v>
      </c>
      <c r="AN73" s="73">
        <v>11542</v>
      </c>
      <c r="AO73" s="73">
        <v>11851</v>
      </c>
      <c r="AP73" s="73">
        <v>11863</v>
      </c>
      <c r="AQ73" s="73">
        <v>11552</v>
      </c>
      <c r="AR73" s="8"/>
    </row>
    <row r="74" spans="2:48">
      <c r="B74" s="5"/>
      <c r="E74" s="18">
        <v>9</v>
      </c>
      <c r="F74" s="44" t="str">
        <f t="shared" si="15"/>
        <v>Sao Joao de Meriti</v>
      </c>
      <c r="H74" s="72">
        <f t="shared" si="16"/>
        <v>73801</v>
      </c>
      <c r="I74" s="73">
        <v>0</v>
      </c>
      <c r="J74" s="73">
        <v>1924</v>
      </c>
      <c r="K74" s="73">
        <v>1924</v>
      </c>
      <c r="L74" s="73">
        <v>1924</v>
      </c>
      <c r="M74" s="73">
        <v>1924</v>
      </c>
      <c r="N74" s="73">
        <v>1924</v>
      </c>
      <c r="O74" s="73">
        <v>2018</v>
      </c>
      <c r="P74" s="73">
        <v>2106</v>
      </c>
      <c r="Q74" s="73">
        <v>2108</v>
      </c>
      <c r="R74" s="73">
        <v>2109</v>
      </c>
      <c r="S74" s="73">
        <v>2072</v>
      </c>
      <c r="T74" s="73">
        <v>2166</v>
      </c>
      <c r="U74" s="73">
        <v>2255</v>
      </c>
      <c r="V74" s="73">
        <v>2258</v>
      </c>
      <c r="W74" s="73">
        <v>2261</v>
      </c>
      <c r="X74" s="73">
        <v>2184</v>
      </c>
      <c r="Y74" s="73">
        <v>2187</v>
      </c>
      <c r="Z74" s="73">
        <v>2276</v>
      </c>
      <c r="AA74" s="73">
        <v>2279</v>
      </c>
      <c r="AB74" s="73">
        <v>2281</v>
      </c>
      <c r="AC74" s="73">
        <v>2184</v>
      </c>
      <c r="AD74" s="73">
        <v>2187</v>
      </c>
      <c r="AE74" s="73">
        <v>2276</v>
      </c>
      <c r="AF74" s="73">
        <v>2279</v>
      </c>
      <c r="AG74" s="73">
        <v>2281</v>
      </c>
      <c r="AH74" s="73">
        <v>2184</v>
      </c>
      <c r="AI74" s="73">
        <v>2187</v>
      </c>
      <c r="AJ74" s="73">
        <v>2276</v>
      </c>
      <c r="AK74" s="73">
        <v>2279</v>
      </c>
      <c r="AL74" s="73">
        <v>2281</v>
      </c>
      <c r="AM74" s="73">
        <v>2184</v>
      </c>
      <c r="AN74" s="73">
        <v>2187</v>
      </c>
      <c r="AO74" s="73">
        <v>2276</v>
      </c>
      <c r="AP74" s="73">
        <v>2279</v>
      </c>
      <c r="AQ74" s="73">
        <v>2281</v>
      </c>
      <c r="AR74" s="8"/>
    </row>
    <row r="75" spans="2:48">
      <c r="B75" s="5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"/>
    </row>
    <row r="76" spans="2:48" ht="25.5">
      <c r="B76" s="5"/>
      <c r="G76" s="36" t="s">
        <v>8</v>
      </c>
      <c r="H76" s="111" t="s">
        <v>7</v>
      </c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"/>
    </row>
    <row r="77" spans="2:48" s="20" customFormat="1">
      <c r="B77" s="26"/>
      <c r="F77" s="20" t="s">
        <v>6</v>
      </c>
      <c r="G77" s="67">
        <f t="shared" ref="G77" si="17">$H$77/H77</f>
        <v>1</v>
      </c>
      <c r="H77" s="112">
        <f t="shared" ref="H77:H83" si="18">SUM(I77:AQ77)</f>
        <v>5629434</v>
      </c>
      <c r="I77" s="72">
        <f>SUM(I78:I83)</f>
        <v>0</v>
      </c>
      <c r="J77" s="72">
        <f t="shared" ref="J77:AK77" si="19">SUM(J78:J83)</f>
        <v>267818</v>
      </c>
      <c r="K77" s="72">
        <f t="shared" si="19"/>
        <v>423132</v>
      </c>
      <c r="L77" s="72">
        <f t="shared" si="19"/>
        <v>569982</v>
      </c>
      <c r="M77" s="72">
        <f t="shared" si="19"/>
        <v>576280</v>
      </c>
      <c r="N77" s="72">
        <f t="shared" si="19"/>
        <v>578349</v>
      </c>
      <c r="O77" s="72">
        <f t="shared" si="19"/>
        <v>461240</v>
      </c>
      <c r="P77" s="72">
        <f t="shared" si="19"/>
        <v>354306</v>
      </c>
      <c r="Q77" s="72">
        <f t="shared" si="19"/>
        <v>282295</v>
      </c>
      <c r="R77" s="72">
        <f t="shared" si="19"/>
        <v>244840</v>
      </c>
      <c r="S77" s="72">
        <f t="shared" si="19"/>
        <v>225434</v>
      </c>
      <c r="T77" s="72">
        <f t="shared" si="19"/>
        <v>169875</v>
      </c>
      <c r="U77" s="72">
        <f t="shared" si="19"/>
        <v>171965</v>
      </c>
      <c r="V77" s="72">
        <f t="shared" si="19"/>
        <v>84359</v>
      </c>
      <c r="W77" s="72">
        <f t="shared" si="19"/>
        <v>83593</v>
      </c>
      <c r="X77" s="72">
        <f t="shared" si="19"/>
        <v>67817</v>
      </c>
      <c r="Y77" s="72">
        <f t="shared" si="19"/>
        <v>63903</v>
      </c>
      <c r="Z77" s="72">
        <f t="shared" si="19"/>
        <v>65996</v>
      </c>
      <c r="AA77" s="72">
        <f t="shared" si="19"/>
        <v>66094</v>
      </c>
      <c r="AB77" s="72">
        <f t="shared" si="19"/>
        <v>65864</v>
      </c>
      <c r="AC77" s="72">
        <f t="shared" si="19"/>
        <v>54526</v>
      </c>
      <c r="AD77" s="72">
        <f t="shared" si="19"/>
        <v>54482</v>
      </c>
      <c r="AE77" s="72">
        <f t="shared" si="19"/>
        <v>56577</v>
      </c>
      <c r="AF77" s="72">
        <f t="shared" si="19"/>
        <v>56673</v>
      </c>
      <c r="AG77" s="72">
        <f t="shared" si="19"/>
        <v>56443</v>
      </c>
      <c r="AH77" s="72">
        <f t="shared" si="19"/>
        <v>51631</v>
      </c>
      <c r="AI77" s="72">
        <f t="shared" si="19"/>
        <v>51586</v>
      </c>
      <c r="AJ77" s="72">
        <f t="shared" si="19"/>
        <v>53681</v>
      </c>
      <c r="AK77" s="72">
        <f t="shared" si="19"/>
        <v>53777</v>
      </c>
      <c r="AL77" s="72">
        <f t="shared" ref="AL77:AQ77" si="20">SUM(AL78:AL83)</f>
        <v>53547</v>
      </c>
      <c r="AM77" s="72">
        <f t="shared" si="20"/>
        <v>51460</v>
      </c>
      <c r="AN77" s="72">
        <f t="shared" si="20"/>
        <v>51417</v>
      </c>
      <c r="AO77" s="72">
        <f t="shared" si="20"/>
        <v>53510</v>
      </c>
      <c r="AP77" s="72">
        <f t="shared" si="20"/>
        <v>53606</v>
      </c>
      <c r="AQ77" s="72">
        <f t="shared" si="20"/>
        <v>53376</v>
      </c>
      <c r="AR77" s="13"/>
      <c r="AT77" s="66"/>
      <c r="AU77" s="66"/>
      <c r="AV77" s="66"/>
    </row>
    <row r="78" spans="2:48">
      <c r="B78" s="5"/>
      <c r="F78" s="21" t="str">
        <f>F10</f>
        <v>Obras Civis - Produção de Água</v>
      </c>
      <c r="G78" s="37">
        <f>H78/$H$77</f>
        <v>0.21333050534032375</v>
      </c>
      <c r="H78" s="112">
        <f t="shared" si="18"/>
        <v>1200930</v>
      </c>
      <c r="I78" s="73">
        <f t="shared" ref="I78:AQ78" si="21">I10</f>
        <v>0</v>
      </c>
      <c r="J78" s="73">
        <f t="shared" si="21"/>
        <v>90372</v>
      </c>
      <c r="K78" s="73">
        <f t="shared" si="21"/>
        <v>117568</v>
      </c>
      <c r="L78" s="73">
        <f t="shared" si="21"/>
        <v>246466</v>
      </c>
      <c r="M78" s="73">
        <f t="shared" si="21"/>
        <v>247958</v>
      </c>
      <c r="N78" s="73">
        <f t="shared" si="21"/>
        <v>261671</v>
      </c>
      <c r="O78" s="73">
        <f t="shared" si="21"/>
        <v>143028</v>
      </c>
      <c r="P78" s="73">
        <f t="shared" si="21"/>
        <v>76484</v>
      </c>
      <c r="Q78" s="73">
        <f t="shared" si="21"/>
        <v>15330</v>
      </c>
      <c r="R78" s="73">
        <f t="shared" si="21"/>
        <v>739</v>
      </c>
      <c r="S78" s="73">
        <f t="shared" si="21"/>
        <v>623</v>
      </c>
      <c r="T78" s="73">
        <f t="shared" si="21"/>
        <v>119</v>
      </c>
      <c r="U78" s="73">
        <f t="shared" si="21"/>
        <v>119</v>
      </c>
      <c r="V78" s="73">
        <f t="shared" si="21"/>
        <v>119</v>
      </c>
      <c r="W78" s="73">
        <f t="shared" si="21"/>
        <v>119</v>
      </c>
      <c r="X78" s="73">
        <f t="shared" si="21"/>
        <v>35</v>
      </c>
      <c r="Y78" s="73">
        <f t="shared" si="21"/>
        <v>35</v>
      </c>
      <c r="Z78" s="73">
        <f t="shared" si="21"/>
        <v>35</v>
      </c>
      <c r="AA78" s="73">
        <f t="shared" si="21"/>
        <v>35</v>
      </c>
      <c r="AB78" s="73">
        <f t="shared" si="21"/>
        <v>35</v>
      </c>
      <c r="AC78" s="73">
        <f t="shared" si="21"/>
        <v>8</v>
      </c>
      <c r="AD78" s="73">
        <f t="shared" si="21"/>
        <v>8</v>
      </c>
      <c r="AE78" s="73">
        <f t="shared" si="21"/>
        <v>8</v>
      </c>
      <c r="AF78" s="73">
        <f t="shared" si="21"/>
        <v>8</v>
      </c>
      <c r="AG78" s="73">
        <f t="shared" si="21"/>
        <v>8</v>
      </c>
      <c r="AH78" s="73">
        <f t="shared" si="21"/>
        <v>0</v>
      </c>
      <c r="AI78" s="73">
        <f t="shared" si="21"/>
        <v>0</v>
      </c>
      <c r="AJ78" s="73">
        <f t="shared" si="21"/>
        <v>0</v>
      </c>
      <c r="AK78" s="73">
        <f t="shared" si="21"/>
        <v>0</v>
      </c>
      <c r="AL78" s="73">
        <f t="shared" si="21"/>
        <v>0</v>
      </c>
      <c r="AM78" s="73">
        <f t="shared" si="21"/>
        <v>0</v>
      </c>
      <c r="AN78" s="73">
        <f t="shared" si="21"/>
        <v>0</v>
      </c>
      <c r="AO78" s="73">
        <f t="shared" si="21"/>
        <v>0</v>
      </c>
      <c r="AP78" s="73">
        <f t="shared" si="21"/>
        <v>0</v>
      </c>
      <c r="AQ78" s="73">
        <f t="shared" si="21"/>
        <v>0</v>
      </c>
      <c r="AR78" s="8"/>
    </row>
    <row r="79" spans="2:48">
      <c r="B79" s="5"/>
      <c r="F79" s="21" t="str">
        <f>F21</f>
        <v>Obras Civis - Distribuição</v>
      </c>
      <c r="G79" s="37">
        <f t="shared" ref="G79:G83" si="22">H79/$H$77</f>
        <v>0.46131174110931933</v>
      </c>
      <c r="H79" s="112">
        <f t="shared" si="18"/>
        <v>2596924</v>
      </c>
      <c r="I79" s="73">
        <f t="shared" ref="I79:AQ79" si="23">I21</f>
        <v>0</v>
      </c>
      <c r="J79" s="73">
        <f t="shared" si="23"/>
        <v>140064</v>
      </c>
      <c r="K79" s="73">
        <f t="shared" si="23"/>
        <v>247032</v>
      </c>
      <c r="L79" s="73">
        <f t="shared" si="23"/>
        <v>257483</v>
      </c>
      <c r="M79" s="73">
        <f t="shared" si="23"/>
        <v>268459</v>
      </c>
      <c r="N79" s="73">
        <f t="shared" si="23"/>
        <v>256723</v>
      </c>
      <c r="O79" s="73">
        <f t="shared" si="23"/>
        <v>261193</v>
      </c>
      <c r="P79" s="73">
        <f t="shared" si="23"/>
        <v>217155</v>
      </c>
      <c r="Q79" s="73">
        <f t="shared" si="23"/>
        <v>210029</v>
      </c>
      <c r="R79" s="73">
        <f t="shared" si="23"/>
        <v>189200</v>
      </c>
      <c r="S79" s="73">
        <f t="shared" si="23"/>
        <v>171288</v>
      </c>
      <c r="T79" s="73">
        <f t="shared" si="23"/>
        <v>118197</v>
      </c>
      <c r="U79" s="73">
        <f t="shared" si="23"/>
        <v>118195</v>
      </c>
      <c r="V79" s="73">
        <f t="shared" si="23"/>
        <v>30492</v>
      </c>
      <c r="W79" s="73">
        <f t="shared" si="23"/>
        <v>29955</v>
      </c>
      <c r="X79" s="73">
        <f t="shared" si="23"/>
        <v>15920</v>
      </c>
      <c r="Y79" s="73">
        <f t="shared" si="23"/>
        <v>12403</v>
      </c>
      <c r="Z79" s="73">
        <f t="shared" si="23"/>
        <v>12402</v>
      </c>
      <c r="AA79" s="73">
        <f t="shared" si="23"/>
        <v>12402</v>
      </c>
      <c r="AB79" s="73">
        <f t="shared" si="23"/>
        <v>12402</v>
      </c>
      <c r="AC79" s="73">
        <f t="shared" si="23"/>
        <v>3019</v>
      </c>
      <c r="AD79" s="73">
        <f t="shared" si="23"/>
        <v>3019</v>
      </c>
      <c r="AE79" s="73">
        <f t="shared" si="23"/>
        <v>3019</v>
      </c>
      <c r="AF79" s="73">
        <f t="shared" si="23"/>
        <v>3019</v>
      </c>
      <c r="AG79" s="73">
        <f t="shared" si="23"/>
        <v>3019</v>
      </c>
      <c r="AH79" s="73">
        <f t="shared" si="23"/>
        <v>167</v>
      </c>
      <c r="AI79" s="73">
        <f t="shared" si="23"/>
        <v>167</v>
      </c>
      <c r="AJ79" s="73">
        <f t="shared" si="23"/>
        <v>167</v>
      </c>
      <c r="AK79" s="73">
        <f t="shared" si="23"/>
        <v>167</v>
      </c>
      <c r="AL79" s="73">
        <f t="shared" si="23"/>
        <v>167</v>
      </c>
      <c r="AM79" s="73">
        <f t="shared" si="23"/>
        <v>0</v>
      </c>
      <c r="AN79" s="73">
        <f t="shared" si="23"/>
        <v>0</v>
      </c>
      <c r="AO79" s="73">
        <f t="shared" si="23"/>
        <v>0</v>
      </c>
      <c r="AP79" s="73">
        <f t="shared" si="23"/>
        <v>0</v>
      </c>
      <c r="AQ79" s="73">
        <f t="shared" si="23"/>
        <v>0</v>
      </c>
      <c r="AR79" s="8"/>
    </row>
    <row r="80" spans="2:48">
      <c r="B80" s="5"/>
      <c r="F80" s="21" t="str">
        <f>F32</f>
        <v>Sistemas - Produção de Água</v>
      </c>
      <c r="G80" s="37">
        <f t="shared" si="22"/>
        <v>1.209482161084045E-2</v>
      </c>
      <c r="H80" s="112">
        <f t="shared" si="18"/>
        <v>68087</v>
      </c>
      <c r="I80" s="73">
        <f t="shared" ref="I80:AQ80" si="24">I32</f>
        <v>0</v>
      </c>
      <c r="J80" s="73">
        <f t="shared" si="24"/>
        <v>500</v>
      </c>
      <c r="K80" s="73">
        <f t="shared" si="24"/>
        <v>6346</v>
      </c>
      <c r="L80" s="73">
        <f t="shared" si="24"/>
        <v>12968</v>
      </c>
      <c r="M80" s="73">
        <f t="shared" si="24"/>
        <v>12856</v>
      </c>
      <c r="N80" s="73">
        <f t="shared" si="24"/>
        <v>13367</v>
      </c>
      <c r="O80" s="73">
        <f t="shared" si="24"/>
        <v>7464</v>
      </c>
      <c r="P80" s="73">
        <f t="shared" si="24"/>
        <v>4120</v>
      </c>
      <c r="Q80" s="73">
        <f t="shared" si="24"/>
        <v>1080</v>
      </c>
      <c r="R80" s="73">
        <f t="shared" si="24"/>
        <v>361</v>
      </c>
      <c r="S80" s="73">
        <f t="shared" si="24"/>
        <v>361</v>
      </c>
      <c r="T80" s="73">
        <f t="shared" si="24"/>
        <v>361</v>
      </c>
      <c r="U80" s="73">
        <f t="shared" si="24"/>
        <v>361</v>
      </c>
      <c r="V80" s="73">
        <f t="shared" si="24"/>
        <v>361</v>
      </c>
      <c r="W80" s="73">
        <f t="shared" si="24"/>
        <v>361</v>
      </c>
      <c r="X80" s="73">
        <f t="shared" si="24"/>
        <v>361</v>
      </c>
      <c r="Y80" s="73">
        <f t="shared" si="24"/>
        <v>361</v>
      </c>
      <c r="Z80" s="73">
        <f t="shared" si="24"/>
        <v>361</v>
      </c>
      <c r="AA80" s="73">
        <f t="shared" si="24"/>
        <v>361</v>
      </c>
      <c r="AB80" s="73">
        <f t="shared" si="24"/>
        <v>361</v>
      </c>
      <c r="AC80" s="73">
        <f t="shared" si="24"/>
        <v>361</v>
      </c>
      <c r="AD80" s="73">
        <f t="shared" si="24"/>
        <v>361</v>
      </c>
      <c r="AE80" s="73">
        <f t="shared" si="24"/>
        <v>361</v>
      </c>
      <c r="AF80" s="73">
        <f t="shared" si="24"/>
        <v>361</v>
      </c>
      <c r="AG80" s="73">
        <f t="shared" si="24"/>
        <v>361</v>
      </c>
      <c r="AH80" s="73">
        <f t="shared" si="24"/>
        <v>361</v>
      </c>
      <c r="AI80" s="73">
        <f t="shared" si="24"/>
        <v>361</v>
      </c>
      <c r="AJ80" s="73">
        <f t="shared" si="24"/>
        <v>361</v>
      </c>
      <c r="AK80" s="73">
        <f t="shared" si="24"/>
        <v>361</v>
      </c>
      <c r="AL80" s="73">
        <f t="shared" si="24"/>
        <v>361</v>
      </c>
      <c r="AM80" s="73">
        <f t="shared" si="24"/>
        <v>361</v>
      </c>
      <c r="AN80" s="73">
        <f t="shared" si="24"/>
        <v>361</v>
      </c>
      <c r="AO80" s="73">
        <f t="shared" si="24"/>
        <v>361</v>
      </c>
      <c r="AP80" s="73">
        <f t="shared" si="24"/>
        <v>361</v>
      </c>
      <c r="AQ80" s="73">
        <f t="shared" si="24"/>
        <v>361</v>
      </c>
      <c r="AR80" s="8"/>
    </row>
    <row r="81" spans="2:48">
      <c r="B81" s="5"/>
      <c r="F81" s="21" t="str">
        <f>F43</f>
        <v>Sistemas - Distribuição de Água</v>
      </c>
      <c r="G81" s="37">
        <f t="shared" si="22"/>
        <v>1.9436945170686788E-2</v>
      </c>
      <c r="H81" s="112">
        <f t="shared" si="18"/>
        <v>109419</v>
      </c>
      <c r="I81" s="73">
        <f t="shared" ref="I81:AQ81" si="25">I43</f>
        <v>0</v>
      </c>
      <c r="J81" s="73">
        <f t="shared" si="25"/>
        <v>2419</v>
      </c>
      <c r="K81" s="73">
        <f t="shared" si="25"/>
        <v>7543</v>
      </c>
      <c r="L81" s="73">
        <f t="shared" si="25"/>
        <v>8422</v>
      </c>
      <c r="M81" s="73">
        <f t="shared" si="25"/>
        <v>9476</v>
      </c>
      <c r="N81" s="73">
        <f t="shared" si="25"/>
        <v>9057</v>
      </c>
      <c r="O81" s="73">
        <f t="shared" si="25"/>
        <v>10218</v>
      </c>
      <c r="P81" s="73">
        <f t="shared" si="25"/>
        <v>8881</v>
      </c>
      <c r="Q81" s="73">
        <f t="shared" si="25"/>
        <v>8129</v>
      </c>
      <c r="R81" s="73">
        <f t="shared" si="25"/>
        <v>6750</v>
      </c>
      <c r="S81" s="73">
        <f t="shared" si="25"/>
        <v>5825</v>
      </c>
      <c r="T81" s="73">
        <f t="shared" si="25"/>
        <v>2509</v>
      </c>
      <c r="U81" s="73">
        <f t="shared" si="25"/>
        <v>2509</v>
      </c>
      <c r="V81" s="73">
        <f t="shared" si="25"/>
        <v>2509</v>
      </c>
      <c r="W81" s="73">
        <f t="shared" si="25"/>
        <v>2509</v>
      </c>
      <c r="X81" s="73">
        <f t="shared" si="25"/>
        <v>1862</v>
      </c>
      <c r="Y81" s="73">
        <f t="shared" si="25"/>
        <v>1509</v>
      </c>
      <c r="Z81" s="73">
        <f t="shared" si="25"/>
        <v>1509</v>
      </c>
      <c r="AA81" s="73">
        <f t="shared" si="25"/>
        <v>1509</v>
      </c>
      <c r="AB81" s="73">
        <f t="shared" si="25"/>
        <v>1509</v>
      </c>
      <c r="AC81" s="73">
        <f t="shared" si="25"/>
        <v>1076</v>
      </c>
      <c r="AD81" s="73">
        <f t="shared" si="25"/>
        <v>1076</v>
      </c>
      <c r="AE81" s="73">
        <f t="shared" si="25"/>
        <v>1076</v>
      </c>
      <c r="AF81" s="73">
        <f t="shared" si="25"/>
        <v>1076</v>
      </c>
      <c r="AG81" s="73">
        <f t="shared" si="25"/>
        <v>1076</v>
      </c>
      <c r="AH81" s="73">
        <f t="shared" si="25"/>
        <v>943</v>
      </c>
      <c r="AI81" s="73">
        <f t="shared" si="25"/>
        <v>943</v>
      </c>
      <c r="AJ81" s="73">
        <f t="shared" si="25"/>
        <v>943</v>
      </c>
      <c r="AK81" s="73">
        <f t="shared" si="25"/>
        <v>943</v>
      </c>
      <c r="AL81" s="73">
        <f t="shared" si="25"/>
        <v>943</v>
      </c>
      <c r="AM81" s="73">
        <f t="shared" si="25"/>
        <v>934</v>
      </c>
      <c r="AN81" s="73">
        <f t="shared" si="25"/>
        <v>934</v>
      </c>
      <c r="AO81" s="73">
        <f t="shared" si="25"/>
        <v>934</v>
      </c>
      <c r="AP81" s="73">
        <f t="shared" si="25"/>
        <v>934</v>
      </c>
      <c r="AQ81" s="73">
        <f t="shared" si="25"/>
        <v>934</v>
      </c>
      <c r="AR81" s="8"/>
    </row>
    <row r="82" spans="2:48">
      <c r="B82" s="5"/>
      <c r="F82" s="21" t="str">
        <f>F54</f>
        <v>Equipamentos - Produção de Água</v>
      </c>
      <c r="G82" s="37">
        <f t="shared" si="22"/>
        <v>9.8213426074450827E-2</v>
      </c>
      <c r="H82" s="112">
        <f t="shared" si="18"/>
        <v>552886</v>
      </c>
      <c r="I82" s="73">
        <f t="shared" ref="I82:AQ82" si="26">I54</f>
        <v>0</v>
      </c>
      <c r="J82" s="73">
        <f t="shared" si="26"/>
        <v>7705</v>
      </c>
      <c r="K82" s="73">
        <f t="shared" si="26"/>
        <v>17885</v>
      </c>
      <c r="L82" s="73">
        <f t="shared" si="26"/>
        <v>17885</v>
      </c>
      <c r="M82" s="73">
        <f t="shared" si="26"/>
        <v>10773</v>
      </c>
      <c r="N82" s="73">
        <f t="shared" si="26"/>
        <v>10773</v>
      </c>
      <c r="O82" s="73">
        <f t="shared" si="26"/>
        <v>10773</v>
      </c>
      <c r="P82" s="73">
        <f t="shared" si="26"/>
        <v>17039</v>
      </c>
      <c r="Q82" s="73">
        <f t="shared" si="26"/>
        <v>17039</v>
      </c>
      <c r="R82" s="73">
        <f t="shared" si="26"/>
        <v>17039</v>
      </c>
      <c r="S82" s="73">
        <f t="shared" si="26"/>
        <v>17039</v>
      </c>
      <c r="T82" s="73">
        <f t="shared" si="26"/>
        <v>17039</v>
      </c>
      <c r="U82" s="73">
        <f t="shared" si="26"/>
        <v>17039</v>
      </c>
      <c r="V82" s="73">
        <f t="shared" si="26"/>
        <v>17039</v>
      </c>
      <c r="W82" s="73">
        <f t="shared" si="26"/>
        <v>17039</v>
      </c>
      <c r="X82" s="73">
        <f t="shared" si="26"/>
        <v>17039</v>
      </c>
      <c r="Y82" s="73">
        <f t="shared" si="26"/>
        <v>17039</v>
      </c>
      <c r="Z82" s="73">
        <f t="shared" si="26"/>
        <v>17039</v>
      </c>
      <c r="AA82" s="73">
        <f t="shared" si="26"/>
        <v>17039</v>
      </c>
      <c r="AB82" s="73">
        <f t="shared" si="26"/>
        <v>17039</v>
      </c>
      <c r="AC82" s="73">
        <f t="shared" si="26"/>
        <v>17039</v>
      </c>
      <c r="AD82" s="73">
        <f t="shared" si="26"/>
        <v>17039</v>
      </c>
      <c r="AE82" s="73">
        <f t="shared" si="26"/>
        <v>17039</v>
      </c>
      <c r="AF82" s="73">
        <f t="shared" si="26"/>
        <v>17039</v>
      </c>
      <c r="AG82" s="73">
        <f t="shared" si="26"/>
        <v>17039</v>
      </c>
      <c r="AH82" s="73">
        <f t="shared" si="26"/>
        <v>17039</v>
      </c>
      <c r="AI82" s="73">
        <f t="shared" si="26"/>
        <v>17039</v>
      </c>
      <c r="AJ82" s="73">
        <f t="shared" si="26"/>
        <v>17039</v>
      </c>
      <c r="AK82" s="73">
        <f t="shared" si="26"/>
        <v>17039</v>
      </c>
      <c r="AL82" s="73">
        <f t="shared" si="26"/>
        <v>17039</v>
      </c>
      <c r="AM82" s="73">
        <f t="shared" si="26"/>
        <v>17039</v>
      </c>
      <c r="AN82" s="73">
        <f t="shared" si="26"/>
        <v>17039</v>
      </c>
      <c r="AO82" s="73">
        <f t="shared" si="26"/>
        <v>17039</v>
      </c>
      <c r="AP82" s="73">
        <f t="shared" si="26"/>
        <v>17039</v>
      </c>
      <c r="AQ82" s="73">
        <f t="shared" si="26"/>
        <v>17039</v>
      </c>
      <c r="AR82" s="8"/>
    </row>
    <row r="83" spans="2:48">
      <c r="B83" s="5"/>
      <c r="F83" s="21" t="str">
        <f>F65</f>
        <v>Equipamentos - Distribuição de Água</v>
      </c>
      <c r="G83" s="37">
        <f t="shared" si="22"/>
        <v>0.19561256069437888</v>
      </c>
      <c r="H83" s="112">
        <f t="shared" si="18"/>
        <v>1101188</v>
      </c>
      <c r="I83" s="73">
        <f t="shared" ref="I83:AQ83" si="27">I65</f>
        <v>0</v>
      </c>
      <c r="J83" s="73">
        <f t="shared" si="27"/>
        <v>26758</v>
      </c>
      <c r="K83" s="73">
        <f t="shared" si="27"/>
        <v>26758</v>
      </c>
      <c r="L83" s="73">
        <f t="shared" si="27"/>
        <v>26758</v>
      </c>
      <c r="M83" s="73">
        <f t="shared" si="27"/>
        <v>26758</v>
      </c>
      <c r="N83" s="73">
        <f t="shared" si="27"/>
        <v>26758</v>
      </c>
      <c r="O83" s="73">
        <f t="shared" si="27"/>
        <v>28564</v>
      </c>
      <c r="P83" s="73">
        <f t="shared" si="27"/>
        <v>30627</v>
      </c>
      <c r="Q83" s="73">
        <f t="shared" si="27"/>
        <v>30688</v>
      </c>
      <c r="R83" s="73">
        <f t="shared" si="27"/>
        <v>30751</v>
      </c>
      <c r="S83" s="73">
        <f t="shared" si="27"/>
        <v>30298</v>
      </c>
      <c r="T83" s="73">
        <f t="shared" si="27"/>
        <v>31650</v>
      </c>
      <c r="U83" s="73">
        <f t="shared" si="27"/>
        <v>33742</v>
      </c>
      <c r="V83" s="73">
        <f t="shared" si="27"/>
        <v>33839</v>
      </c>
      <c r="W83" s="73">
        <f t="shared" si="27"/>
        <v>33610</v>
      </c>
      <c r="X83" s="73">
        <f t="shared" si="27"/>
        <v>32600</v>
      </c>
      <c r="Y83" s="73">
        <f t="shared" si="27"/>
        <v>32556</v>
      </c>
      <c r="Z83" s="73">
        <f t="shared" si="27"/>
        <v>34650</v>
      </c>
      <c r="AA83" s="73">
        <f t="shared" si="27"/>
        <v>34748</v>
      </c>
      <c r="AB83" s="73">
        <f t="shared" si="27"/>
        <v>34518</v>
      </c>
      <c r="AC83" s="73">
        <f t="shared" si="27"/>
        <v>33023</v>
      </c>
      <c r="AD83" s="73">
        <f t="shared" si="27"/>
        <v>32979</v>
      </c>
      <c r="AE83" s="73">
        <f t="shared" si="27"/>
        <v>35074</v>
      </c>
      <c r="AF83" s="73">
        <f t="shared" si="27"/>
        <v>35170</v>
      </c>
      <c r="AG83" s="73">
        <f t="shared" si="27"/>
        <v>34940</v>
      </c>
      <c r="AH83" s="73">
        <f t="shared" si="27"/>
        <v>33121</v>
      </c>
      <c r="AI83" s="73">
        <f t="shared" si="27"/>
        <v>33076</v>
      </c>
      <c r="AJ83" s="73">
        <f t="shared" si="27"/>
        <v>35171</v>
      </c>
      <c r="AK83" s="73">
        <f t="shared" si="27"/>
        <v>35267</v>
      </c>
      <c r="AL83" s="73">
        <f t="shared" si="27"/>
        <v>35037</v>
      </c>
      <c r="AM83" s="73">
        <f t="shared" si="27"/>
        <v>33126</v>
      </c>
      <c r="AN83" s="73">
        <f t="shared" si="27"/>
        <v>33083</v>
      </c>
      <c r="AO83" s="73">
        <f t="shared" si="27"/>
        <v>35176</v>
      </c>
      <c r="AP83" s="73">
        <f t="shared" si="27"/>
        <v>35272</v>
      </c>
      <c r="AQ83" s="73">
        <f t="shared" si="27"/>
        <v>35042</v>
      </c>
      <c r="AR83" s="8"/>
    </row>
    <row r="84" spans="2:48">
      <c r="B84" s="5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"/>
    </row>
    <row r="85" spans="2:48" ht="13.5" thickBot="1">
      <c r="B85" s="5"/>
      <c r="C85" s="9"/>
      <c r="D85" s="14" t="s">
        <v>34</v>
      </c>
      <c r="E85" s="14"/>
      <c r="F85" s="14"/>
      <c r="G85" s="14"/>
      <c r="H85" s="83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"/>
    </row>
    <row r="86" spans="2:48" ht="13.5" thickTop="1">
      <c r="B86" s="5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"/>
    </row>
    <row r="87" spans="2:48" s="20" customFormat="1">
      <c r="B87" s="26"/>
      <c r="F87" s="10" t="s">
        <v>41</v>
      </c>
      <c r="H87" s="72">
        <f>SUM(I87:AQ87)</f>
        <v>7498564</v>
      </c>
      <c r="I87" s="72">
        <f t="shared" ref="I87:AQ87" si="28">SUM(I88:I96)</f>
        <v>0</v>
      </c>
      <c r="J87" s="72">
        <f t="shared" si="28"/>
        <v>389768</v>
      </c>
      <c r="K87" s="72">
        <f t="shared" si="28"/>
        <v>642474</v>
      </c>
      <c r="L87" s="72">
        <f t="shared" si="28"/>
        <v>705075</v>
      </c>
      <c r="M87" s="72">
        <f t="shared" si="28"/>
        <v>692079</v>
      </c>
      <c r="N87" s="72">
        <f t="shared" si="28"/>
        <v>806905</v>
      </c>
      <c r="O87" s="72">
        <f t="shared" si="28"/>
        <v>616415</v>
      </c>
      <c r="P87" s="72">
        <f t="shared" si="28"/>
        <v>587979</v>
      </c>
      <c r="Q87" s="72">
        <f t="shared" si="28"/>
        <v>567359</v>
      </c>
      <c r="R87" s="72">
        <f t="shared" si="28"/>
        <v>571719</v>
      </c>
      <c r="S87" s="72">
        <f t="shared" si="28"/>
        <v>561851</v>
      </c>
      <c r="T87" s="72">
        <f t="shared" si="28"/>
        <v>564588</v>
      </c>
      <c r="U87" s="72">
        <f t="shared" si="28"/>
        <v>567337</v>
      </c>
      <c r="V87" s="72">
        <f t="shared" si="28"/>
        <v>46106</v>
      </c>
      <c r="W87" s="72">
        <f t="shared" si="28"/>
        <v>46093</v>
      </c>
      <c r="X87" s="72">
        <f t="shared" si="28"/>
        <v>21755</v>
      </c>
      <c r="Y87" s="72">
        <f t="shared" si="28"/>
        <v>21742</v>
      </c>
      <c r="Z87" s="72">
        <f t="shared" si="28"/>
        <v>21752</v>
      </c>
      <c r="AA87" s="72">
        <f t="shared" si="28"/>
        <v>21741</v>
      </c>
      <c r="AB87" s="72">
        <f t="shared" si="28"/>
        <v>21746</v>
      </c>
      <c r="AC87" s="72">
        <f t="shared" si="28"/>
        <v>4647</v>
      </c>
      <c r="AD87" s="72">
        <f t="shared" si="28"/>
        <v>4642</v>
      </c>
      <c r="AE87" s="72">
        <f t="shared" si="28"/>
        <v>4644</v>
      </c>
      <c r="AF87" s="72">
        <f t="shared" si="28"/>
        <v>4632</v>
      </c>
      <c r="AG87" s="72">
        <f t="shared" si="28"/>
        <v>4204</v>
      </c>
      <c r="AH87" s="72">
        <f t="shared" si="28"/>
        <v>287</v>
      </c>
      <c r="AI87" s="72">
        <f t="shared" si="28"/>
        <v>287</v>
      </c>
      <c r="AJ87" s="72">
        <f t="shared" si="28"/>
        <v>287</v>
      </c>
      <c r="AK87" s="72">
        <f t="shared" si="28"/>
        <v>287</v>
      </c>
      <c r="AL87" s="72">
        <f t="shared" si="28"/>
        <v>163</v>
      </c>
      <c r="AM87" s="72">
        <f t="shared" si="28"/>
        <v>0</v>
      </c>
      <c r="AN87" s="72">
        <f t="shared" si="28"/>
        <v>0</v>
      </c>
      <c r="AO87" s="72">
        <f t="shared" si="28"/>
        <v>0</v>
      </c>
      <c r="AP87" s="72">
        <f t="shared" si="28"/>
        <v>0</v>
      </c>
      <c r="AQ87" s="72">
        <f t="shared" si="28"/>
        <v>0</v>
      </c>
      <c r="AR87" s="13"/>
      <c r="AT87" s="24"/>
      <c r="AU87" s="24"/>
      <c r="AV87" s="24"/>
    </row>
    <row r="88" spans="2:48">
      <c r="B88" s="5"/>
      <c r="E88" s="18">
        <v>1</v>
      </c>
      <c r="F88" s="44" t="str">
        <f t="shared" ref="F88:F96" si="29">F66</f>
        <v>Belford Roxo</v>
      </c>
      <c r="H88" s="72">
        <f t="shared" ref="H88:H96" si="30">SUM(I88:AQ88)</f>
        <v>781236</v>
      </c>
      <c r="I88" s="73">
        <v>0</v>
      </c>
      <c r="J88" s="73">
        <v>23993</v>
      </c>
      <c r="K88" s="73">
        <v>33487</v>
      </c>
      <c r="L88" s="73">
        <v>49619</v>
      </c>
      <c r="M88" s="73">
        <v>64075</v>
      </c>
      <c r="N88" s="73">
        <v>63631</v>
      </c>
      <c r="O88" s="73">
        <v>77066</v>
      </c>
      <c r="P88" s="73">
        <v>77542</v>
      </c>
      <c r="Q88" s="73">
        <v>72541</v>
      </c>
      <c r="R88" s="73">
        <v>73267</v>
      </c>
      <c r="S88" s="73">
        <v>72658</v>
      </c>
      <c r="T88" s="73">
        <v>73123</v>
      </c>
      <c r="U88" s="73">
        <v>73591</v>
      </c>
      <c r="V88" s="73">
        <v>5331</v>
      </c>
      <c r="W88" s="73">
        <v>5328</v>
      </c>
      <c r="X88" s="73">
        <v>2693</v>
      </c>
      <c r="Y88" s="73">
        <v>2690</v>
      </c>
      <c r="Z88" s="73">
        <v>2690</v>
      </c>
      <c r="AA88" s="73">
        <v>2693</v>
      </c>
      <c r="AB88" s="73">
        <v>2690</v>
      </c>
      <c r="AC88" s="73">
        <v>505</v>
      </c>
      <c r="AD88" s="73">
        <v>505</v>
      </c>
      <c r="AE88" s="73">
        <v>508</v>
      </c>
      <c r="AF88" s="73">
        <v>505</v>
      </c>
      <c r="AG88" s="73">
        <v>505</v>
      </c>
      <c r="AH88" s="73">
        <v>0</v>
      </c>
      <c r="AI88" s="73">
        <v>0</v>
      </c>
      <c r="AJ88" s="73">
        <v>0</v>
      </c>
      <c r="AK88" s="73">
        <v>0</v>
      </c>
      <c r="AL88" s="73">
        <v>0</v>
      </c>
      <c r="AM88" s="73">
        <v>0</v>
      </c>
      <c r="AN88" s="73">
        <v>0</v>
      </c>
      <c r="AO88" s="73">
        <v>0</v>
      </c>
      <c r="AP88" s="73">
        <v>0</v>
      </c>
      <c r="AQ88" s="73">
        <v>0</v>
      </c>
      <c r="AR88" s="8"/>
    </row>
    <row r="89" spans="2:48">
      <c r="B89" s="5"/>
      <c r="E89" s="18">
        <v>2</v>
      </c>
      <c r="F89" s="44" t="str">
        <f t="shared" si="29"/>
        <v>Duque de Caxias</v>
      </c>
      <c r="H89" s="72">
        <f t="shared" si="30"/>
        <v>1848766</v>
      </c>
      <c r="I89" s="73">
        <v>0</v>
      </c>
      <c r="J89" s="73">
        <v>88695</v>
      </c>
      <c r="K89" s="73">
        <v>112204</v>
      </c>
      <c r="L89" s="73">
        <v>143783</v>
      </c>
      <c r="M89" s="73">
        <v>134948</v>
      </c>
      <c r="N89" s="73">
        <v>157945</v>
      </c>
      <c r="O89" s="73">
        <v>185659</v>
      </c>
      <c r="P89" s="73">
        <v>157241</v>
      </c>
      <c r="Q89" s="73">
        <v>159248</v>
      </c>
      <c r="R89" s="73">
        <v>161258</v>
      </c>
      <c r="S89" s="73">
        <v>161229</v>
      </c>
      <c r="T89" s="73">
        <v>162585</v>
      </c>
      <c r="U89" s="73">
        <v>163946</v>
      </c>
      <c r="V89" s="73">
        <v>10007</v>
      </c>
      <c r="W89" s="73">
        <v>10001</v>
      </c>
      <c r="X89" s="73">
        <v>5398</v>
      </c>
      <c r="Y89" s="73">
        <v>5394</v>
      </c>
      <c r="Z89" s="73">
        <v>5395</v>
      </c>
      <c r="AA89" s="73">
        <v>5391</v>
      </c>
      <c r="AB89" s="73">
        <v>5392</v>
      </c>
      <c r="AC89" s="73">
        <v>2507</v>
      </c>
      <c r="AD89" s="73">
        <v>2504</v>
      </c>
      <c r="AE89" s="73">
        <v>2501</v>
      </c>
      <c r="AF89" s="73">
        <v>2504</v>
      </c>
      <c r="AG89" s="73">
        <v>2504</v>
      </c>
      <c r="AH89" s="73">
        <v>106</v>
      </c>
      <c r="AI89" s="73">
        <v>106</v>
      </c>
      <c r="AJ89" s="73">
        <v>106</v>
      </c>
      <c r="AK89" s="73">
        <v>106</v>
      </c>
      <c r="AL89" s="73">
        <v>103</v>
      </c>
      <c r="AM89" s="73">
        <v>0</v>
      </c>
      <c r="AN89" s="73">
        <v>0</v>
      </c>
      <c r="AO89" s="73">
        <v>0</v>
      </c>
      <c r="AP89" s="73">
        <v>0</v>
      </c>
      <c r="AQ89" s="73">
        <v>0</v>
      </c>
      <c r="AR89" s="8"/>
    </row>
    <row r="90" spans="2:48">
      <c r="B90" s="5"/>
      <c r="E90" s="18">
        <v>3</v>
      </c>
      <c r="F90" s="44" t="str">
        <f t="shared" si="29"/>
        <v>Japeri</v>
      </c>
      <c r="H90" s="72">
        <f t="shared" si="30"/>
        <v>273375</v>
      </c>
      <c r="I90" s="73">
        <v>0</v>
      </c>
      <c r="J90" s="73">
        <v>10571</v>
      </c>
      <c r="K90" s="73">
        <v>54348</v>
      </c>
      <c r="L90" s="73">
        <v>56009</v>
      </c>
      <c r="M90" s="73">
        <v>53908</v>
      </c>
      <c r="N90" s="73">
        <v>54418</v>
      </c>
      <c r="O90" s="73">
        <v>3644</v>
      </c>
      <c r="P90" s="73">
        <v>3641</v>
      </c>
      <c r="Q90" s="73">
        <v>3644</v>
      </c>
      <c r="R90" s="73">
        <v>3644</v>
      </c>
      <c r="S90" s="73">
        <v>2823</v>
      </c>
      <c r="T90" s="73">
        <v>2825</v>
      </c>
      <c r="U90" s="73">
        <v>2825</v>
      </c>
      <c r="V90" s="73">
        <v>2825</v>
      </c>
      <c r="W90" s="73">
        <v>2825</v>
      </c>
      <c r="X90" s="73">
        <v>1912</v>
      </c>
      <c r="Y90" s="73">
        <v>1915</v>
      </c>
      <c r="Z90" s="73">
        <v>1912</v>
      </c>
      <c r="AA90" s="73">
        <v>1915</v>
      </c>
      <c r="AB90" s="73">
        <v>1912</v>
      </c>
      <c r="AC90" s="73">
        <v>1015</v>
      </c>
      <c r="AD90" s="73">
        <v>1015</v>
      </c>
      <c r="AE90" s="73">
        <v>1015</v>
      </c>
      <c r="AF90" s="73">
        <v>1015</v>
      </c>
      <c r="AG90" s="73">
        <v>1015</v>
      </c>
      <c r="AH90" s="73">
        <v>181</v>
      </c>
      <c r="AI90" s="73">
        <v>181</v>
      </c>
      <c r="AJ90" s="73">
        <v>181</v>
      </c>
      <c r="AK90" s="73">
        <v>181</v>
      </c>
      <c r="AL90" s="73">
        <v>60</v>
      </c>
      <c r="AM90" s="73">
        <v>0</v>
      </c>
      <c r="AN90" s="73">
        <v>0</v>
      </c>
      <c r="AO90" s="73">
        <v>0</v>
      </c>
      <c r="AP90" s="73">
        <v>0</v>
      </c>
      <c r="AQ90" s="73">
        <v>0</v>
      </c>
      <c r="AR90" s="8"/>
    </row>
    <row r="91" spans="2:48">
      <c r="B91" s="5"/>
      <c r="E91" s="18">
        <v>4</v>
      </c>
      <c r="F91" s="44" t="str">
        <f t="shared" si="29"/>
        <v>Mesquita</v>
      </c>
      <c r="H91" s="72">
        <f t="shared" si="30"/>
        <v>231470</v>
      </c>
      <c r="I91" s="73">
        <v>0</v>
      </c>
      <c r="J91" s="73">
        <v>10978</v>
      </c>
      <c r="K91" s="73">
        <v>19024</v>
      </c>
      <c r="L91" s="73">
        <v>21755</v>
      </c>
      <c r="M91" s="73">
        <v>24487</v>
      </c>
      <c r="N91" s="73">
        <v>26946</v>
      </c>
      <c r="O91" s="73">
        <v>17564</v>
      </c>
      <c r="P91" s="73">
        <v>17465</v>
      </c>
      <c r="Q91" s="73">
        <v>17642</v>
      </c>
      <c r="R91" s="73">
        <v>17822</v>
      </c>
      <c r="S91" s="73">
        <v>17503</v>
      </c>
      <c r="T91" s="73">
        <v>17608</v>
      </c>
      <c r="U91" s="73">
        <v>17710</v>
      </c>
      <c r="V91" s="73">
        <v>1304</v>
      </c>
      <c r="W91" s="73">
        <v>1304</v>
      </c>
      <c r="X91" s="73">
        <v>471</v>
      </c>
      <c r="Y91" s="73">
        <v>474</v>
      </c>
      <c r="Z91" s="73">
        <v>471</v>
      </c>
      <c r="AA91" s="73">
        <v>471</v>
      </c>
      <c r="AB91" s="73">
        <v>471</v>
      </c>
      <c r="AC91" s="73">
        <v>0</v>
      </c>
      <c r="AD91" s="73">
        <v>0</v>
      </c>
      <c r="AE91" s="73">
        <v>0</v>
      </c>
      <c r="AF91" s="73">
        <v>0</v>
      </c>
      <c r="AG91" s="73">
        <v>0</v>
      </c>
      <c r="AH91" s="73">
        <v>0</v>
      </c>
      <c r="AI91" s="73">
        <v>0</v>
      </c>
      <c r="AJ91" s="73">
        <v>0</v>
      </c>
      <c r="AK91" s="73">
        <v>0</v>
      </c>
      <c r="AL91" s="73">
        <v>0</v>
      </c>
      <c r="AM91" s="73">
        <v>0</v>
      </c>
      <c r="AN91" s="73">
        <v>0</v>
      </c>
      <c r="AO91" s="73">
        <v>0</v>
      </c>
      <c r="AP91" s="73">
        <v>0</v>
      </c>
      <c r="AQ91" s="73">
        <v>0</v>
      </c>
      <c r="AR91" s="8"/>
    </row>
    <row r="92" spans="2:48">
      <c r="B92" s="5"/>
      <c r="E92" s="18">
        <v>5</v>
      </c>
      <c r="F92" s="44" t="str">
        <f t="shared" si="29"/>
        <v>Nilopolis</v>
      </c>
      <c r="H92" s="72">
        <f t="shared" si="30"/>
        <v>249897</v>
      </c>
      <c r="I92" s="73">
        <v>0</v>
      </c>
      <c r="J92" s="73">
        <v>17392</v>
      </c>
      <c r="K92" s="73">
        <v>20720</v>
      </c>
      <c r="L92" s="73">
        <v>17788</v>
      </c>
      <c r="M92" s="73">
        <v>21652</v>
      </c>
      <c r="N92" s="73">
        <v>26419</v>
      </c>
      <c r="O92" s="73">
        <v>21114</v>
      </c>
      <c r="P92" s="73">
        <v>21240</v>
      </c>
      <c r="Q92" s="73">
        <v>20486</v>
      </c>
      <c r="R92" s="73">
        <v>20631</v>
      </c>
      <c r="S92" s="73">
        <v>20462</v>
      </c>
      <c r="T92" s="73">
        <v>20528</v>
      </c>
      <c r="U92" s="73">
        <v>20586</v>
      </c>
      <c r="V92" s="73">
        <v>438</v>
      </c>
      <c r="W92" s="73">
        <v>441</v>
      </c>
      <c r="X92" s="73">
        <v>0</v>
      </c>
      <c r="Y92" s="73">
        <v>0</v>
      </c>
      <c r="Z92" s="73">
        <v>0</v>
      </c>
      <c r="AA92" s="73">
        <v>0</v>
      </c>
      <c r="AB92" s="73">
        <v>0</v>
      </c>
      <c r="AC92" s="73">
        <v>0</v>
      </c>
      <c r="AD92" s="73">
        <v>0</v>
      </c>
      <c r="AE92" s="73">
        <v>0</v>
      </c>
      <c r="AF92" s="73">
        <v>0</v>
      </c>
      <c r="AG92" s="73">
        <v>0</v>
      </c>
      <c r="AH92" s="73">
        <v>0</v>
      </c>
      <c r="AI92" s="73">
        <v>0</v>
      </c>
      <c r="AJ92" s="73">
        <v>0</v>
      </c>
      <c r="AK92" s="73">
        <v>0</v>
      </c>
      <c r="AL92" s="73">
        <v>0</v>
      </c>
      <c r="AM92" s="73">
        <v>0</v>
      </c>
      <c r="AN92" s="73">
        <v>0</v>
      </c>
      <c r="AO92" s="73">
        <v>0</v>
      </c>
      <c r="AP92" s="73">
        <v>0</v>
      </c>
      <c r="AQ92" s="73">
        <v>0</v>
      </c>
      <c r="AR92" s="8"/>
    </row>
    <row r="93" spans="2:48">
      <c r="B93" s="5"/>
      <c r="E93" s="18">
        <v>6</v>
      </c>
      <c r="F93" s="44" t="str">
        <f t="shared" si="29"/>
        <v>Novo Iguacu</v>
      </c>
      <c r="H93" s="72">
        <f t="shared" si="30"/>
        <v>1337979</v>
      </c>
      <c r="I93" s="73">
        <v>0</v>
      </c>
      <c r="J93" s="73">
        <v>87577</v>
      </c>
      <c r="K93" s="73">
        <v>103380</v>
      </c>
      <c r="L93" s="73">
        <v>92941</v>
      </c>
      <c r="M93" s="73">
        <v>74648</v>
      </c>
      <c r="N93" s="73">
        <v>95719</v>
      </c>
      <c r="O93" s="73">
        <v>131297</v>
      </c>
      <c r="P93" s="73">
        <v>131889</v>
      </c>
      <c r="Q93" s="73">
        <v>118542</v>
      </c>
      <c r="R93" s="73">
        <v>119141</v>
      </c>
      <c r="S93" s="73">
        <v>118137</v>
      </c>
      <c r="T93" s="73">
        <v>118489</v>
      </c>
      <c r="U93" s="73">
        <v>118841</v>
      </c>
      <c r="V93" s="73">
        <v>6489</v>
      </c>
      <c r="W93" s="73">
        <v>6487</v>
      </c>
      <c r="X93" s="73">
        <v>2881</v>
      </c>
      <c r="Y93" s="73">
        <v>2881</v>
      </c>
      <c r="Z93" s="73">
        <v>2881</v>
      </c>
      <c r="AA93" s="73">
        <v>2881</v>
      </c>
      <c r="AB93" s="73">
        <v>2878</v>
      </c>
      <c r="AC93" s="73">
        <v>0</v>
      </c>
      <c r="AD93" s="73">
        <v>0</v>
      </c>
      <c r="AE93" s="73">
        <v>0</v>
      </c>
      <c r="AF93" s="73">
        <v>0</v>
      </c>
      <c r="AG93" s="73">
        <v>0</v>
      </c>
      <c r="AH93" s="73">
        <v>0</v>
      </c>
      <c r="AI93" s="73">
        <v>0</v>
      </c>
      <c r="AJ93" s="73">
        <v>0</v>
      </c>
      <c r="AK93" s="73">
        <v>0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8"/>
    </row>
    <row r="94" spans="2:48">
      <c r="B94" s="5"/>
      <c r="E94" s="18">
        <v>7</v>
      </c>
      <c r="F94" s="44" t="str">
        <f t="shared" si="29"/>
        <v>Queimados</v>
      </c>
      <c r="H94" s="72">
        <f t="shared" si="30"/>
        <v>376193</v>
      </c>
      <c r="I94" s="73">
        <v>0</v>
      </c>
      <c r="J94" s="73">
        <v>10863</v>
      </c>
      <c r="K94" s="73">
        <v>77958</v>
      </c>
      <c r="L94" s="73">
        <v>77972</v>
      </c>
      <c r="M94" s="73">
        <v>78513</v>
      </c>
      <c r="N94" s="73">
        <v>75392</v>
      </c>
      <c r="O94" s="73">
        <v>5904</v>
      </c>
      <c r="P94" s="73">
        <v>5904</v>
      </c>
      <c r="Q94" s="73">
        <v>5894</v>
      </c>
      <c r="R94" s="73">
        <v>5897</v>
      </c>
      <c r="S94" s="73">
        <v>4131</v>
      </c>
      <c r="T94" s="73">
        <v>4121</v>
      </c>
      <c r="U94" s="73">
        <v>4124</v>
      </c>
      <c r="V94" s="73">
        <v>3555</v>
      </c>
      <c r="W94" s="73">
        <v>3545</v>
      </c>
      <c r="X94" s="73">
        <v>1957</v>
      </c>
      <c r="Y94" s="73">
        <v>1950</v>
      </c>
      <c r="Z94" s="73">
        <v>1960</v>
      </c>
      <c r="AA94" s="73">
        <v>1947</v>
      </c>
      <c r="AB94" s="73">
        <v>1960</v>
      </c>
      <c r="AC94" s="73">
        <v>620</v>
      </c>
      <c r="AD94" s="73">
        <v>618</v>
      </c>
      <c r="AE94" s="73">
        <v>620</v>
      </c>
      <c r="AF94" s="73">
        <v>608</v>
      </c>
      <c r="AG94" s="73">
        <v>180</v>
      </c>
      <c r="AH94" s="73">
        <v>0</v>
      </c>
      <c r="AI94" s="73">
        <v>0</v>
      </c>
      <c r="AJ94" s="73">
        <v>0</v>
      </c>
      <c r="AK94" s="73">
        <v>0</v>
      </c>
      <c r="AL94" s="73">
        <v>0</v>
      </c>
      <c r="AM94" s="73">
        <v>0</v>
      </c>
      <c r="AN94" s="73">
        <v>0</v>
      </c>
      <c r="AO94" s="73">
        <v>0</v>
      </c>
      <c r="AP94" s="73">
        <v>0</v>
      </c>
      <c r="AQ94" s="73">
        <v>0</v>
      </c>
      <c r="AR94" s="8"/>
    </row>
    <row r="95" spans="2:48">
      <c r="B95" s="5"/>
      <c r="E95" s="18">
        <v>8</v>
      </c>
      <c r="F95" s="44" t="str">
        <f t="shared" si="29"/>
        <v>Rio de Janeiro - AP 1, 2.2 e 3</v>
      </c>
      <c r="H95" s="72">
        <f t="shared" si="30"/>
        <v>2399648</v>
      </c>
      <c r="I95" s="73">
        <v>0</v>
      </c>
      <c r="J95" s="73">
        <v>139699</v>
      </c>
      <c r="K95" s="73">
        <v>221353</v>
      </c>
      <c r="L95" s="73">
        <v>245208</v>
      </c>
      <c r="M95" s="73">
        <v>239848</v>
      </c>
      <c r="N95" s="73">
        <v>306435</v>
      </c>
      <c r="O95" s="73">
        <v>174167</v>
      </c>
      <c r="P95" s="73">
        <v>173057</v>
      </c>
      <c r="Q95" s="73">
        <v>169362</v>
      </c>
      <c r="R95" s="73">
        <v>170059</v>
      </c>
      <c r="S95" s="73">
        <v>164908</v>
      </c>
      <c r="T95" s="73">
        <v>165309</v>
      </c>
      <c r="U95" s="73">
        <v>165714</v>
      </c>
      <c r="V95" s="73">
        <v>16157</v>
      </c>
      <c r="W95" s="73">
        <v>16162</v>
      </c>
      <c r="X95" s="73">
        <v>6443</v>
      </c>
      <c r="Y95" s="73">
        <v>6438</v>
      </c>
      <c r="Z95" s="73">
        <v>6443</v>
      </c>
      <c r="AA95" s="73">
        <v>6443</v>
      </c>
      <c r="AB95" s="73">
        <v>6443</v>
      </c>
      <c r="AC95" s="73">
        <v>0</v>
      </c>
      <c r="AD95" s="73">
        <v>0</v>
      </c>
      <c r="AE95" s="73">
        <v>0</v>
      </c>
      <c r="AF95" s="73">
        <v>0</v>
      </c>
      <c r="AG95" s="73">
        <v>0</v>
      </c>
      <c r="AH95" s="73">
        <v>0</v>
      </c>
      <c r="AI95" s="73">
        <v>0</v>
      </c>
      <c r="AJ95" s="73">
        <v>0</v>
      </c>
      <c r="AK95" s="73">
        <v>0</v>
      </c>
      <c r="AL95" s="73">
        <v>0</v>
      </c>
      <c r="AM95" s="73">
        <v>0</v>
      </c>
      <c r="AN95" s="73">
        <v>0</v>
      </c>
      <c r="AO95" s="73">
        <v>0</v>
      </c>
      <c r="AP95" s="73">
        <v>0</v>
      </c>
      <c r="AQ95" s="73">
        <v>0</v>
      </c>
      <c r="AR95" s="8"/>
    </row>
    <row r="96" spans="2:48">
      <c r="B96" s="5"/>
      <c r="E96" s="18">
        <v>9</v>
      </c>
      <c r="F96" s="44" t="str">
        <f t="shared" si="29"/>
        <v>Sao Joao de Meriti</v>
      </c>
      <c r="H96" s="72">
        <f t="shared" si="30"/>
        <v>0</v>
      </c>
      <c r="I96" s="73">
        <v>0</v>
      </c>
      <c r="J96" s="73">
        <v>0</v>
      </c>
      <c r="K96" s="73">
        <v>0</v>
      </c>
      <c r="L96" s="73">
        <v>0</v>
      </c>
      <c r="M96" s="73">
        <v>0</v>
      </c>
      <c r="N96" s="73">
        <v>0</v>
      </c>
      <c r="O96" s="73">
        <v>0</v>
      </c>
      <c r="P96" s="73">
        <v>0</v>
      </c>
      <c r="Q96" s="73">
        <v>0</v>
      </c>
      <c r="R96" s="73">
        <v>0</v>
      </c>
      <c r="S96" s="73">
        <v>0</v>
      </c>
      <c r="T96" s="73">
        <v>0</v>
      </c>
      <c r="U96" s="73">
        <v>0</v>
      </c>
      <c r="V96" s="73">
        <v>0</v>
      </c>
      <c r="W96" s="73">
        <v>0</v>
      </c>
      <c r="X96" s="73">
        <v>0</v>
      </c>
      <c r="Y96" s="73">
        <v>0</v>
      </c>
      <c r="Z96" s="73">
        <v>0</v>
      </c>
      <c r="AA96" s="73">
        <v>0</v>
      </c>
      <c r="AB96" s="73">
        <v>0</v>
      </c>
      <c r="AC96" s="73">
        <v>0</v>
      </c>
      <c r="AD96" s="73">
        <v>0</v>
      </c>
      <c r="AE96" s="73">
        <v>0</v>
      </c>
      <c r="AF96" s="73">
        <v>0</v>
      </c>
      <c r="AG96" s="73">
        <v>0</v>
      </c>
      <c r="AH96" s="73">
        <v>0</v>
      </c>
      <c r="AI96" s="73">
        <v>0</v>
      </c>
      <c r="AJ96" s="73">
        <v>0</v>
      </c>
      <c r="AK96" s="73">
        <v>0</v>
      </c>
      <c r="AL96" s="73">
        <v>0</v>
      </c>
      <c r="AM96" s="73">
        <v>0</v>
      </c>
      <c r="AN96" s="73">
        <v>0</v>
      </c>
      <c r="AO96" s="73">
        <v>0</v>
      </c>
      <c r="AP96" s="73">
        <v>0</v>
      </c>
      <c r="AQ96" s="73">
        <v>0</v>
      </c>
      <c r="AR96" s="8"/>
    </row>
    <row r="97" spans="2:48">
      <c r="B97" s="5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"/>
    </row>
    <row r="98" spans="2:48" s="20" customFormat="1">
      <c r="B98" s="26"/>
      <c r="F98" s="10" t="s">
        <v>44</v>
      </c>
      <c r="H98" s="72">
        <f>SUM(I98:AQ98)</f>
        <v>754026</v>
      </c>
      <c r="I98" s="72">
        <f t="shared" ref="I98:AQ98" si="31">SUM(I99:I107)</f>
        <v>0</v>
      </c>
      <c r="J98" s="72">
        <f t="shared" si="31"/>
        <v>3480</v>
      </c>
      <c r="K98" s="72">
        <f t="shared" si="31"/>
        <v>86458</v>
      </c>
      <c r="L98" s="72">
        <f t="shared" si="31"/>
        <v>102441</v>
      </c>
      <c r="M98" s="72">
        <f t="shared" si="31"/>
        <v>105206</v>
      </c>
      <c r="N98" s="72">
        <f t="shared" si="31"/>
        <v>91428</v>
      </c>
      <c r="O98" s="72">
        <f t="shared" si="31"/>
        <v>79894</v>
      </c>
      <c r="P98" s="72">
        <f t="shared" si="31"/>
        <v>80922</v>
      </c>
      <c r="Q98" s="72">
        <f t="shared" si="31"/>
        <v>89955</v>
      </c>
      <c r="R98" s="72">
        <f t="shared" si="31"/>
        <v>83535</v>
      </c>
      <c r="S98" s="72">
        <f t="shared" si="31"/>
        <v>8940</v>
      </c>
      <c r="T98" s="72">
        <f t="shared" si="31"/>
        <v>9251</v>
      </c>
      <c r="U98" s="72">
        <f t="shared" si="31"/>
        <v>6256</v>
      </c>
      <c r="V98" s="72">
        <f t="shared" si="31"/>
        <v>69</v>
      </c>
      <c r="W98" s="72">
        <f t="shared" si="31"/>
        <v>69</v>
      </c>
      <c r="X98" s="72">
        <f t="shared" si="31"/>
        <v>25</v>
      </c>
      <c r="Y98" s="72">
        <f t="shared" si="31"/>
        <v>25</v>
      </c>
      <c r="Z98" s="72">
        <f t="shared" si="31"/>
        <v>1806</v>
      </c>
      <c r="AA98" s="72">
        <f t="shared" si="31"/>
        <v>2119</v>
      </c>
      <c r="AB98" s="72">
        <f t="shared" si="31"/>
        <v>2123</v>
      </c>
      <c r="AC98" s="72">
        <f t="shared" si="31"/>
        <v>5</v>
      </c>
      <c r="AD98" s="72">
        <f t="shared" si="31"/>
        <v>5</v>
      </c>
      <c r="AE98" s="72">
        <f t="shared" si="31"/>
        <v>5</v>
      </c>
      <c r="AF98" s="72">
        <f t="shared" si="31"/>
        <v>5</v>
      </c>
      <c r="AG98" s="72">
        <f t="shared" si="31"/>
        <v>4</v>
      </c>
      <c r="AH98" s="72">
        <f t="shared" si="31"/>
        <v>0</v>
      </c>
      <c r="AI98" s="72">
        <f t="shared" si="31"/>
        <v>0</v>
      </c>
      <c r="AJ98" s="72">
        <f t="shared" si="31"/>
        <v>0</v>
      </c>
      <c r="AK98" s="72">
        <f t="shared" si="31"/>
        <v>0</v>
      </c>
      <c r="AL98" s="72">
        <f t="shared" si="31"/>
        <v>0</v>
      </c>
      <c r="AM98" s="72">
        <f t="shared" si="31"/>
        <v>0</v>
      </c>
      <c r="AN98" s="72">
        <f t="shared" si="31"/>
        <v>0</v>
      </c>
      <c r="AO98" s="72">
        <f t="shared" si="31"/>
        <v>0</v>
      </c>
      <c r="AP98" s="72">
        <f t="shared" si="31"/>
        <v>0</v>
      </c>
      <c r="AQ98" s="72">
        <f t="shared" si="31"/>
        <v>0</v>
      </c>
      <c r="AR98" s="13"/>
      <c r="AT98" s="24"/>
      <c r="AU98" s="24"/>
      <c r="AV98" s="24"/>
    </row>
    <row r="99" spans="2:48">
      <c r="B99" s="5"/>
      <c r="E99" s="18">
        <v>1</v>
      </c>
      <c r="F99" s="44" t="str">
        <f t="shared" ref="F99:F107" si="32">F88</f>
        <v>Belford Roxo</v>
      </c>
      <c r="H99" s="72">
        <f t="shared" ref="H99:H107" si="33">SUM(I99:AQ99)</f>
        <v>61063</v>
      </c>
      <c r="I99" s="73">
        <v>0</v>
      </c>
      <c r="J99" s="73">
        <v>696</v>
      </c>
      <c r="K99" s="73">
        <v>3935</v>
      </c>
      <c r="L99" s="73">
        <v>3988</v>
      </c>
      <c r="M99" s="73">
        <v>4004</v>
      </c>
      <c r="N99" s="73">
        <v>3983</v>
      </c>
      <c r="O99" s="73">
        <v>4190</v>
      </c>
      <c r="P99" s="73">
        <v>11125</v>
      </c>
      <c r="Q99" s="73">
        <v>11640</v>
      </c>
      <c r="R99" s="73">
        <v>11104</v>
      </c>
      <c r="S99" s="73">
        <v>219</v>
      </c>
      <c r="T99" s="73">
        <v>220</v>
      </c>
      <c r="U99" s="73">
        <v>221</v>
      </c>
      <c r="V99" s="73">
        <v>16</v>
      </c>
      <c r="W99" s="73">
        <v>16</v>
      </c>
      <c r="X99" s="73">
        <v>8</v>
      </c>
      <c r="Y99" s="73">
        <v>8</v>
      </c>
      <c r="Z99" s="73">
        <v>1789</v>
      </c>
      <c r="AA99" s="73">
        <v>2102</v>
      </c>
      <c r="AB99" s="73">
        <v>1789</v>
      </c>
      <c r="AC99" s="73">
        <v>2</v>
      </c>
      <c r="AD99" s="73">
        <v>2</v>
      </c>
      <c r="AE99" s="73">
        <v>2</v>
      </c>
      <c r="AF99" s="73">
        <v>2</v>
      </c>
      <c r="AG99" s="73">
        <v>2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0</v>
      </c>
      <c r="AP99" s="73">
        <v>0</v>
      </c>
      <c r="AQ99" s="73">
        <v>0</v>
      </c>
      <c r="AR99" s="8"/>
    </row>
    <row r="100" spans="2:48">
      <c r="B100" s="5"/>
      <c r="E100" s="18">
        <v>2</v>
      </c>
      <c r="F100" s="44" t="str">
        <f t="shared" si="32"/>
        <v>Duque de Caxias</v>
      </c>
      <c r="H100" s="72">
        <f t="shared" si="33"/>
        <v>125752</v>
      </c>
      <c r="I100" s="73">
        <v>0</v>
      </c>
      <c r="J100" s="73">
        <v>348</v>
      </c>
      <c r="K100" s="73">
        <v>13488</v>
      </c>
      <c r="L100" s="73">
        <v>16589</v>
      </c>
      <c r="M100" s="73">
        <v>13622</v>
      </c>
      <c r="N100" s="73">
        <v>5628</v>
      </c>
      <c r="O100" s="73">
        <v>6062</v>
      </c>
      <c r="P100" s="73">
        <v>20702</v>
      </c>
      <c r="Q100" s="73">
        <v>27371</v>
      </c>
      <c r="R100" s="73">
        <v>20707</v>
      </c>
      <c r="S100" s="73">
        <v>400</v>
      </c>
      <c r="T100" s="73">
        <v>402</v>
      </c>
      <c r="U100" s="73">
        <v>403</v>
      </c>
      <c r="V100" s="73">
        <v>15</v>
      </c>
      <c r="W100" s="73">
        <v>15</v>
      </c>
      <c r="X100" s="73">
        <v>0</v>
      </c>
      <c r="Y100" s="73">
        <v>0</v>
      </c>
      <c r="Z100" s="73">
        <v>0</v>
      </c>
      <c r="AA100" s="73">
        <v>0</v>
      </c>
      <c r="AB100" s="73">
        <v>0</v>
      </c>
      <c r="AC100" s="73">
        <v>0</v>
      </c>
      <c r="AD100" s="73">
        <v>0</v>
      </c>
      <c r="AE100" s="73">
        <v>0</v>
      </c>
      <c r="AF100" s="73">
        <v>0</v>
      </c>
      <c r="AG100" s="73">
        <v>0</v>
      </c>
      <c r="AH100" s="73">
        <v>0</v>
      </c>
      <c r="AI100" s="73">
        <v>0</v>
      </c>
      <c r="AJ100" s="73">
        <v>0</v>
      </c>
      <c r="AK100" s="73">
        <v>0</v>
      </c>
      <c r="AL100" s="73">
        <v>0</v>
      </c>
      <c r="AM100" s="73">
        <v>0</v>
      </c>
      <c r="AN100" s="73">
        <v>0</v>
      </c>
      <c r="AO100" s="73">
        <v>0</v>
      </c>
      <c r="AP100" s="73">
        <v>0</v>
      </c>
      <c r="AQ100" s="73">
        <v>0</v>
      </c>
      <c r="AR100" s="8"/>
    </row>
    <row r="101" spans="2:48">
      <c r="B101" s="5"/>
      <c r="E101" s="18">
        <v>3</v>
      </c>
      <c r="F101" s="44" t="str">
        <f t="shared" si="32"/>
        <v>Japeri</v>
      </c>
      <c r="H101" s="72">
        <f t="shared" si="33"/>
        <v>32698</v>
      </c>
      <c r="I101" s="73">
        <v>0</v>
      </c>
      <c r="J101" s="73">
        <v>0</v>
      </c>
      <c r="K101" s="73">
        <v>53</v>
      </c>
      <c r="L101" s="73">
        <v>4762</v>
      </c>
      <c r="M101" s="73">
        <v>7953</v>
      </c>
      <c r="N101" s="73">
        <v>4759</v>
      </c>
      <c r="O101" s="73">
        <v>59</v>
      </c>
      <c r="P101" s="73">
        <v>6</v>
      </c>
      <c r="Q101" s="73">
        <v>6</v>
      </c>
      <c r="R101" s="73">
        <v>6</v>
      </c>
      <c r="S101" s="73">
        <v>4813</v>
      </c>
      <c r="T101" s="73">
        <v>5433</v>
      </c>
      <c r="U101" s="73">
        <v>4813</v>
      </c>
      <c r="V101" s="73">
        <v>5</v>
      </c>
      <c r="W101" s="73">
        <v>5</v>
      </c>
      <c r="X101" s="73">
        <v>3</v>
      </c>
      <c r="Y101" s="73">
        <v>3</v>
      </c>
      <c r="Z101" s="73">
        <v>3</v>
      </c>
      <c r="AA101" s="73">
        <v>3</v>
      </c>
      <c r="AB101" s="73">
        <v>3</v>
      </c>
      <c r="AC101" s="73">
        <v>2</v>
      </c>
      <c r="AD101" s="73">
        <v>2</v>
      </c>
      <c r="AE101" s="73">
        <v>2</v>
      </c>
      <c r="AF101" s="73">
        <v>2</v>
      </c>
      <c r="AG101" s="73">
        <v>2</v>
      </c>
      <c r="AH101" s="73">
        <v>0</v>
      </c>
      <c r="AI101" s="73">
        <v>0</v>
      </c>
      <c r="AJ101" s="73">
        <v>0</v>
      </c>
      <c r="AK101" s="73">
        <v>0</v>
      </c>
      <c r="AL101" s="73">
        <v>0</v>
      </c>
      <c r="AM101" s="73">
        <v>0</v>
      </c>
      <c r="AN101" s="73">
        <v>0</v>
      </c>
      <c r="AO101" s="73">
        <v>0</v>
      </c>
      <c r="AP101" s="73">
        <v>0</v>
      </c>
      <c r="AQ101" s="73">
        <v>0</v>
      </c>
      <c r="AR101" s="8"/>
    </row>
    <row r="102" spans="2:48">
      <c r="B102" s="5"/>
      <c r="E102" s="18">
        <v>4</v>
      </c>
      <c r="F102" s="44" t="str">
        <f t="shared" si="32"/>
        <v>Mesquita</v>
      </c>
      <c r="H102" s="72">
        <f t="shared" si="33"/>
        <v>13380</v>
      </c>
      <c r="I102" s="73">
        <v>0</v>
      </c>
      <c r="J102" s="73">
        <v>0</v>
      </c>
      <c r="K102" s="73">
        <v>2536</v>
      </c>
      <c r="L102" s="73">
        <v>2581</v>
      </c>
      <c r="M102" s="73">
        <v>2581</v>
      </c>
      <c r="N102" s="73">
        <v>2580</v>
      </c>
      <c r="O102" s="73">
        <v>2625</v>
      </c>
      <c r="P102" s="73">
        <v>75</v>
      </c>
      <c r="Q102" s="73">
        <v>76</v>
      </c>
      <c r="R102" s="73">
        <v>77</v>
      </c>
      <c r="S102" s="73">
        <v>75</v>
      </c>
      <c r="T102" s="73">
        <v>76</v>
      </c>
      <c r="U102" s="73">
        <v>76</v>
      </c>
      <c r="V102" s="73">
        <v>6</v>
      </c>
      <c r="W102" s="73">
        <v>6</v>
      </c>
      <c r="X102" s="73">
        <v>2</v>
      </c>
      <c r="Y102" s="73">
        <v>2</v>
      </c>
      <c r="Z102" s="73">
        <v>2</v>
      </c>
      <c r="AA102" s="73">
        <v>2</v>
      </c>
      <c r="AB102" s="73">
        <v>2</v>
      </c>
      <c r="AC102" s="73">
        <v>0</v>
      </c>
      <c r="AD102" s="73">
        <v>0</v>
      </c>
      <c r="AE102" s="73">
        <v>0</v>
      </c>
      <c r="AF102" s="73">
        <v>0</v>
      </c>
      <c r="AG102" s="73">
        <v>0</v>
      </c>
      <c r="AH102" s="73">
        <v>0</v>
      </c>
      <c r="AI102" s="73">
        <v>0</v>
      </c>
      <c r="AJ102" s="73">
        <v>0</v>
      </c>
      <c r="AK102" s="73">
        <v>0</v>
      </c>
      <c r="AL102" s="73">
        <v>0</v>
      </c>
      <c r="AM102" s="73">
        <v>0</v>
      </c>
      <c r="AN102" s="73">
        <v>0</v>
      </c>
      <c r="AO102" s="73">
        <v>0</v>
      </c>
      <c r="AP102" s="73">
        <v>0</v>
      </c>
      <c r="AQ102" s="73">
        <v>0</v>
      </c>
      <c r="AR102" s="8"/>
    </row>
    <row r="103" spans="2:48">
      <c r="B103" s="5"/>
      <c r="E103" s="18">
        <v>5</v>
      </c>
      <c r="F103" s="44" t="str">
        <f t="shared" si="32"/>
        <v>Nilopolis</v>
      </c>
      <c r="H103" s="72">
        <f t="shared" si="33"/>
        <v>17281</v>
      </c>
      <c r="I103" s="73">
        <v>0</v>
      </c>
      <c r="J103" s="73">
        <v>0</v>
      </c>
      <c r="K103" s="73">
        <v>1430</v>
      </c>
      <c r="L103" s="73">
        <v>1446</v>
      </c>
      <c r="M103" s="73">
        <v>1446</v>
      </c>
      <c r="N103" s="73">
        <v>1455</v>
      </c>
      <c r="O103" s="73">
        <v>1531</v>
      </c>
      <c r="P103" s="73">
        <v>3143</v>
      </c>
      <c r="Q103" s="73">
        <v>3456</v>
      </c>
      <c r="R103" s="73">
        <v>3134</v>
      </c>
      <c r="S103" s="73">
        <v>78</v>
      </c>
      <c r="T103" s="73">
        <v>79</v>
      </c>
      <c r="U103" s="73">
        <v>79</v>
      </c>
      <c r="V103" s="73">
        <v>2</v>
      </c>
      <c r="W103" s="73">
        <v>2</v>
      </c>
      <c r="X103" s="73">
        <v>0</v>
      </c>
      <c r="Y103" s="73">
        <v>0</v>
      </c>
      <c r="Z103" s="73">
        <v>0</v>
      </c>
      <c r="AA103" s="73">
        <v>0</v>
      </c>
      <c r="AB103" s="73">
        <v>0</v>
      </c>
      <c r="AC103" s="73">
        <v>0</v>
      </c>
      <c r="AD103" s="73">
        <v>0</v>
      </c>
      <c r="AE103" s="73">
        <v>0</v>
      </c>
      <c r="AF103" s="73">
        <v>0</v>
      </c>
      <c r="AG103" s="73">
        <v>0</v>
      </c>
      <c r="AH103" s="73">
        <v>0</v>
      </c>
      <c r="AI103" s="73">
        <v>0</v>
      </c>
      <c r="AJ103" s="73">
        <v>0</v>
      </c>
      <c r="AK103" s="73">
        <v>0</v>
      </c>
      <c r="AL103" s="73">
        <v>0</v>
      </c>
      <c r="AM103" s="73">
        <v>0</v>
      </c>
      <c r="AN103" s="73">
        <v>0</v>
      </c>
      <c r="AO103" s="73">
        <v>0</v>
      </c>
      <c r="AP103" s="73">
        <v>0</v>
      </c>
      <c r="AQ103" s="73">
        <v>0</v>
      </c>
      <c r="AR103" s="8"/>
    </row>
    <row r="104" spans="2:48">
      <c r="B104" s="5"/>
      <c r="E104" s="18">
        <v>6</v>
      </c>
      <c r="F104" s="44" t="str">
        <f t="shared" si="32"/>
        <v>Novo Iguacu</v>
      </c>
      <c r="H104" s="72">
        <f t="shared" si="33"/>
        <v>147340</v>
      </c>
      <c r="I104" s="73">
        <v>0</v>
      </c>
      <c r="J104" s="73">
        <v>1044</v>
      </c>
      <c r="K104" s="73">
        <v>1108</v>
      </c>
      <c r="L104" s="73">
        <v>1222</v>
      </c>
      <c r="M104" s="73">
        <v>1131</v>
      </c>
      <c r="N104" s="73">
        <v>1175</v>
      </c>
      <c r="O104" s="73">
        <v>1508</v>
      </c>
      <c r="P104" s="73">
        <v>45860</v>
      </c>
      <c r="Q104" s="73">
        <v>47395</v>
      </c>
      <c r="R104" s="73">
        <v>45802</v>
      </c>
      <c r="S104" s="73">
        <v>338</v>
      </c>
      <c r="T104" s="73">
        <v>339</v>
      </c>
      <c r="U104" s="73">
        <v>340</v>
      </c>
      <c r="V104" s="73">
        <v>19</v>
      </c>
      <c r="W104" s="73">
        <v>19</v>
      </c>
      <c r="X104" s="73">
        <v>8</v>
      </c>
      <c r="Y104" s="73">
        <v>8</v>
      </c>
      <c r="Z104" s="73">
        <v>8</v>
      </c>
      <c r="AA104" s="73">
        <v>8</v>
      </c>
      <c r="AB104" s="73">
        <v>8</v>
      </c>
      <c r="AC104" s="73">
        <v>0</v>
      </c>
      <c r="AD104" s="73">
        <v>0</v>
      </c>
      <c r="AE104" s="73">
        <v>0</v>
      </c>
      <c r="AF104" s="73">
        <v>0</v>
      </c>
      <c r="AG104" s="73">
        <v>0</v>
      </c>
      <c r="AH104" s="73">
        <v>0</v>
      </c>
      <c r="AI104" s="73">
        <v>0</v>
      </c>
      <c r="AJ104" s="73">
        <v>0</v>
      </c>
      <c r="AK104" s="73">
        <v>0</v>
      </c>
      <c r="AL104" s="73">
        <v>0</v>
      </c>
      <c r="AM104" s="73">
        <v>0</v>
      </c>
      <c r="AN104" s="73">
        <v>0</v>
      </c>
      <c r="AO104" s="73">
        <v>0</v>
      </c>
      <c r="AP104" s="73">
        <v>0</v>
      </c>
      <c r="AQ104" s="73">
        <v>0</v>
      </c>
      <c r="AR104" s="8"/>
    </row>
    <row r="105" spans="2:48">
      <c r="B105" s="5"/>
      <c r="E105" s="18">
        <v>7</v>
      </c>
      <c r="F105" s="44" t="str">
        <f t="shared" si="32"/>
        <v>Queimados</v>
      </c>
      <c r="H105" s="72">
        <f t="shared" si="33"/>
        <v>37613</v>
      </c>
      <c r="I105" s="73">
        <v>0</v>
      </c>
      <c r="J105" s="73">
        <v>1392</v>
      </c>
      <c r="K105" s="73">
        <v>255</v>
      </c>
      <c r="L105" s="73">
        <v>8200</v>
      </c>
      <c r="M105" s="73">
        <v>10816</v>
      </c>
      <c r="N105" s="73">
        <v>8195</v>
      </c>
      <c r="O105" s="73">
        <v>266</v>
      </c>
      <c r="P105" s="73">
        <v>11</v>
      </c>
      <c r="Q105" s="73">
        <v>11</v>
      </c>
      <c r="R105" s="73">
        <v>2705</v>
      </c>
      <c r="S105" s="73">
        <v>3017</v>
      </c>
      <c r="T105" s="73">
        <v>2702</v>
      </c>
      <c r="U105" s="73">
        <v>7</v>
      </c>
      <c r="V105" s="73">
        <v>6</v>
      </c>
      <c r="W105" s="73">
        <v>6</v>
      </c>
      <c r="X105" s="73">
        <v>4</v>
      </c>
      <c r="Y105" s="73">
        <v>4</v>
      </c>
      <c r="Z105" s="73">
        <v>4</v>
      </c>
      <c r="AA105" s="73">
        <v>4</v>
      </c>
      <c r="AB105" s="73">
        <v>4</v>
      </c>
      <c r="AC105" s="73">
        <v>1</v>
      </c>
      <c r="AD105" s="73">
        <v>1</v>
      </c>
      <c r="AE105" s="73">
        <v>1</v>
      </c>
      <c r="AF105" s="73">
        <v>1</v>
      </c>
      <c r="AG105" s="73">
        <v>0</v>
      </c>
      <c r="AH105" s="73">
        <v>0</v>
      </c>
      <c r="AI105" s="73">
        <v>0</v>
      </c>
      <c r="AJ105" s="73">
        <v>0</v>
      </c>
      <c r="AK105" s="73">
        <v>0</v>
      </c>
      <c r="AL105" s="73">
        <v>0</v>
      </c>
      <c r="AM105" s="73">
        <v>0</v>
      </c>
      <c r="AN105" s="73">
        <v>0</v>
      </c>
      <c r="AO105" s="73">
        <v>0</v>
      </c>
      <c r="AP105" s="73">
        <v>0</v>
      </c>
      <c r="AQ105" s="73">
        <v>0</v>
      </c>
      <c r="AR105" s="8"/>
    </row>
    <row r="106" spans="2:48">
      <c r="B106" s="5"/>
      <c r="E106" s="18">
        <v>8</v>
      </c>
      <c r="F106" s="44" t="str">
        <f t="shared" si="32"/>
        <v>Rio de Janeiro - AP 1, 2.2 e 3</v>
      </c>
      <c r="H106" s="72">
        <f t="shared" si="33"/>
        <v>318899</v>
      </c>
      <c r="I106" s="73">
        <v>0</v>
      </c>
      <c r="J106" s="73">
        <v>0</v>
      </c>
      <c r="K106" s="73">
        <v>63653</v>
      </c>
      <c r="L106" s="73">
        <v>63653</v>
      </c>
      <c r="M106" s="73">
        <v>63653</v>
      </c>
      <c r="N106" s="73">
        <v>63653</v>
      </c>
      <c r="O106" s="73">
        <v>63653</v>
      </c>
      <c r="P106" s="73">
        <v>0</v>
      </c>
      <c r="Q106" s="73">
        <v>0</v>
      </c>
      <c r="R106" s="73">
        <v>0</v>
      </c>
      <c r="S106" s="73">
        <v>0</v>
      </c>
      <c r="T106" s="73">
        <v>0</v>
      </c>
      <c r="U106" s="73">
        <v>317</v>
      </c>
      <c r="V106" s="73">
        <v>0</v>
      </c>
      <c r="W106" s="73">
        <v>0</v>
      </c>
      <c r="X106" s="73">
        <v>0</v>
      </c>
      <c r="Y106" s="73">
        <v>0</v>
      </c>
      <c r="Z106" s="73">
        <v>0</v>
      </c>
      <c r="AA106" s="73">
        <v>0</v>
      </c>
      <c r="AB106" s="73">
        <v>317</v>
      </c>
      <c r="AC106" s="73">
        <v>0</v>
      </c>
      <c r="AD106" s="73">
        <v>0</v>
      </c>
      <c r="AE106" s="73">
        <v>0</v>
      </c>
      <c r="AF106" s="73">
        <v>0</v>
      </c>
      <c r="AG106" s="73">
        <v>0</v>
      </c>
      <c r="AH106" s="73">
        <v>0</v>
      </c>
      <c r="AI106" s="73">
        <v>0</v>
      </c>
      <c r="AJ106" s="73">
        <v>0</v>
      </c>
      <c r="AK106" s="73">
        <v>0</v>
      </c>
      <c r="AL106" s="73">
        <v>0</v>
      </c>
      <c r="AM106" s="73">
        <v>0</v>
      </c>
      <c r="AN106" s="73">
        <v>0</v>
      </c>
      <c r="AO106" s="73">
        <v>0</v>
      </c>
      <c r="AP106" s="73">
        <v>0</v>
      </c>
      <c r="AQ106" s="73">
        <v>0</v>
      </c>
      <c r="AR106" s="8"/>
    </row>
    <row r="107" spans="2:48">
      <c r="B107" s="5"/>
      <c r="E107" s="18">
        <v>9</v>
      </c>
      <c r="F107" s="44" t="str">
        <f t="shared" si="32"/>
        <v>Sao Joao de Meriti</v>
      </c>
      <c r="H107" s="72">
        <f t="shared" si="33"/>
        <v>0</v>
      </c>
      <c r="I107" s="73">
        <v>0</v>
      </c>
      <c r="J107" s="73">
        <v>0</v>
      </c>
      <c r="K107" s="73">
        <v>0</v>
      </c>
      <c r="L107" s="73">
        <v>0</v>
      </c>
      <c r="M107" s="73">
        <v>0</v>
      </c>
      <c r="N107" s="73">
        <v>0</v>
      </c>
      <c r="O107" s="73">
        <v>0</v>
      </c>
      <c r="P107" s="73">
        <v>0</v>
      </c>
      <c r="Q107" s="73">
        <v>0</v>
      </c>
      <c r="R107" s="73">
        <v>0</v>
      </c>
      <c r="S107" s="73">
        <v>0</v>
      </c>
      <c r="T107" s="73">
        <v>0</v>
      </c>
      <c r="U107" s="73">
        <v>0</v>
      </c>
      <c r="V107" s="73">
        <v>0</v>
      </c>
      <c r="W107" s="73">
        <v>0</v>
      </c>
      <c r="X107" s="73">
        <v>0</v>
      </c>
      <c r="Y107" s="73">
        <v>0</v>
      </c>
      <c r="Z107" s="73">
        <v>0</v>
      </c>
      <c r="AA107" s="73">
        <v>0</v>
      </c>
      <c r="AB107" s="73">
        <v>0</v>
      </c>
      <c r="AC107" s="73">
        <v>0</v>
      </c>
      <c r="AD107" s="73">
        <v>0</v>
      </c>
      <c r="AE107" s="73">
        <v>0</v>
      </c>
      <c r="AF107" s="73">
        <v>0</v>
      </c>
      <c r="AG107" s="73">
        <v>0</v>
      </c>
      <c r="AH107" s="73">
        <v>0</v>
      </c>
      <c r="AI107" s="73">
        <v>0</v>
      </c>
      <c r="AJ107" s="73">
        <v>0</v>
      </c>
      <c r="AK107" s="73">
        <v>0</v>
      </c>
      <c r="AL107" s="73">
        <v>0</v>
      </c>
      <c r="AM107" s="73">
        <v>0</v>
      </c>
      <c r="AN107" s="73">
        <v>0</v>
      </c>
      <c r="AO107" s="73">
        <v>0</v>
      </c>
      <c r="AP107" s="73">
        <v>0</v>
      </c>
      <c r="AQ107" s="73">
        <v>0</v>
      </c>
      <c r="AR107" s="8"/>
    </row>
    <row r="108" spans="2:48">
      <c r="B108" s="5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"/>
    </row>
    <row r="109" spans="2:48">
      <c r="B109" s="5"/>
      <c r="E109" s="20"/>
      <c r="F109" s="20" t="s">
        <v>42</v>
      </c>
      <c r="G109" s="20"/>
      <c r="H109" s="72">
        <f>SUM(I109:AQ109)</f>
        <v>157022</v>
      </c>
      <c r="I109" s="72">
        <f t="shared" ref="I109:AQ109" si="34">SUM(I110:I118)</f>
        <v>0</v>
      </c>
      <c r="J109" s="72">
        <f t="shared" si="34"/>
        <v>6882</v>
      </c>
      <c r="K109" s="72">
        <f t="shared" si="34"/>
        <v>11952</v>
      </c>
      <c r="L109" s="72">
        <f t="shared" si="34"/>
        <v>10511</v>
      </c>
      <c r="M109" s="72">
        <f t="shared" si="34"/>
        <v>6324</v>
      </c>
      <c r="N109" s="72">
        <f t="shared" si="34"/>
        <v>10586</v>
      </c>
      <c r="O109" s="72">
        <f t="shared" si="34"/>
        <v>20283</v>
      </c>
      <c r="P109" s="72">
        <f t="shared" si="34"/>
        <v>16455</v>
      </c>
      <c r="Q109" s="72">
        <f t="shared" si="34"/>
        <v>13669</v>
      </c>
      <c r="R109" s="72">
        <f t="shared" si="34"/>
        <v>13669</v>
      </c>
      <c r="S109" s="72">
        <f t="shared" si="34"/>
        <v>13579</v>
      </c>
      <c r="T109" s="72">
        <f t="shared" si="34"/>
        <v>13579</v>
      </c>
      <c r="U109" s="72">
        <f t="shared" si="34"/>
        <v>13579</v>
      </c>
      <c r="V109" s="72">
        <f t="shared" si="34"/>
        <v>1202</v>
      </c>
      <c r="W109" s="72">
        <f t="shared" si="34"/>
        <v>1202</v>
      </c>
      <c r="X109" s="72">
        <f t="shared" si="34"/>
        <v>577</v>
      </c>
      <c r="Y109" s="72">
        <f t="shared" si="34"/>
        <v>576</v>
      </c>
      <c r="Z109" s="72">
        <f t="shared" si="34"/>
        <v>577</v>
      </c>
      <c r="AA109" s="72">
        <f t="shared" si="34"/>
        <v>576</v>
      </c>
      <c r="AB109" s="72">
        <f t="shared" si="34"/>
        <v>577</v>
      </c>
      <c r="AC109" s="72">
        <f t="shared" si="34"/>
        <v>130</v>
      </c>
      <c r="AD109" s="72">
        <f t="shared" si="34"/>
        <v>130</v>
      </c>
      <c r="AE109" s="72">
        <f t="shared" si="34"/>
        <v>130</v>
      </c>
      <c r="AF109" s="72">
        <f t="shared" si="34"/>
        <v>130</v>
      </c>
      <c r="AG109" s="72">
        <f t="shared" si="34"/>
        <v>108</v>
      </c>
      <c r="AH109" s="72">
        <f t="shared" si="34"/>
        <v>9</v>
      </c>
      <c r="AI109" s="72">
        <f t="shared" si="34"/>
        <v>9</v>
      </c>
      <c r="AJ109" s="72">
        <f t="shared" si="34"/>
        <v>9</v>
      </c>
      <c r="AK109" s="72">
        <f t="shared" si="34"/>
        <v>9</v>
      </c>
      <c r="AL109" s="72">
        <f t="shared" si="34"/>
        <v>3</v>
      </c>
      <c r="AM109" s="72">
        <f t="shared" si="34"/>
        <v>0</v>
      </c>
      <c r="AN109" s="72">
        <f t="shared" si="34"/>
        <v>0</v>
      </c>
      <c r="AO109" s="72">
        <f t="shared" si="34"/>
        <v>0</v>
      </c>
      <c r="AP109" s="72">
        <f t="shared" si="34"/>
        <v>0</v>
      </c>
      <c r="AQ109" s="72">
        <f t="shared" si="34"/>
        <v>0</v>
      </c>
      <c r="AR109" s="8"/>
    </row>
    <row r="110" spans="2:48">
      <c r="B110" s="5"/>
      <c r="E110" s="18">
        <v>1</v>
      </c>
      <c r="F110" s="44" t="str">
        <f t="shared" ref="F110:F118" si="35">F88</f>
        <v>Belford Roxo</v>
      </c>
      <c r="H110" s="72">
        <f t="shared" ref="H110:H118" si="36">SUM(I110:AQ110)</f>
        <v>15324</v>
      </c>
      <c r="I110" s="73">
        <v>0</v>
      </c>
      <c r="J110" s="73">
        <v>36</v>
      </c>
      <c r="K110" s="73">
        <v>59</v>
      </c>
      <c r="L110" s="73">
        <v>403</v>
      </c>
      <c r="M110" s="73">
        <v>664</v>
      </c>
      <c r="N110" s="73">
        <v>613</v>
      </c>
      <c r="O110" s="73">
        <v>2270</v>
      </c>
      <c r="P110" s="73">
        <v>2248</v>
      </c>
      <c r="Q110" s="73">
        <v>1683</v>
      </c>
      <c r="R110" s="73">
        <v>1683</v>
      </c>
      <c r="S110" s="73">
        <v>1683</v>
      </c>
      <c r="T110" s="73">
        <v>1683</v>
      </c>
      <c r="U110" s="73">
        <v>1683</v>
      </c>
      <c r="V110" s="73">
        <v>123</v>
      </c>
      <c r="W110" s="73">
        <v>123</v>
      </c>
      <c r="X110" s="73">
        <v>62</v>
      </c>
      <c r="Y110" s="73">
        <v>62</v>
      </c>
      <c r="Z110" s="73">
        <v>62</v>
      </c>
      <c r="AA110" s="73">
        <v>62</v>
      </c>
      <c r="AB110" s="73">
        <v>62</v>
      </c>
      <c r="AC110" s="73">
        <v>12</v>
      </c>
      <c r="AD110" s="73">
        <v>12</v>
      </c>
      <c r="AE110" s="73">
        <v>12</v>
      </c>
      <c r="AF110" s="73">
        <v>12</v>
      </c>
      <c r="AG110" s="73">
        <v>12</v>
      </c>
      <c r="AH110" s="73">
        <v>0</v>
      </c>
      <c r="AI110" s="73">
        <v>0</v>
      </c>
      <c r="AJ110" s="73">
        <v>0</v>
      </c>
      <c r="AK110" s="73">
        <v>0</v>
      </c>
      <c r="AL110" s="73">
        <v>0</v>
      </c>
      <c r="AM110" s="73">
        <v>0</v>
      </c>
      <c r="AN110" s="73">
        <v>0</v>
      </c>
      <c r="AO110" s="73">
        <v>0</v>
      </c>
      <c r="AP110" s="73">
        <v>0</v>
      </c>
      <c r="AQ110" s="73">
        <v>0</v>
      </c>
      <c r="AR110" s="8"/>
    </row>
    <row r="111" spans="2:48">
      <c r="B111" s="5"/>
      <c r="E111" s="18">
        <v>2</v>
      </c>
      <c r="F111" s="44" t="str">
        <f t="shared" si="35"/>
        <v>Duque de Caxias</v>
      </c>
      <c r="H111" s="72">
        <f t="shared" si="36"/>
        <v>35212</v>
      </c>
      <c r="I111" s="73">
        <v>0</v>
      </c>
      <c r="J111" s="73">
        <v>1699</v>
      </c>
      <c r="K111" s="73">
        <v>1177</v>
      </c>
      <c r="L111" s="73">
        <v>1584</v>
      </c>
      <c r="M111" s="73">
        <v>51</v>
      </c>
      <c r="N111" s="73">
        <v>51</v>
      </c>
      <c r="O111" s="73">
        <v>7248</v>
      </c>
      <c r="P111" s="73">
        <v>3653</v>
      </c>
      <c r="Q111" s="73">
        <v>3653</v>
      </c>
      <c r="R111" s="73">
        <v>3653</v>
      </c>
      <c r="S111" s="73">
        <v>3653</v>
      </c>
      <c r="T111" s="73">
        <v>3653</v>
      </c>
      <c r="U111" s="73">
        <v>3653</v>
      </c>
      <c r="V111" s="73">
        <v>247</v>
      </c>
      <c r="W111" s="73">
        <v>247</v>
      </c>
      <c r="X111" s="73">
        <v>133</v>
      </c>
      <c r="Y111" s="73">
        <v>133</v>
      </c>
      <c r="Z111" s="73">
        <v>133</v>
      </c>
      <c r="AA111" s="73">
        <v>133</v>
      </c>
      <c r="AB111" s="73">
        <v>133</v>
      </c>
      <c r="AC111" s="73">
        <v>62</v>
      </c>
      <c r="AD111" s="73">
        <v>62</v>
      </c>
      <c r="AE111" s="73">
        <v>62</v>
      </c>
      <c r="AF111" s="73">
        <v>62</v>
      </c>
      <c r="AG111" s="73">
        <v>62</v>
      </c>
      <c r="AH111" s="73">
        <v>3</v>
      </c>
      <c r="AI111" s="73">
        <v>3</v>
      </c>
      <c r="AJ111" s="73">
        <v>3</v>
      </c>
      <c r="AK111" s="73">
        <v>3</v>
      </c>
      <c r="AL111" s="73">
        <v>3</v>
      </c>
      <c r="AM111" s="73">
        <v>0</v>
      </c>
      <c r="AN111" s="73">
        <v>0</v>
      </c>
      <c r="AO111" s="73">
        <v>0</v>
      </c>
      <c r="AP111" s="73">
        <v>0</v>
      </c>
      <c r="AQ111" s="73">
        <v>0</v>
      </c>
      <c r="AR111" s="8"/>
    </row>
    <row r="112" spans="2:48">
      <c r="B112" s="5"/>
      <c r="E112" s="18">
        <v>3</v>
      </c>
      <c r="F112" s="44" t="str">
        <f t="shared" si="35"/>
        <v>Japeri</v>
      </c>
      <c r="H112" s="72">
        <f t="shared" si="36"/>
        <v>9285</v>
      </c>
      <c r="I112" s="73">
        <v>0</v>
      </c>
      <c r="J112" s="73">
        <v>854</v>
      </c>
      <c r="K112" s="73">
        <v>1772</v>
      </c>
      <c r="L112" s="73">
        <v>1820</v>
      </c>
      <c r="M112" s="73">
        <v>1681</v>
      </c>
      <c r="N112" s="73">
        <v>1681</v>
      </c>
      <c r="O112" s="73">
        <v>122</v>
      </c>
      <c r="P112" s="73">
        <v>122</v>
      </c>
      <c r="Q112" s="73">
        <v>122</v>
      </c>
      <c r="R112" s="73">
        <v>122</v>
      </c>
      <c r="S112" s="73">
        <v>95</v>
      </c>
      <c r="T112" s="73">
        <v>95</v>
      </c>
      <c r="U112" s="73">
        <v>95</v>
      </c>
      <c r="V112" s="73">
        <v>95</v>
      </c>
      <c r="W112" s="73">
        <v>95</v>
      </c>
      <c r="X112" s="73">
        <v>64</v>
      </c>
      <c r="Y112" s="73">
        <v>64</v>
      </c>
      <c r="Z112" s="73">
        <v>64</v>
      </c>
      <c r="AA112" s="73">
        <v>64</v>
      </c>
      <c r="AB112" s="73">
        <v>64</v>
      </c>
      <c r="AC112" s="73">
        <v>34</v>
      </c>
      <c r="AD112" s="73">
        <v>34</v>
      </c>
      <c r="AE112" s="73">
        <v>34</v>
      </c>
      <c r="AF112" s="73">
        <v>34</v>
      </c>
      <c r="AG112" s="73">
        <v>34</v>
      </c>
      <c r="AH112" s="73">
        <v>6</v>
      </c>
      <c r="AI112" s="73">
        <v>6</v>
      </c>
      <c r="AJ112" s="73">
        <v>6</v>
      </c>
      <c r="AK112" s="73">
        <v>6</v>
      </c>
      <c r="AL112" s="73">
        <v>0</v>
      </c>
      <c r="AM112" s="73">
        <v>0</v>
      </c>
      <c r="AN112" s="73">
        <v>0</v>
      </c>
      <c r="AO112" s="73">
        <v>0</v>
      </c>
      <c r="AP112" s="73">
        <v>0</v>
      </c>
      <c r="AQ112" s="73">
        <v>0</v>
      </c>
      <c r="AR112" s="8"/>
    </row>
    <row r="113" spans="2:44">
      <c r="B113" s="5"/>
      <c r="E113" s="18">
        <v>4</v>
      </c>
      <c r="F113" s="44" t="str">
        <f t="shared" si="35"/>
        <v>Mesquita</v>
      </c>
      <c r="H113" s="72">
        <f t="shared" si="36"/>
        <v>3141</v>
      </c>
      <c r="I113" s="73">
        <v>0</v>
      </c>
      <c r="J113" s="73">
        <v>10</v>
      </c>
      <c r="K113" s="73">
        <v>291</v>
      </c>
      <c r="L113" s="73">
        <v>291</v>
      </c>
      <c r="M113" s="73">
        <v>291</v>
      </c>
      <c r="N113" s="73">
        <v>291</v>
      </c>
      <c r="O113" s="73">
        <v>291</v>
      </c>
      <c r="P113" s="73">
        <v>262</v>
      </c>
      <c r="Q113" s="73">
        <v>262</v>
      </c>
      <c r="R113" s="73">
        <v>262</v>
      </c>
      <c r="S113" s="73">
        <v>262</v>
      </c>
      <c r="T113" s="73">
        <v>262</v>
      </c>
      <c r="U113" s="73">
        <v>262</v>
      </c>
      <c r="V113" s="73">
        <v>27</v>
      </c>
      <c r="W113" s="73">
        <v>27</v>
      </c>
      <c r="X113" s="73">
        <v>10</v>
      </c>
      <c r="Y113" s="73">
        <v>10</v>
      </c>
      <c r="Z113" s="73">
        <v>10</v>
      </c>
      <c r="AA113" s="73">
        <v>10</v>
      </c>
      <c r="AB113" s="73">
        <v>10</v>
      </c>
      <c r="AC113" s="73">
        <v>0</v>
      </c>
      <c r="AD113" s="73">
        <v>0</v>
      </c>
      <c r="AE113" s="73">
        <v>0</v>
      </c>
      <c r="AF113" s="73">
        <v>0</v>
      </c>
      <c r="AG113" s="73">
        <v>0</v>
      </c>
      <c r="AH113" s="73">
        <v>0</v>
      </c>
      <c r="AI113" s="73">
        <v>0</v>
      </c>
      <c r="AJ113" s="73">
        <v>0</v>
      </c>
      <c r="AK113" s="73">
        <v>0</v>
      </c>
      <c r="AL113" s="73">
        <v>0</v>
      </c>
      <c r="AM113" s="73">
        <v>0</v>
      </c>
      <c r="AN113" s="73">
        <v>0</v>
      </c>
      <c r="AO113" s="73">
        <v>0</v>
      </c>
      <c r="AP113" s="73">
        <v>0</v>
      </c>
      <c r="AQ113" s="73">
        <v>0</v>
      </c>
      <c r="AR113" s="8"/>
    </row>
    <row r="114" spans="2:44">
      <c r="B114" s="5"/>
      <c r="E114" s="18">
        <v>5</v>
      </c>
      <c r="F114" s="44" t="str">
        <f t="shared" si="35"/>
        <v>Nilopolis</v>
      </c>
      <c r="H114" s="72">
        <f t="shared" si="36"/>
        <v>4106</v>
      </c>
      <c r="I114" s="73">
        <v>0</v>
      </c>
      <c r="J114" s="73">
        <v>463</v>
      </c>
      <c r="K114" s="73">
        <v>420</v>
      </c>
      <c r="L114" s="73">
        <v>65</v>
      </c>
      <c r="M114" s="73">
        <v>4</v>
      </c>
      <c r="N114" s="73">
        <v>123</v>
      </c>
      <c r="O114" s="73">
        <v>518</v>
      </c>
      <c r="P114" s="73">
        <v>515</v>
      </c>
      <c r="Q114" s="73">
        <v>396</v>
      </c>
      <c r="R114" s="73">
        <v>396</v>
      </c>
      <c r="S114" s="73">
        <v>396</v>
      </c>
      <c r="T114" s="73">
        <v>396</v>
      </c>
      <c r="U114" s="73">
        <v>396</v>
      </c>
      <c r="V114" s="73">
        <v>9</v>
      </c>
      <c r="W114" s="73">
        <v>9</v>
      </c>
      <c r="X114" s="73">
        <v>0</v>
      </c>
      <c r="Y114" s="73">
        <v>0</v>
      </c>
      <c r="Z114" s="73">
        <v>0</v>
      </c>
      <c r="AA114" s="73">
        <v>0</v>
      </c>
      <c r="AB114" s="73">
        <v>0</v>
      </c>
      <c r="AC114" s="73">
        <v>0</v>
      </c>
      <c r="AD114" s="73">
        <v>0</v>
      </c>
      <c r="AE114" s="73">
        <v>0</v>
      </c>
      <c r="AF114" s="73">
        <v>0</v>
      </c>
      <c r="AG114" s="73">
        <v>0</v>
      </c>
      <c r="AH114" s="73">
        <v>0</v>
      </c>
      <c r="AI114" s="73">
        <v>0</v>
      </c>
      <c r="AJ114" s="73">
        <v>0</v>
      </c>
      <c r="AK114" s="73">
        <v>0</v>
      </c>
      <c r="AL114" s="73">
        <v>0</v>
      </c>
      <c r="AM114" s="73">
        <v>0</v>
      </c>
      <c r="AN114" s="73">
        <v>0</v>
      </c>
      <c r="AO114" s="73">
        <v>0</v>
      </c>
      <c r="AP114" s="73">
        <v>0</v>
      </c>
      <c r="AQ114" s="73">
        <v>0</v>
      </c>
      <c r="AR114" s="8"/>
    </row>
    <row r="115" spans="2:44">
      <c r="B115" s="5"/>
      <c r="E115" s="18">
        <v>6</v>
      </c>
      <c r="F115" s="44" t="str">
        <f t="shared" si="35"/>
        <v>Novo Iguacu</v>
      </c>
      <c r="H115" s="72">
        <f t="shared" si="36"/>
        <v>39629</v>
      </c>
      <c r="I115" s="73">
        <v>0</v>
      </c>
      <c r="J115" s="73">
        <v>2716</v>
      </c>
      <c r="K115" s="73">
        <v>2519</v>
      </c>
      <c r="L115" s="73">
        <v>1314</v>
      </c>
      <c r="M115" s="73">
        <v>37</v>
      </c>
      <c r="N115" s="73">
        <v>1546</v>
      </c>
      <c r="O115" s="73">
        <v>5471</v>
      </c>
      <c r="P115" s="73">
        <v>5470</v>
      </c>
      <c r="Q115" s="73">
        <v>3948</v>
      </c>
      <c r="R115" s="73">
        <v>3948</v>
      </c>
      <c r="S115" s="73">
        <v>3948</v>
      </c>
      <c r="T115" s="73">
        <v>3948</v>
      </c>
      <c r="U115" s="73">
        <v>3948</v>
      </c>
      <c r="V115" s="73">
        <v>193</v>
      </c>
      <c r="W115" s="73">
        <v>193</v>
      </c>
      <c r="X115" s="73">
        <v>86</v>
      </c>
      <c r="Y115" s="73">
        <v>86</v>
      </c>
      <c r="Z115" s="73">
        <v>86</v>
      </c>
      <c r="AA115" s="73">
        <v>86</v>
      </c>
      <c r="AB115" s="73">
        <v>86</v>
      </c>
      <c r="AC115" s="73">
        <v>0</v>
      </c>
      <c r="AD115" s="73">
        <v>0</v>
      </c>
      <c r="AE115" s="73">
        <v>0</v>
      </c>
      <c r="AF115" s="73">
        <v>0</v>
      </c>
      <c r="AG115" s="73">
        <v>0</v>
      </c>
      <c r="AH115" s="73">
        <v>0</v>
      </c>
      <c r="AI115" s="73">
        <v>0</v>
      </c>
      <c r="AJ115" s="73">
        <v>0</v>
      </c>
      <c r="AK115" s="73">
        <v>0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8"/>
    </row>
    <row r="116" spans="2:44">
      <c r="B116" s="5"/>
      <c r="E116" s="18">
        <v>7</v>
      </c>
      <c r="F116" s="44" t="str">
        <f t="shared" si="35"/>
        <v>Queimados</v>
      </c>
      <c r="H116" s="72">
        <f t="shared" si="36"/>
        <v>14731</v>
      </c>
      <c r="I116" s="73">
        <v>0</v>
      </c>
      <c r="J116" s="73">
        <v>741</v>
      </c>
      <c r="K116" s="73">
        <v>3101</v>
      </c>
      <c r="L116" s="73">
        <v>3075</v>
      </c>
      <c r="M116" s="73">
        <v>3076</v>
      </c>
      <c r="N116" s="73">
        <v>2916</v>
      </c>
      <c r="O116" s="73">
        <v>189</v>
      </c>
      <c r="P116" s="73">
        <v>189</v>
      </c>
      <c r="Q116" s="73">
        <v>189</v>
      </c>
      <c r="R116" s="73">
        <v>189</v>
      </c>
      <c r="S116" s="73">
        <v>126</v>
      </c>
      <c r="T116" s="73">
        <v>126</v>
      </c>
      <c r="U116" s="73">
        <v>126</v>
      </c>
      <c r="V116" s="73">
        <v>126</v>
      </c>
      <c r="W116" s="73">
        <v>126</v>
      </c>
      <c r="X116" s="73">
        <v>70</v>
      </c>
      <c r="Y116" s="73">
        <v>69</v>
      </c>
      <c r="Z116" s="73">
        <v>70</v>
      </c>
      <c r="AA116" s="73">
        <v>69</v>
      </c>
      <c r="AB116" s="73">
        <v>70</v>
      </c>
      <c r="AC116" s="73">
        <v>22</v>
      </c>
      <c r="AD116" s="73">
        <v>22</v>
      </c>
      <c r="AE116" s="73">
        <v>22</v>
      </c>
      <c r="AF116" s="73">
        <v>22</v>
      </c>
      <c r="AG116" s="73">
        <v>0</v>
      </c>
      <c r="AH116" s="73">
        <v>0</v>
      </c>
      <c r="AI116" s="73">
        <v>0</v>
      </c>
      <c r="AJ116" s="73">
        <v>0</v>
      </c>
      <c r="AK116" s="73">
        <v>0</v>
      </c>
      <c r="AL116" s="73">
        <v>0</v>
      </c>
      <c r="AM116" s="73">
        <v>0</v>
      </c>
      <c r="AN116" s="73">
        <v>0</v>
      </c>
      <c r="AO116" s="73">
        <v>0</v>
      </c>
      <c r="AP116" s="73">
        <v>0</v>
      </c>
      <c r="AQ116" s="73">
        <v>0</v>
      </c>
      <c r="AR116" s="8"/>
    </row>
    <row r="117" spans="2:44">
      <c r="B117" s="5"/>
      <c r="E117" s="18">
        <v>8</v>
      </c>
      <c r="F117" s="44" t="str">
        <f t="shared" si="35"/>
        <v>Rio de Janeiro - AP 1, 2.2 e 3</v>
      </c>
      <c r="H117" s="72">
        <f t="shared" si="36"/>
        <v>35594</v>
      </c>
      <c r="I117" s="73">
        <v>0</v>
      </c>
      <c r="J117" s="73">
        <v>363</v>
      </c>
      <c r="K117" s="73">
        <v>2613</v>
      </c>
      <c r="L117" s="73">
        <v>1959</v>
      </c>
      <c r="M117" s="73">
        <v>520</v>
      </c>
      <c r="N117" s="73">
        <v>3365</v>
      </c>
      <c r="O117" s="73">
        <v>4174</v>
      </c>
      <c r="P117" s="73">
        <v>3996</v>
      </c>
      <c r="Q117" s="73">
        <v>3416</v>
      </c>
      <c r="R117" s="73">
        <v>3416</v>
      </c>
      <c r="S117" s="73">
        <v>3416</v>
      </c>
      <c r="T117" s="73">
        <v>3416</v>
      </c>
      <c r="U117" s="73">
        <v>3416</v>
      </c>
      <c r="V117" s="73">
        <v>382</v>
      </c>
      <c r="W117" s="73">
        <v>382</v>
      </c>
      <c r="X117" s="73">
        <v>152</v>
      </c>
      <c r="Y117" s="73">
        <v>152</v>
      </c>
      <c r="Z117" s="73">
        <v>152</v>
      </c>
      <c r="AA117" s="73">
        <v>152</v>
      </c>
      <c r="AB117" s="73">
        <v>152</v>
      </c>
      <c r="AC117" s="73">
        <v>0</v>
      </c>
      <c r="AD117" s="73">
        <v>0</v>
      </c>
      <c r="AE117" s="73">
        <v>0</v>
      </c>
      <c r="AF117" s="73">
        <v>0</v>
      </c>
      <c r="AG117" s="73">
        <v>0</v>
      </c>
      <c r="AH117" s="73">
        <v>0</v>
      </c>
      <c r="AI117" s="73">
        <v>0</v>
      </c>
      <c r="AJ117" s="73">
        <v>0</v>
      </c>
      <c r="AK117" s="73">
        <v>0</v>
      </c>
      <c r="AL117" s="73">
        <v>0</v>
      </c>
      <c r="AM117" s="73">
        <v>0</v>
      </c>
      <c r="AN117" s="73">
        <v>0</v>
      </c>
      <c r="AO117" s="73">
        <v>0</v>
      </c>
      <c r="AP117" s="73">
        <v>0</v>
      </c>
      <c r="AQ117" s="73">
        <v>0</v>
      </c>
      <c r="AR117" s="8"/>
    </row>
    <row r="118" spans="2:44">
      <c r="B118" s="5"/>
      <c r="E118" s="18">
        <v>9</v>
      </c>
      <c r="F118" s="44" t="str">
        <f t="shared" si="35"/>
        <v>Sao Joao de Meriti</v>
      </c>
      <c r="H118" s="72">
        <f t="shared" si="36"/>
        <v>0</v>
      </c>
      <c r="I118" s="73">
        <v>0</v>
      </c>
      <c r="J118" s="73">
        <v>0</v>
      </c>
      <c r="K118" s="73">
        <v>0</v>
      </c>
      <c r="L118" s="73">
        <v>0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3">
        <v>0</v>
      </c>
      <c r="U118" s="73">
        <v>0</v>
      </c>
      <c r="V118" s="73">
        <v>0</v>
      </c>
      <c r="W118" s="73">
        <v>0</v>
      </c>
      <c r="X118" s="73">
        <v>0</v>
      </c>
      <c r="Y118" s="73">
        <v>0</v>
      </c>
      <c r="Z118" s="73">
        <v>0</v>
      </c>
      <c r="AA118" s="73">
        <v>0</v>
      </c>
      <c r="AB118" s="73">
        <v>0</v>
      </c>
      <c r="AC118" s="73">
        <v>0</v>
      </c>
      <c r="AD118" s="73">
        <v>0</v>
      </c>
      <c r="AE118" s="73">
        <v>0</v>
      </c>
      <c r="AF118" s="73">
        <v>0</v>
      </c>
      <c r="AG118" s="73">
        <v>0</v>
      </c>
      <c r="AH118" s="73">
        <v>0</v>
      </c>
      <c r="AI118" s="73">
        <v>0</v>
      </c>
      <c r="AJ118" s="73">
        <v>0</v>
      </c>
      <c r="AK118" s="73">
        <v>0</v>
      </c>
      <c r="AL118" s="73">
        <v>0</v>
      </c>
      <c r="AM118" s="73">
        <v>0</v>
      </c>
      <c r="AN118" s="73">
        <v>0</v>
      </c>
      <c r="AO118" s="73">
        <v>0</v>
      </c>
      <c r="AP118" s="73">
        <v>0</v>
      </c>
      <c r="AQ118" s="73">
        <v>0</v>
      </c>
      <c r="AR118" s="8"/>
    </row>
    <row r="119" spans="2:44">
      <c r="B119" s="5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"/>
    </row>
    <row r="120" spans="2:44">
      <c r="B120" s="5"/>
      <c r="E120" s="20"/>
      <c r="F120" s="20" t="s">
        <v>45</v>
      </c>
      <c r="G120" s="20"/>
      <c r="H120" s="72">
        <f>SUM(I120:AQ120)</f>
        <v>75052</v>
      </c>
      <c r="I120" s="72">
        <f t="shared" ref="I120:AQ120" si="37">SUM(I121:I129)</f>
        <v>0</v>
      </c>
      <c r="J120" s="72">
        <f t="shared" si="37"/>
        <v>348</v>
      </c>
      <c r="K120" s="72">
        <f t="shared" si="37"/>
        <v>6610</v>
      </c>
      <c r="L120" s="72">
        <f t="shared" si="37"/>
        <v>8877</v>
      </c>
      <c r="M120" s="72">
        <f t="shared" si="37"/>
        <v>9478</v>
      </c>
      <c r="N120" s="72">
        <f t="shared" si="37"/>
        <v>7051</v>
      </c>
      <c r="O120" s="72">
        <f t="shared" si="37"/>
        <v>5811</v>
      </c>
      <c r="P120" s="72">
        <f t="shared" si="37"/>
        <v>9601</v>
      </c>
      <c r="Q120" s="72">
        <f t="shared" si="37"/>
        <v>12203</v>
      </c>
      <c r="R120" s="72">
        <f t="shared" si="37"/>
        <v>9870</v>
      </c>
      <c r="S120" s="72">
        <f t="shared" si="37"/>
        <v>1095</v>
      </c>
      <c r="T120" s="72">
        <f t="shared" si="37"/>
        <v>1820</v>
      </c>
      <c r="U120" s="72">
        <f t="shared" si="37"/>
        <v>934</v>
      </c>
      <c r="V120" s="72">
        <f t="shared" si="37"/>
        <v>454</v>
      </c>
      <c r="W120" s="72">
        <f t="shared" si="37"/>
        <v>0</v>
      </c>
      <c r="X120" s="72">
        <f t="shared" si="37"/>
        <v>0</v>
      </c>
      <c r="Y120" s="72">
        <f t="shared" si="37"/>
        <v>0</v>
      </c>
      <c r="Z120" s="72">
        <f t="shared" si="37"/>
        <v>236</v>
      </c>
      <c r="AA120" s="72">
        <f t="shared" si="37"/>
        <v>300</v>
      </c>
      <c r="AB120" s="72">
        <f t="shared" si="37"/>
        <v>300</v>
      </c>
      <c r="AC120" s="72">
        <f t="shared" si="37"/>
        <v>64</v>
      </c>
      <c r="AD120" s="72">
        <f t="shared" si="37"/>
        <v>0</v>
      </c>
      <c r="AE120" s="72">
        <f t="shared" si="37"/>
        <v>0</v>
      </c>
      <c r="AF120" s="72">
        <f t="shared" si="37"/>
        <v>0</v>
      </c>
      <c r="AG120" s="72">
        <f t="shared" si="37"/>
        <v>0</v>
      </c>
      <c r="AH120" s="72">
        <f t="shared" si="37"/>
        <v>0</v>
      </c>
      <c r="AI120" s="72">
        <f t="shared" si="37"/>
        <v>0</v>
      </c>
      <c r="AJ120" s="72">
        <f t="shared" si="37"/>
        <v>0</v>
      </c>
      <c r="AK120" s="72">
        <f t="shared" si="37"/>
        <v>0</v>
      </c>
      <c r="AL120" s="72">
        <f t="shared" si="37"/>
        <v>0</v>
      </c>
      <c r="AM120" s="72">
        <f t="shared" si="37"/>
        <v>0</v>
      </c>
      <c r="AN120" s="72">
        <f t="shared" si="37"/>
        <v>0</v>
      </c>
      <c r="AO120" s="72">
        <f t="shared" si="37"/>
        <v>0</v>
      </c>
      <c r="AP120" s="72">
        <f t="shared" si="37"/>
        <v>0</v>
      </c>
      <c r="AQ120" s="72">
        <f t="shared" si="37"/>
        <v>0</v>
      </c>
      <c r="AR120" s="8"/>
    </row>
    <row r="121" spans="2:44">
      <c r="B121" s="5"/>
      <c r="E121" s="18">
        <v>1</v>
      </c>
      <c r="F121" s="44" t="str">
        <f t="shared" ref="F121:F129" si="38">F110</f>
        <v>Belford Roxo</v>
      </c>
      <c r="H121" s="72">
        <f t="shared" ref="H121:H129" si="39">SUM(I121:AQ121)</f>
        <v>6140</v>
      </c>
      <c r="I121" s="73">
        <v>0</v>
      </c>
      <c r="J121" s="73">
        <v>70</v>
      </c>
      <c r="K121" s="73">
        <v>242</v>
      </c>
      <c r="L121" s="73">
        <v>242</v>
      </c>
      <c r="M121" s="73">
        <v>242</v>
      </c>
      <c r="N121" s="73">
        <v>242</v>
      </c>
      <c r="O121" s="73">
        <v>242</v>
      </c>
      <c r="P121" s="73">
        <v>1384</v>
      </c>
      <c r="Q121" s="73">
        <v>1384</v>
      </c>
      <c r="R121" s="73">
        <v>1384</v>
      </c>
      <c r="S121" s="73">
        <v>0</v>
      </c>
      <c r="T121" s="73">
        <v>0</v>
      </c>
      <c r="U121" s="73">
        <v>0</v>
      </c>
      <c r="V121" s="73">
        <v>0</v>
      </c>
      <c r="W121" s="73">
        <v>0</v>
      </c>
      <c r="X121" s="73">
        <v>0</v>
      </c>
      <c r="Y121" s="73">
        <v>0</v>
      </c>
      <c r="Z121" s="73">
        <v>236</v>
      </c>
      <c r="AA121" s="73">
        <v>236</v>
      </c>
      <c r="AB121" s="73">
        <v>236</v>
      </c>
      <c r="AC121" s="73">
        <v>0</v>
      </c>
      <c r="AD121" s="73">
        <v>0</v>
      </c>
      <c r="AE121" s="73">
        <v>0</v>
      </c>
      <c r="AF121" s="73">
        <v>0</v>
      </c>
      <c r="AG121" s="73">
        <v>0</v>
      </c>
      <c r="AH121" s="73">
        <v>0</v>
      </c>
      <c r="AI121" s="73">
        <v>0</v>
      </c>
      <c r="AJ121" s="73">
        <v>0</v>
      </c>
      <c r="AK121" s="73">
        <v>0</v>
      </c>
      <c r="AL121" s="73">
        <v>0</v>
      </c>
      <c r="AM121" s="73">
        <v>0</v>
      </c>
      <c r="AN121" s="73">
        <v>0</v>
      </c>
      <c r="AO121" s="73">
        <v>0</v>
      </c>
      <c r="AP121" s="73">
        <v>0</v>
      </c>
      <c r="AQ121" s="73">
        <v>0</v>
      </c>
      <c r="AR121" s="8"/>
    </row>
    <row r="122" spans="2:44">
      <c r="B122" s="5"/>
      <c r="E122" s="18">
        <v>2</v>
      </c>
      <c r="F122" s="44" t="str">
        <f t="shared" si="38"/>
        <v>Duque de Caxias</v>
      </c>
      <c r="H122" s="72">
        <f t="shared" si="39"/>
        <v>13925</v>
      </c>
      <c r="I122" s="73">
        <v>0</v>
      </c>
      <c r="J122" s="73">
        <v>35</v>
      </c>
      <c r="K122" s="73">
        <v>1158</v>
      </c>
      <c r="L122" s="73">
        <v>2185</v>
      </c>
      <c r="M122" s="73">
        <v>1158</v>
      </c>
      <c r="N122" s="73">
        <v>359</v>
      </c>
      <c r="O122" s="73">
        <v>359</v>
      </c>
      <c r="P122" s="73">
        <v>2023</v>
      </c>
      <c r="Q122" s="73">
        <v>4625</v>
      </c>
      <c r="R122" s="73">
        <v>2023</v>
      </c>
      <c r="S122" s="73">
        <v>0</v>
      </c>
      <c r="T122" s="73">
        <v>0</v>
      </c>
      <c r="U122" s="73">
        <v>0</v>
      </c>
      <c r="V122" s="73">
        <v>0</v>
      </c>
      <c r="W122" s="73">
        <v>0</v>
      </c>
      <c r="X122" s="73">
        <v>0</v>
      </c>
      <c r="Y122" s="73">
        <v>0</v>
      </c>
      <c r="Z122" s="73">
        <v>0</v>
      </c>
      <c r="AA122" s="73">
        <v>0</v>
      </c>
      <c r="AB122" s="73">
        <v>0</v>
      </c>
      <c r="AC122" s="73">
        <v>0</v>
      </c>
      <c r="AD122" s="73">
        <v>0</v>
      </c>
      <c r="AE122" s="73">
        <v>0</v>
      </c>
      <c r="AF122" s="73">
        <v>0</v>
      </c>
      <c r="AG122" s="73">
        <v>0</v>
      </c>
      <c r="AH122" s="73">
        <v>0</v>
      </c>
      <c r="AI122" s="73">
        <v>0</v>
      </c>
      <c r="AJ122" s="73">
        <v>0</v>
      </c>
      <c r="AK122" s="73">
        <v>0</v>
      </c>
      <c r="AL122" s="73">
        <v>0</v>
      </c>
      <c r="AM122" s="73">
        <v>0</v>
      </c>
      <c r="AN122" s="73">
        <v>0</v>
      </c>
      <c r="AO122" s="73">
        <v>0</v>
      </c>
      <c r="AP122" s="73">
        <v>0</v>
      </c>
      <c r="AQ122" s="73">
        <v>0</v>
      </c>
      <c r="AR122" s="8"/>
    </row>
    <row r="123" spans="2:44">
      <c r="B123" s="5"/>
      <c r="E123" s="18">
        <v>3</v>
      </c>
      <c r="F123" s="44" t="str">
        <f t="shared" si="38"/>
        <v>Japeri</v>
      </c>
      <c r="H123" s="72">
        <f t="shared" si="39"/>
        <v>4067</v>
      </c>
      <c r="I123" s="73">
        <v>0</v>
      </c>
      <c r="J123" s="73">
        <v>0</v>
      </c>
      <c r="K123" s="73">
        <v>0</v>
      </c>
      <c r="L123" s="73">
        <v>461</v>
      </c>
      <c r="M123" s="73">
        <v>1088</v>
      </c>
      <c r="N123" s="73">
        <v>461</v>
      </c>
      <c r="O123" s="73">
        <v>0</v>
      </c>
      <c r="P123" s="73">
        <v>0</v>
      </c>
      <c r="Q123" s="73">
        <v>0</v>
      </c>
      <c r="R123" s="73">
        <v>0</v>
      </c>
      <c r="S123" s="73">
        <v>480</v>
      </c>
      <c r="T123" s="73">
        <v>1097</v>
      </c>
      <c r="U123" s="73">
        <v>480</v>
      </c>
      <c r="V123" s="73">
        <v>0</v>
      </c>
      <c r="W123" s="73">
        <v>0</v>
      </c>
      <c r="X123" s="73">
        <v>0</v>
      </c>
      <c r="Y123" s="73">
        <v>0</v>
      </c>
      <c r="Z123" s="73">
        <v>0</v>
      </c>
      <c r="AA123" s="73">
        <v>0</v>
      </c>
      <c r="AB123" s="73">
        <v>0</v>
      </c>
      <c r="AC123" s="73">
        <v>0</v>
      </c>
      <c r="AD123" s="73">
        <v>0</v>
      </c>
      <c r="AE123" s="73">
        <v>0</v>
      </c>
      <c r="AF123" s="73">
        <v>0</v>
      </c>
      <c r="AG123" s="73">
        <v>0</v>
      </c>
      <c r="AH123" s="73">
        <v>0</v>
      </c>
      <c r="AI123" s="73">
        <v>0</v>
      </c>
      <c r="AJ123" s="73">
        <v>0</v>
      </c>
      <c r="AK123" s="73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8"/>
    </row>
    <row r="124" spans="2:44">
      <c r="B124" s="5"/>
      <c r="E124" s="18">
        <v>4</v>
      </c>
      <c r="F124" s="44" t="str">
        <f t="shared" si="38"/>
        <v>Mesquita</v>
      </c>
      <c r="H124" s="72">
        <f t="shared" si="39"/>
        <v>715</v>
      </c>
      <c r="I124" s="73">
        <v>0</v>
      </c>
      <c r="J124" s="73">
        <v>0</v>
      </c>
      <c r="K124" s="73">
        <v>143</v>
      </c>
      <c r="L124" s="73">
        <v>143</v>
      </c>
      <c r="M124" s="73">
        <v>143</v>
      </c>
      <c r="N124" s="73">
        <v>143</v>
      </c>
      <c r="O124" s="73">
        <v>143</v>
      </c>
      <c r="P124" s="73">
        <v>0</v>
      </c>
      <c r="Q124" s="73">
        <v>0</v>
      </c>
      <c r="R124" s="73">
        <v>0</v>
      </c>
      <c r="S124" s="73">
        <v>0</v>
      </c>
      <c r="T124" s="73">
        <v>0</v>
      </c>
      <c r="U124" s="73">
        <v>0</v>
      </c>
      <c r="V124" s="73">
        <v>0</v>
      </c>
      <c r="W124" s="73">
        <v>0</v>
      </c>
      <c r="X124" s="73">
        <v>0</v>
      </c>
      <c r="Y124" s="73">
        <v>0</v>
      </c>
      <c r="Z124" s="73">
        <v>0</v>
      </c>
      <c r="AA124" s="73">
        <v>0</v>
      </c>
      <c r="AB124" s="73">
        <v>0</v>
      </c>
      <c r="AC124" s="73">
        <v>0</v>
      </c>
      <c r="AD124" s="73">
        <v>0</v>
      </c>
      <c r="AE124" s="73">
        <v>0</v>
      </c>
      <c r="AF124" s="73">
        <v>0</v>
      </c>
      <c r="AG124" s="73">
        <v>0</v>
      </c>
      <c r="AH124" s="73">
        <v>0</v>
      </c>
      <c r="AI124" s="73">
        <v>0</v>
      </c>
      <c r="AJ124" s="73">
        <v>0</v>
      </c>
      <c r="AK124" s="73">
        <v>0</v>
      </c>
      <c r="AL124" s="73">
        <v>0</v>
      </c>
      <c r="AM124" s="73">
        <v>0</v>
      </c>
      <c r="AN124" s="73">
        <v>0</v>
      </c>
      <c r="AO124" s="73">
        <v>0</v>
      </c>
      <c r="AP124" s="73">
        <v>0</v>
      </c>
      <c r="AQ124" s="73">
        <v>0</v>
      </c>
      <c r="AR124" s="8"/>
    </row>
    <row r="125" spans="2:44">
      <c r="B125" s="5"/>
      <c r="E125" s="18">
        <v>5</v>
      </c>
      <c r="F125" s="44" t="str">
        <f t="shared" si="38"/>
        <v>Nilopolis</v>
      </c>
      <c r="H125" s="72">
        <f t="shared" si="39"/>
        <v>1574</v>
      </c>
      <c r="I125" s="73">
        <v>0</v>
      </c>
      <c r="J125" s="73">
        <v>0</v>
      </c>
      <c r="K125" s="73">
        <v>79</v>
      </c>
      <c r="L125" s="73">
        <v>79</v>
      </c>
      <c r="M125" s="73">
        <v>79</v>
      </c>
      <c r="N125" s="73">
        <v>79</v>
      </c>
      <c r="O125" s="73">
        <v>79</v>
      </c>
      <c r="P125" s="73">
        <v>393</v>
      </c>
      <c r="Q125" s="73">
        <v>393</v>
      </c>
      <c r="R125" s="73">
        <v>393</v>
      </c>
      <c r="S125" s="73">
        <v>0</v>
      </c>
      <c r="T125" s="73">
        <v>0</v>
      </c>
      <c r="U125" s="73">
        <v>0</v>
      </c>
      <c r="V125" s="73">
        <v>0</v>
      </c>
      <c r="W125" s="73">
        <v>0</v>
      </c>
      <c r="X125" s="73">
        <v>0</v>
      </c>
      <c r="Y125" s="73">
        <v>0</v>
      </c>
      <c r="Z125" s="73">
        <v>0</v>
      </c>
      <c r="AA125" s="73">
        <v>0</v>
      </c>
      <c r="AB125" s="73">
        <v>0</v>
      </c>
      <c r="AC125" s="73">
        <v>0</v>
      </c>
      <c r="AD125" s="73">
        <v>0</v>
      </c>
      <c r="AE125" s="73">
        <v>0</v>
      </c>
      <c r="AF125" s="73">
        <v>0</v>
      </c>
      <c r="AG125" s="73">
        <v>0</v>
      </c>
      <c r="AH125" s="73">
        <v>0</v>
      </c>
      <c r="AI125" s="73">
        <v>0</v>
      </c>
      <c r="AJ125" s="73">
        <v>0</v>
      </c>
      <c r="AK125" s="73">
        <v>0</v>
      </c>
      <c r="AL125" s="73">
        <v>0</v>
      </c>
      <c r="AM125" s="73">
        <v>0</v>
      </c>
      <c r="AN125" s="73">
        <v>0</v>
      </c>
      <c r="AO125" s="73">
        <v>0</v>
      </c>
      <c r="AP125" s="73">
        <v>0</v>
      </c>
      <c r="AQ125" s="73">
        <v>0</v>
      </c>
      <c r="AR125" s="8"/>
    </row>
    <row r="126" spans="2:44">
      <c r="B126" s="5"/>
      <c r="E126" s="18">
        <v>6</v>
      </c>
      <c r="F126" s="44" t="str">
        <f t="shared" si="38"/>
        <v>Novo Iguacu</v>
      </c>
      <c r="H126" s="72">
        <f t="shared" si="39"/>
        <v>17737</v>
      </c>
      <c r="I126" s="73">
        <v>0</v>
      </c>
      <c r="J126" s="73">
        <v>104</v>
      </c>
      <c r="K126" s="73">
        <v>46</v>
      </c>
      <c r="L126" s="73">
        <v>46</v>
      </c>
      <c r="M126" s="73">
        <v>46</v>
      </c>
      <c r="N126" s="73">
        <v>46</v>
      </c>
      <c r="O126" s="73">
        <v>46</v>
      </c>
      <c r="P126" s="73">
        <v>5801</v>
      </c>
      <c r="Q126" s="73">
        <v>5801</v>
      </c>
      <c r="R126" s="73">
        <v>5801</v>
      </c>
      <c r="S126" s="73">
        <v>0</v>
      </c>
      <c r="T126" s="73">
        <v>0</v>
      </c>
      <c r="U126" s="73">
        <v>0</v>
      </c>
      <c r="V126" s="73">
        <v>0</v>
      </c>
      <c r="W126" s="73">
        <v>0</v>
      </c>
      <c r="X126" s="73">
        <v>0</v>
      </c>
      <c r="Y126" s="73">
        <v>0</v>
      </c>
      <c r="Z126" s="73">
        <v>0</v>
      </c>
      <c r="AA126" s="73">
        <v>0</v>
      </c>
      <c r="AB126" s="73">
        <v>0</v>
      </c>
      <c r="AC126" s="73">
        <v>0</v>
      </c>
      <c r="AD126" s="73">
        <v>0</v>
      </c>
      <c r="AE126" s="73">
        <v>0</v>
      </c>
      <c r="AF126" s="73">
        <v>0</v>
      </c>
      <c r="AG126" s="73">
        <v>0</v>
      </c>
      <c r="AH126" s="73">
        <v>0</v>
      </c>
      <c r="AI126" s="73">
        <v>0</v>
      </c>
      <c r="AJ126" s="73">
        <v>0</v>
      </c>
      <c r="AK126" s="73">
        <v>0</v>
      </c>
      <c r="AL126" s="73">
        <v>0</v>
      </c>
      <c r="AM126" s="73">
        <v>0</v>
      </c>
      <c r="AN126" s="73">
        <v>0</v>
      </c>
      <c r="AO126" s="73">
        <v>0</v>
      </c>
      <c r="AP126" s="73">
        <v>0</v>
      </c>
      <c r="AQ126" s="73">
        <v>0</v>
      </c>
      <c r="AR126" s="8"/>
    </row>
    <row r="127" spans="2:44">
      <c r="B127" s="5"/>
      <c r="E127" s="18">
        <v>7</v>
      </c>
      <c r="F127" s="44" t="str">
        <f t="shared" si="38"/>
        <v>Queimados</v>
      </c>
      <c r="H127" s="72">
        <f t="shared" si="39"/>
        <v>4695</v>
      </c>
      <c r="I127" s="73">
        <v>0</v>
      </c>
      <c r="J127" s="73">
        <v>139</v>
      </c>
      <c r="K127" s="73">
        <v>13</v>
      </c>
      <c r="L127" s="73">
        <v>792</v>
      </c>
      <c r="M127" s="73">
        <v>1793</v>
      </c>
      <c r="N127" s="73">
        <v>792</v>
      </c>
      <c r="O127" s="73">
        <v>13</v>
      </c>
      <c r="P127" s="73">
        <v>0</v>
      </c>
      <c r="Q127" s="73">
        <v>0</v>
      </c>
      <c r="R127" s="73">
        <v>269</v>
      </c>
      <c r="S127" s="73">
        <v>615</v>
      </c>
      <c r="T127" s="73">
        <v>269</v>
      </c>
      <c r="U127" s="73">
        <v>0</v>
      </c>
      <c r="V127" s="73">
        <v>0</v>
      </c>
      <c r="W127" s="73">
        <v>0</v>
      </c>
      <c r="X127" s="73">
        <v>0</v>
      </c>
      <c r="Y127" s="73">
        <v>0</v>
      </c>
      <c r="Z127" s="73">
        <v>0</v>
      </c>
      <c r="AA127" s="73">
        <v>0</v>
      </c>
      <c r="AB127" s="73">
        <v>0</v>
      </c>
      <c r="AC127" s="73">
        <v>0</v>
      </c>
      <c r="AD127" s="73">
        <v>0</v>
      </c>
      <c r="AE127" s="73">
        <v>0</v>
      </c>
      <c r="AF127" s="73">
        <v>0</v>
      </c>
      <c r="AG127" s="73">
        <v>0</v>
      </c>
      <c r="AH127" s="73">
        <v>0</v>
      </c>
      <c r="AI127" s="73">
        <v>0</v>
      </c>
      <c r="AJ127" s="73">
        <v>0</v>
      </c>
      <c r="AK127" s="73">
        <v>0</v>
      </c>
      <c r="AL127" s="73">
        <v>0</v>
      </c>
      <c r="AM127" s="73">
        <v>0</v>
      </c>
      <c r="AN127" s="73">
        <v>0</v>
      </c>
      <c r="AO127" s="73">
        <v>0</v>
      </c>
      <c r="AP127" s="73">
        <v>0</v>
      </c>
      <c r="AQ127" s="73">
        <v>0</v>
      </c>
      <c r="AR127" s="8"/>
    </row>
    <row r="128" spans="2:44">
      <c r="B128" s="5"/>
      <c r="E128" s="18">
        <v>8</v>
      </c>
      <c r="F128" s="44" t="str">
        <f t="shared" si="38"/>
        <v>Rio de Janeiro - AP 1, 2.2 e 3</v>
      </c>
      <c r="H128" s="72">
        <f t="shared" si="39"/>
        <v>26199</v>
      </c>
      <c r="I128" s="73">
        <v>0</v>
      </c>
      <c r="J128" s="73">
        <v>0</v>
      </c>
      <c r="K128" s="73">
        <v>4929</v>
      </c>
      <c r="L128" s="73">
        <v>4929</v>
      </c>
      <c r="M128" s="73">
        <v>4929</v>
      </c>
      <c r="N128" s="73">
        <v>4929</v>
      </c>
      <c r="O128" s="73">
        <v>4929</v>
      </c>
      <c r="P128" s="73">
        <v>0</v>
      </c>
      <c r="Q128" s="73">
        <v>0</v>
      </c>
      <c r="R128" s="73">
        <v>0</v>
      </c>
      <c r="S128" s="73">
        <v>0</v>
      </c>
      <c r="T128" s="73">
        <v>454</v>
      </c>
      <c r="U128" s="73">
        <v>454</v>
      </c>
      <c r="V128" s="73">
        <v>454</v>
      </c>
      <c r="W128" s="73">
        <v>0</v>
      </c>
      <c r="X128" s="73">
        <v>0</v>
      </c>
      <c r="Y128" s="73">
        <v>0</v>
      </c>
      <c r="Z128" s="73">
        <v>0</v>
      </c>
      <c r="AA128" s="73">
        <v>64</v>
      </c>
      <c r="AB128" s="73">
        <v>64</v>
      </c>
      <c r="AC128" s="73">
        <v>64</v>
      </c>
      <c r="AD128" s="73">
        <v>0</v>
      </c>
      <c r="AE128" s="73">
        <v>0</v>
      </c>
      <c r="AF128" s="73">
        <v>0</v>
      </c>
      <c r="AG128" s="73">
        <v>0</v>
      </c>
      <c r="AH128" s="73">
        <v>0</v>
      </c>
      <c r="AI128" s="73">
        <v>0</v>
      </c>
      <c r="AJ128" s="73">
        <v>0</v>
      </c>
      <c r="AK128" s="73">
        <v>0</v>
      </c>
      <c r="AL128" s="73">
        <v>0</v>
      </c>
      <c r="AM128" s="73">
        <v>0</v>
      </c>
      <c r="AN128" s="73">
        <v>0</v>
      </c>
      <c r="AO128" s="73">
        <v>0</v>
      </c>
      <c r="AP128" s="73">
        <v>0</v>
      </c>
      <c r="AQ128" s="73">
        <v>0</v>
      </c>
      <c r="AR128" s="8"/>
    </row>
    <row r="129" spans="2:44">
      <c r="B129" s="5"/>
      <c r="E129" s="18">
        <v>9</v>
      </c>
      <c r="F129" s="44" t="str">
        <f t="shared" si="38"/>
        <v>Sao Joao de Meriti</v>
      </c>
      <c r="H129" s="72">
        <f t="shared" si="39"/>
        <v>0</v>
      </c>
      <c r="I129" s="73">
        <v>0</v>
      </c>
      <c r="J129" s="73">
        <v>0</v>
      </c>
      <c r="K129" s="73">
        <v>0</v>
      </c>
      <c r="L129" s="73">
        <v>0</v>
      </c>
      <c r="M129" s="73">
        <v>0</v>
      </c>
      <c r="N129" s="73">
        <v>0</v>
      </c>
      <c r="O129" s="73">
        <v>0</v>
      </c>
      <c r="P129" s="73">
        <v>0</v>
      </c>
      <c r="Q129" s="73">
        <v>0</v>
      </c>
      <c r="R129" s="73">
        <v>0</v>
      </c>
      <c r="S129" s="73">
        <v>0</v>
      </c>
      <c r="T129" s="73">
        <v>0</v>
      </c>
      <c r="U129" s="73">
        <v>0</v>
      </c>
      <c r="V129" s="73">
        <v>0</v>
      </c>
      <c r="W129" s="73">
        <v>0</v>
      </c>
      <c r="X129" s="73">
        <v>0</v>
      </c>
      <c r="Y129" s="73">
        <v>0</v>
      </c>
      <c r="Z129" s="73">
        <v>0</v>
      </c>
      <c r="AA129" s="73">
        <v>0</v>
      </c>
      <c r="AB129" s="73">
        <v>0</v>
      </c>
      <c r="AC129" s="73">
        <v>0</v>
      </c>
      <c r="AD129" s="73">
        <v>0</v>
      </c>
      <c r="AE129" s="73">
        <v>0</v>
      </c>
      <c r="AF129" s="73">
        <v>0</v>
      </c>
      <c r="AG129" s="73">
        <v>0</v>
      </c>
      <c r="AH129" s="73">
        <v>0</v>
      </c>
      <c r="AI129" s="73">
        <v>0</v>
      </c>
      <c r="AJ129" s="73">
        <v>0</v>
      </c>
      <c r="AK129" s="73">
        <v>0</v>
      </c>
      <c r="AL129" s="73">
        <v>0</v>
      </c>
      <c r="AM129" s="73">
        <v>0</v>
      </c>
      <c r="AN129" s="73">
        <v>0</v>
      </c>
      <c r="AO129" s="73">
        <v>0</v>
      </c>
      <c r="AP129" s="73">
        <v>0</v>
      </c>
      <c r="AQ129" s="73">
        <v>0</v>
      </c>
      <c r="AR129" s="8"/>
    </row>
    <row r="130" spans="2:44">
      <c r="B130" s="5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"/>
    </row>
    <row r="131" spans="2:44">
      <c r="B131" s="5"/>
      <c r="E131" s="20"/>
      <c r="F131" s="20" t="s">
        <v>43</v>
      </c>
      <c r="G131" s="20"/>
      <c r="H131" s="72">
        <f>SUM(I131:AQ131)</f>
        <v>94812</v>
      </c>
      <c r="I131" s="72">
        <f t="shared" ref="I131:AQ131" si="40">SUM(I132:I140)</f>
        <v>0</v>
      </c>
      <c r="J131" s="72">
        <f t="shared" si="40"/>
        <v>9349</v>
      </c>
      <c r="K131" s="72">
        <f t="shared" si="40"/>
        <v>3030</v>
      </c>
      <c r="L131" s="72">
        <f t="shared" si="40"/>
        <v>3030</v>
      </c>
      <c r="M131" s="72">
        <f t="shared" si="40"/>
        <v>2727</v>
      </c>
      <c r="N131" s="72">
        <f t="shared" si="40"/>
        <v>16662</v>
      </c>
      <c r="O131" s="72">
        <f t="shared" si="40"/>
        <v>34431</v>
      </c>
      <c r="P131" s="72">
        <f t="shared" si="40"/>
        <v>14351</v>
      </c>
      <c r="Q131" s="72">
        <f t="shared" si="40"/>
        <v>416</v>
      </c>
      <c r="R131" s="72">
        <f t="shared" si="40"/>
        <v>416</v>
      </c>
      <c r="S131" s="72">
        <f t="shared" si="40"/>
        <v>416</v>
      </c>
      <c r="T131" s="72">
        <f t="shared" si="40"/>
        <v>416</v>
      </c>
      <c r="U131" s="72">
        <f t="shared" si="40"/>
        <v>416</v>
      </c>
      <c r="V131" s="72">
        <f t="shared" si="40"/>
        <v>416</v>
      </c>
      <c r="W131" s="72">
        <f t="shared" si="40"/>
        <v>416</v>
      </c>
      <c r="X131" s="72">
        <f t="shared" si="40"/>
        <v>416</v>
      </c>
      <c r="Y131" s="72">
        <f t="shared" si="40"/>
        <v>416</v>
      </c>
      <c r="Z131" s="72">
        <f t="shared" si="40"/>
        <v>416</v>
      </c>
      <c r="AA131" s="72">
        <f t="shared" si="40"/>
        <v>416</v>
      </c>
      <c r="AB131" s="72">
        <f t="shared" si="40"/>
        <v>416</v>
      </c>
      <c r="AC131" s="72">
        <f t="shared" si="40"/>
        <v>416</v>
      </c>
      <c r="AD131" s="72">
        <f t="shared" si="40"/>
        <v>416</v>
      </c>
      <c r="AE131" s="72">
        <f t="shared" si="40"/>
        <v>416</v>
      </c>
      <c r="AF131" s="72">
        <f t="shared" si="40"/>
        <v>416</v>
      </c>
      <c r="AG131" s="72">
        <f t="shared" si="40"/>
        <v>416</v>
      </c>
      <c r="AH131" s="72">
        <f t="shared" si="40"/>
        <v>416</v>
      </c>
      <c r="AI131" s="72">
        <f t="shared" si="40"/>
        <v>416</v>
      </c>
      <c r="AJ131" s="72">
        <f t="shared" si="40"/>
        <v>416</v>
      </c>
      <c r="AK131" s="72">
        <f t="shared" si="40"/>
        <v>416</v>
      </c>
      <c r="AL131" s="72">
        <f t="shared" si="40"/>
        <v>416</v>
      </c>
      <c r="AM131" s="72">
        <f t="shared" si="40"/>
        <v>416</v>
      </c>
      <c r="AN131" s="72">
        <f t="shared" si="40"/>
        <v>416</v>
      </c>
      <c r="AO131" s="72">
        <f t="shared" si="40"/>
        <v>416</v>
      </c>
      <c r="AP131" s="72">
        <f t="shared" si="40"/>
        <v>416</v>
      </c>
      <c r="AQ131" s="72">
        <f t="shared" si="40"/>
        <v>416</v>
      </c>
      <c r="AR131" s="8"/>
    </row>
    <row r="132" spans="2:44">
      <c r="B132" s="5"/>
      <c r="E132" s="18">
        <v>1</v>
      </c>
      <c r="F132" s="44" t="str">
        <f t="shared" ref="F132:F140" si="41">F121</f>
        <v>Belford Roxo</v>
      </c>
      <c r="H132" s="72">
        <f t="shared" ref="H132:H140" si="42">SUM(I132:AQ132)</f>
        <v>10858</v>
      </c>
      <c r="I132" s="73">
        <v>0</v>
      </c>
      <c r="J132" s="73">
        <v>0</v>
      </c>
      <c r="K132" s="73">
        <v>209</v>
      </c>
      <c r="L132" s="73">
        <v>209</v>
      </c>
      <c r="M132" s="73">
        <v>209</v>
      </c>
      <c r="N132" s="73">
        <v>3032</v>
      </c>
      <c r="O132" s="73">
        <v>3032</v>
      </c>
      <c r="P132" s="73">
        <v>2871</v>
      </c>
      <c r="Q132" s="73">
        <v>48</v>
      </c>
      <c r="R132" s="73">
        <v>48</v>
      </c>
      <c r="S132" s="73">
        <v>48</v>
      </c>
      <c r="T132" s="73">
        <v>48</v>
      </c>
      <c r="U132" s="73">
        <v>48</v>
      </c>
      <c r="V132" s="73">
        <v>48</v>
      </c>
      <c r="W132" s="73">
        <v>48</v>
      </c>
      <c r="X132" s="73">
        <v>48</v>
      </c>
      <c r="Y132" s="73">
        <v>48</v>
      </c>
      <c r="Z132" s="73">
        <v>48</v>
      </c>
      <c r="AA132" s="73">
        <v>48</v>
      </c>
      <c r="AB132" s="73">
        <v>48</v>
      </c>
      <c r="AC132" s="73">
        <v>48</v>
      </c>
      <c r="AD132" s="73">
        <v>48</v>
      </c>
      <c r="AE132" s="73">
        <v>48</v>
      </c>
      <c r="AF132" s="73">
        <v>48</v>
      </c>
      <c r="AG132" s="73">
        <v>48</v>
      </c>
      <c r="AH132" s="73">
        <v>48</v>
      </c>
      <c r="AI132" s="73">
        <v>48</v>
      </c>
      <c r="AJ132" s="73">
        <v>48</v>
      </c>
      <c r="AK132" s="73">
        <v>48</v>
      </c>
      <c r="AL132" s="73">
        <v>48</v>
      </c>
      <c r="AM132" s="73">
        <v>48</v>
      </c>
      <c r="AN132" s="73">
        <v>48</v>
      </c>
      <c r="AO132" s="73">
        <v>48</v>
      </c>
      <c r="AP132" s="73">
        <v>48</v>
      </c>
      <c r="AQ132" s="73">
        <v>48</v>
      </c>
      <c r="AR132" s="8"/>
    </row>
    <row r="133" spans="2:44">
      <c r="B133" s="5"/>
      <c r="E133" s="18">
        <v>2</v>
      </c>
      <c r="F133" s="44" t="str">
        <f t="shared" si="41"/>
        <v>Duque de Caxias</v>
      </c>
      <c r="H133" s="72">
        <f t="shared" si="42"/>
        <v>27153</v>
      </c>
      <c r="I133" s="73">
        <v>0</v>
      </c>
      <c r="J133" s="73">
        <v>4002</v>
      </c>
      <c r="K133" s="73">
        <v>410</v>
      </c>
      <c r="L133" s="73">
        <v>410</v>
      </c>
      <c r="M133" s="73">
        <v>410</v>
      </c>
      <c r="N133" s="73">
        <v>410</v>
      </c>
      <c r="O133" s="73">
        <v>18179</v>
      </c>
      <c r="P133" s="73">
        <v>119</v>
      </c>
      <c r="Q133" s="73">
        <v>119</v>
      </c>
      <c r="R133" s="73">
        <v>119</v>
      </c>
      <c r="S133" s="73">
        <v>119</v>
      </c>
      <c r="T133" s="73">
        <v>119</v>
      </c>
      <c r="U133" s="73">
        <v>119</v>
      </c>
      <c r="V133" s="73">
        <v>119</v>
      </c>
      <c r="W133" s="73">
        <v>119</v>
      </c>
      <c r="X133" s="73">
        <v>119</v>
      </c>
      <c r="Y133" s="73">
        <v>119</v>
      </c>
      <c r="Z133" s="73">
        <v>119</v>
      </c>
      <c r="AA133" s="73">
        <v>119</v>
      </c>
      <c r="AB133" s="73">
        <v>119</v>
      </c>
      <c r="AC133" s="73">
        <v>119</v>
      </c>
      <c r="AD133" s="73">
        <v>119</v>
      </c>
      <c r="AE133" s="73">
        <v>119</v>
      </c>
      <c r="AF133" s="73">
        <v>119</v>
      </c>
      <c r="AG133" s="73">
        <v>119</v>
      </c>
      <c r="AH133" s="73">
        <v>119</v>
      </c>
      <c r="AI133" s="73">
        <v>119</v>
      </c>
      <c r="AJ133" s="73">
        <v>119</v>
      </c>
      <c r="AK133" s="73">
        <v>119</v>
      </c>
      <c r="AL133" s="73">
        <v>119</v>
      </c>
      <c r="AM133" s="73">
        <v>119</v>
      </c>
      <c r="AN133" s="73">
        <v>119</v>
      </c>
      <c r="AO133" s="73">
        <v>119</v>
      </c>
      <c r="AP133" s="73">
        <v>119</v>
      </c>
      <c r="AQ133" s="73">
        <v>119</v>
      </c>
      <c r="AR133" s="8"/>
    </row>
    <row r="134" spans="2:44">
      <c r="B134" s="5"/>
      <c r="E134" s="18">
        <v>3</v>
      </c>
      <c r="F134" s="44" t="str">
        <f t="shared" si="41"/>
        <v>Japeri</v>
      </c>
      <c r="H134" s="72">
        <f t="shared" si="42"/>
        <v>3128</v>
      </c>
      <c r="I134" s="73">
        <v>0</v>
      </c>
      <c r="J134" s="73">
        <v>2736</v>
      </c>
      <c r="K134" s="73">
        <v>0</v>
      </c>
      <c r="L134" s="73">
        <v>0</v>
      </c>
      <c r="M134" s="73">
        <v>0</v>
      </c>
      <c r="N134" s="73">
        <v>0</v>
      </c>
      <c r="O134" s="73">
        <v>0</v>
      </c>
      <c r="P134" s="73">
        <v>14</v>
      </c>
      <c r="Q134" s="73">
        <v>14</v>
      </c>
      <c r="R134" s="73">
        <v>14</v>
      </c>
      <c r="S134" s="73">
        <v>14</v>
      </c>
      <c r="T134" s="73">
        <v>14</v>
      </c>
      <c r="U134" s="73">
        <v>14</v>
      </c>
      <c r="V134" s="73">
        <v>14</v>
      </c>
      <c r="W134" s="73">
        <v>14</v>
      </c>
      <c r="X134" s="73">
        <v>14</v>
      </c>
      <c r="Y134" s="73">
        <v>14</v>
      </c>
      <c r="Z134" s="73">
        <v>14</v>
      </c>
      <c r="AA134" s="73">
        <v>14</v>
      </c>
      <c r="AB134" s="73">
        <v>14</v>
      </c>
      <c r="AC134" s="73">
        <v>14</v>
      </c>
      <c r="AD134" s="73">
        <v>14</v>
      </c>
      <c r="AE134" s="73">
        <v>14</v>
      </c>
      <c r="AF134" s="73">
        <v>14</v>
      </c>
      <c r="AG134" s="73">
        <v>14</v>
      </c>
      <c r="AH134" s="73">
        <v>14</v>
      </c>
      <c r="AI134" s="73">
        <v>14</v>
      </c>
      <c r="AJ134" s="73">
        <v>14</v>
      </c>
      <c r="AK134" s="73">
        <v>14</v>
      </c>
      <c r="AL134" s="73">
        <v>14</v>
      </c>
      <c r="AM134" s="73">
        <v>14</v>
      </c>
      <c r="AN134" s="73">
        <v>14</v>
      </c>
      <c r="AO134" s="73">
        <v>14</v>
      </c>
      <c r="AP134" s="73">
        <v>14</v>
      </c>
      <c r="AQ134" s="73">
        <v>14</v>
      </c>
      <c r="AR134" s="8"/>
    </row>
    <row r="135" spans="2:44">
      <c r="B135" s="5"/>
      <c r="E135" s="18">
        <v>4</v>
      </c>
      <c r="F135" s="44" t="str">
        <f t="shared" si="41"/>
        <v>Mesquita</v>
      </c>
      <c r="H135" s="72">
        <f t="shared" si="42"/>
        <v>1691</v>
      </c>
      <c r="I135" s="73">
        <v>0</v>
      </c>
      <c r="J135" s="73">
        <v>0</v>
      </c>
      <c r="K135" s="73">
        <v>299</v>
      </c>
      <c r="L135" s="73">
        <v>299</v>
      </c>
      <c r="M135" s="73">
        <v>299</v>
      </c>
      <c r="N135" s="73">
        <v>299</v>
      </c>
      <c r="O135" s="73">
        <v>299</v>
      </c>
      <c r="P135" s="73">
        <v>7</v>
      </c>
      <c r="Q135" s="73">
        <v>7</v>
      </c>
      <c r="R135" s="73">
        <v>7</v>
      </c>
      <c r="S135" s="73">
        <v>7</v>
      </c>
      <c r="T135" s="73">
        <v>7</v>
      </c>
      <c r="U135" s="73">
        <v>7</v>
      </c>
      <c r="V135" s="73">
        <v>7</v>
      </c>
      <c r="W135" s="73">
        <v>7</v>
      </c>
      <c r="X135" s="73">
        <v>7</v>
      </c>
      <c r="Y135" s="73">
        <v>7</v>
      </c>
      <c r="Z135" s="73">
        <v>7</v>
      </c>
      <c r="AA135" s="73">
        <v>7</v>
      </c>
      <c r="AB135" s="73">
        <v>7</v>
      </c>
      <c r="AC135" s="73">
        <v>7</v>
      </c>
      <c r="AD135" s="73">
        <v>7</v>
      </c>
      <c r="AE135" s="73">
        <v>7</v>
      </c>
      <c r="AF135" s="73">
        <v>7</v>
      </c>
      <c r="AG135" s="73">
        <v>7</v>
      </c>
      <c r="AH135" s="73">
        <v>7</v>
      </c>
      <c r="AI135" s="73">
        <v>7</v>
      </c>
      <c r="AJ135" s="73">
        <v>7</v>
      </c>
      <c r="AK135" s="73">
        <v>7</v>
      </c>
      <c r="AL135" s="73">
        <v>7</v>
      </c>
      <c r="AM135" s="73">
        <v>7</v>
      </c>
      <c r="AN135" s="73">
        <v>7</v>
      </c>
      <c r="AO135" s="73">
        <v>7</v>
      </c>
      <c r="AP135" s="73">
        <v>7</v>
      </c>
      <c r="AQ135" s="73">
        <v>7</v>
      </c>
      <c r="AR135" s="8"/>
    </row>
    <row r="136" spans="2:44">
      <c r="B136" s="5"/>
      <c r="E136" s="18">
        <v>5</v>
      </c>
      <c r="F136" s="44" t="str">
        <f t="shared" si="41"/>
        <v>Nilopolis</v>
      </c>
      <c r="H136" s="72">
        <f t="shared" si="42"/>
        <v>3287</v>
      </c>
      <c r="I136" s="73">
        <v>0</v>
      </c>
      <c r="J136" s="73">
        <v>303</v>
      </c>
      <c r="K136" s="73">
        <v>341</v>
      </c>
      <c r="L136" s="73">
        <v>341</v>
      </c>
      <c r="M136" s="73">
        <v>38</v>
      </c>
      <c r="N136" s="73">
        <v>637</v>
      </c>
      <c r="O136" s="73">
        <v>637</v>
      </c>
      <c r="P136" s="73">
        <v>612</v>
      </c>
      <c r="Q136" s="73">
        <v>14</v>
      </c>
      <c r="R136" s="73">
        <v>14</v>
      </c>
      <c r="S136" s="73">
        <v>14</v>
      </c>
      <c r="T136" s="73">
        <v>14</v>
      </c>
      <c r="U136" s="73">
        <v>14</v>
      </c>
      <c r="V136" s="73">
        <v>14</v>
      </c>
      <c r="W136" s="73">
        <v>14</v>
      </c>
      <c r="X136" s="73">
        <v>14</v>
      </c>
      <c r="Y136" s="73">
        <v>14</v>
      </c>
      <c r="Z136" s="73">
        <v>14</v>
      </c>
      <c r="AA136" s="73">
        <v>14</v>
      </c>
      <c r="AB136" s="73">
        <v>14</v>
      </c>
      <c r="AC136" s="73">
        <v>14</v>
      </c>
      <c r="AD136" s="73">
        <v>14</v>
      </c>
      <c r="AE136" s="73">
        <v>14</v>
      </c>
      <c r="AF136" s="73">
        <v>14</v>
      </c>
      <c r="AG136" s="73">
        <v>14</v>
      </c>
      <c r="AH136" s="73">
        <v>14</v>
      </c>
      <c r="AI136" s="73">
        <v>14</v>
      </c>
      <c r="AJ136" s="73">
        <v>14</v>
      </c>
      <c r="AK136" s="73">
        <v>14</v>
      </c>
      <c r="AL136" s="73">
        <v>14</v>
      </c>
      <c r="AM136" s="73">
        <v>14</v>
      </c>
      <c r="AN136" s="73">
        <v>14</v>
      </c>
      <c r="AO136" s="73">
        <v>14</v>
      </c>
      <c r="AP136" s="73">
        <v>14</v>
      </c>
      <c r="AQ136" s="73">
        <v>14</v>
      </c>
      <c r="AR136" s="8"/>
    </row>
    <row r="137" spans="2:44">
      <c r="B137" s="5"/>
      <c r="E137" s="18">
        <v>6</v>
      </c>
      <c r="F137" s="44" t="str">
        <f t="shared" si="41"/>
        <v>Novo Iguacu</v>
      </c>
      <c r="H137" s="72">
        <f t="shared" si="42"/>
        <v>26063</v>
      </c>
      <c r="I137" s="73">
        <v>0</v>
      </c>
      <c r="J137" s="73">
        <v>0</v>
      </c>
      <c r="K137" s="73">
        <v>7</v>
      </c>
      <c r="L137" s="73">
        <v>7</v>
      </c>
      <c r="M137" s="73">
        <v>7</v>
      </c>
      <c r="N137" s="73">
        <v>7619</v>
      </c>
      <c r="O137" s="73">
        <v>7619</v>
      </c>
      <c r="P137" s="73">
        <v>7726</v>
      </c>
      <c r="Q137" s="73">
        <v>114</v>
      </c>
      <c r="R137" s="73">
        <v>114</v>
      </c>
      <c r="S137" s="73">
        <v>114</v>
      </c>
      <c r="T137" s="73">
        <v>114</v>
      </c>
      <c r="U137" s="73">
        <v>114</v>
      </c>
      <c r="V137" s="73">
        <v>114</v>
      </c>
      <c r="W137" s="73">
        <v>114</v>
      </c>
      <c r="X137" s="73">
        <v>114</v>
      </c>
      <c r="Y137" s="73">
        <v>114</v>
      </c>
      <c r="Z137" s="73">
        <v>114</v>
      </c>
      <c r="AA137" s="73">
        <v>114</v>
      </c>
      <c r="AB137" s="73">
        <v>114</v>
      </c>
      <c r="AC137" s="73">
        <v>114</v>
      </c>
      <c r="AD137" s="73">
        <v>114</v>
      </c>
      <c r="AE137" s="73">
        <v>114</v>
      </c>
      <c r="AF137" s="73">
        <v>114</v>
      </c>
      <c r="AG137" s="73">
        <v>114</v>
      </c>
      <c r="AH137" s="73">
        <v>114</v>
      </c>
      <c r="AI137" s="73">
        <v>114</v>
      </c>
      <c r="AJ137" s="73">
        <v>114</v>
      </c>
      <c r="AK137" s="73">
        <v>114</v>
      </c>
      <c r="AL137" s="73">
        <v>114</v>
      </c>
      <c r="AM137" s="73">
        <v>114</v>
      </c>
      <c r="AN137" s="73">
        <v>114</v>
      </c>
      <c r="AO137" s="73">
        <v>114</v>
      </c>
      <c r="AP137" s="73">
        <v>114</v>
      </c>
      <c r="AQ137" s="73">
        <v>114</v>
      </c>
      <c r="AR137" s="8"/>
    </row>
    <row r="138" spans="2:44">
      <c r="B138" s="5"/>
      <c r="E138" s="18">
        <v>7</v>
      </c>
      <c r="F138" s="44" t="str">
        <f t="shared" si="41"/>
        <v>Queimados</v>
      </c>
      <c r="H138" s="72">
        <f t="shared" si="42"/>
        <v>2679</v>
      </c>
      <c r="I138" s="73">
        <v>0</v>
      </c>
      <c r="J138" s="73">
        <v>2308</v>
      </c>
      <c r="K138" s="73">
        <v>7</v>
      </c>
      <c r="L138" s="73">
        <v>7</v>
      </c>
      <c r="M138" s="73">
        <v>7</v>
      </c>
      <c r="N138" s="73">
        <v>7</v>
      </c>
      <c r="O138" s="73">
        <v>7</v>
      </c>
      <c r="P138" s="73">
        <v>12</v>
      </c>
      <c r="Q138" s="73">
        <v>12</v>
      </c>
      <c r="R138" s="73">
        <v>12</v>
      </c>
      <c r="S138" s="73">
        <v>12</v>
      </c>
      <c r="T138" s="73">
        <v>12</v>
      </c>
      <c r="U138" s="73">
        <v>12</v>
      </c>
      <c r="V138" s="73">
        <v>12</v>
      </c>
      <c r="W138" s="73">
        <v>12</v>
      </c>
      <c r="X138" s="73">
        <v>12</v>
      </c>
      <c r="Y138" s="73">
        <v>12</v>
      </c>
      <c r="Z138" s="73">
        <v>12</v>
      </c>
      <c r="AA138" s="73">
        <v>12</v>
      </c>
      <c r="AB138" s="73">
        <v>12</v>
      </c>
      <c r="AC138" s="73">
        <v>12</v>
      </c>
      <c r="AD138" s="73">
        <v>12</v>
      </c>
      <c r="AE138" s="73">
        <v>12</v>
      </c>
      <c r="AF138" s="73">
        <v>12</v>
      </c>
      <c r="AG138" s="73">
        <v>12</v>
      </c>
      <c r="AH138" s="73">
        <v>12</v>
      </c>
      <c r="AI138" s="73">
        <v>12</v>
      </c>
      <c r="AJ138" s="73">
        <v>12</v>
      </c>
      <c r="AK138" s="73">
        <v>12</v>
      </c>
      <c r="AL138" s="73">
        <v>12</v>
      </c>
      <c r="AM138" s="73">
        <v>12</v>
      </c>
      <c r="AN138" s="73">
        <v>12</v>
      </c>
      <c r="AO138" s="73">
        <v>12</v>
      </c>
      <c r="AP138" s="73">
        <v>12</v>
      </c>
      <c r="AQ138" s="73">
        <v>12</v>
      </c>
      <c r="AR138" s="8"/>
    </row>
    <row r="139" spans="2:44">
      <c r="B139" s="5"/>
      <c r="E139" s="18">
        <v>8</v>
      </c>
      <c r="F139" s="44" t="str">
        <f t="shared" si="41"/>
        <v>Rio de Janeiro - AP 1, 2.2 e 3</v>
      </c>
      <c r="H139" s="72">
        <f t="shared" si="42"/>
        <v>19953</v>
      </c>
      <c r="I139" s="73">
        <v>0</v>
      </c>
      <c r="J139" s="73">
        <v>0</v>
      </c>
      <c r="K139" s="73">
        <v>1757</v>
      </c>
      <c r="L139" s="73">
        <v>1757</v>
      </c>
      <c r="M139" s="73">
        <v>1757</v>
      </c>
      <c r="N139" s="73">
        <v>4658</v>
      </c>
      <c r="O139" s="73">
        <v>4658</v>
      </c>
      <c r="P139" s="73">
        <v>2990</v>
      </c>
      <c r="Q139" s="73">
        <v>88</v>
      </c>
      <c r="R139" s="73">
        <v>88</v>
      </c>
      <c r="S139" s="73">
        <v>88</v>
      </c>
      <c r="T139" s="73">
        <v>88</v>
      </c>
      <c r="U139" s="73">
        <v>88</v>
      </c>
      <c r="V139" s="73">
        <v>88</v>
      </c>
      <c r="W139" s="73">
        <v>88</v>
      </c>
      <c r="X139" s="73">
        <v>88</v>
      </c>
      <c r="Y139" s="73">
        <v>88</v>
      </c>
      <c r="Z139" s="73">
        <v>88</v>
      </c>
      <c r="AA139" s="73">
        <v>88</v>
      </c>
      <c r="AB139" s="73">
        <v>88</v>
      </c>
      <c r="AC139" s="73">
        <v>88</v>
      </c>
      <c r="AD139" s="73">
        <v>88</v>
      </c>
      <c r="AE139" s="73">
        <v>88</v>
      </c>
      <c r="AF139" s="73">
        <v>88</v>
      </c>
      <c r="AG139" s="73">
        <v>88</v>
      </c>
      <c r="AH139" s="73">
        <v>88</v>
      </c>
      <c r="AI139" s="73">
        <v>88</v>
      </c>
      <c r="AJ139" s="73">
        <v>88</v>
      </c>
      <c r="AK139" s="73">
        <v>88</v>
      </c>
      <c r="AL139" s="73">
        <v>88</v>
      </c>
      <c r="AM139" s="73">
        <v>88</v>
      </c>
      <c r="AN139" s="73">
        <v>88</v>
      </c>
      <c r="AO139" s="73">
        <v>88</v>
      </c>
      <c r="AP139" s="73">
        <v>88</v>
      </c>
      <c r="AQ139" s="73">
        <v>88</v>
      </c>
      <c r="AR139" s="8"/>
    </row>
    <row r="140" spans="2:44">
      <c r="B140" s="5"/>
      <c r="E140" s="18">
        <v>9</v>
      </c>
      <c r="F140" s="44" t="str">
        <f t="shared" si="41"/>
        <v>Sao Joao de Meriti</v>
      </c>
      <c r="H140" s="72">
        <f t="shared" si="42"/>
        <v>0</v>
      </c>
      <c r="I140" s="73">
        <v>0</v>
      </c>
      <c r="J140" s="73">
        <v>0</v>
      </c>
      <c r="K140" s="73">
        <v>0</v>
      </c>
      <c r="L140" s="73">
        <v>0</v>
      </c>
      <c r="M140" s="73">
        <v>0</v>
      </c>
      <c r="N140" s="73">
        <v>0</v>
      </c>
      <c r="O140" s="73">
        <v>0</v>
      </c>
      <c r="P140" s="73">
        <v>0</v>
      </c>
      <c r="Q140" s="73">
        <v>0</v>
      </c>
      <c r="R140" s="73">
        <v>0</v>
      </c>
      <c r="S140" s="73">
        <v>0</v>
      </c>
      <c r="T140" s="73">
        <v>0</v>
      </c>
      <c r="U140" s="73">
        <v>0</v>
      </c>
      <c r="V140" s="73">
        <v>0</v>
      </c>
      <c r="W140" s="73">
        <v>0</v>
      </c>
      <c r="X140" s="73">
        <v>0</v>
      </c>
      <c r="Y140" s="73">
        <v>0</v>
      </c>
      <c r="Z140" s="73">
        <v>0</v>
      </c>
      <c r="AA140" s="73">
        <v>0</v>
      </c>
      <c r="AB140" s="73">
        <v>0</v>
      </c>
      <c r="AC140" s="73">
        <v>0</v>
      </c>
      <c r="AD140" s="73">
        <v>0</v>
      </c>
      <c r="AE140" s="73">
        <v>0</v>
      </c>
      <c r="AF140" s="73">
        <v>0</v>
      </c>
      <c r="AG140" s="73">
        <v>0</v>
      </c>
      <c r="AH140" s="73">
        <v>0</v>
      </c>
      <c r="AI140" s="73">
        <v>0</v>
      </c>
      <c r="AJ140" s="73">
        <v>0</v>
      </c>
      <c r="AK140" s="73">
        <v>0</v>
      </c>
      <c r="AL140" s="73">
        <v>0</v>
      </c>
      <c r="AM140" s="73">
        <v>0</v>
      </c>
      <c r="AN140" s="73">
        <v>0</v>
      </c>
      <c r="AO140" s="73">
        <v>0</v>
      </c>
      <c r="AP140" s="73">
        <v>0</v>
      </c>
      <c r="AQ140" s="73">
        <v>0</v>
      </c>
      <c r="AR140" s="8"/>
    </row>
    <row r="141" spans="2:44">
      <c r="B141" s="5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"/>
    </row>
    <row r="142" spans="2:44">
      <c r="B142" s="5"/>
      <c r="E142" s="20"/>
      <c r="F142" s="20" t="s">
        <v>64</v>
      </c>
      <c r="G142" s="20"/>
      <c r="H142" s="72">
        <f>SUM(I142:AQ142)</f>
        <v>1878936</v>
      </c>
      <c r="I142" s="72">
        <f t="shared" ref="I142:AQ142" si="43">SUM(I143:I151)</f>
        <v>0</v>
      </c>
      <c r="J142" s="72">
        <f t="shared" si="43"/>
        <v>3480</v>
      </c>
      <c r="K142" s="72">
        <f t="shared" si="43"/>
        <v>40509</v>
      </c>
      <c r="L142" s="72">
        <f t="shared" si="43"/>
        <v>50781</v>
      </c>
      <c r="M142" s="72">
        <f t="shared" si="43"/>
        <v>56794</v>
      </c>
      <c r="N142" s="72">
        <f t="shared" si="43"/>
        <v>40509</v>
      </c>
      <c r="O142" s="72">
        <f t="shared" si="43"/>
        <v>40509</v>
      </c>
      <c r="P142" s="72">
        <f t="shared" si="43"/>
        <v>77192</v>
      </c>
      <c r="Q142" s="72">
        <f t="shared" si="43"/>
        <v>103208</v>
      </c>
      <c r="R142" s="72">
        <f t="shared" si="43"/>
        <v>77192</v>
      </c>
      <c r="S142" s="72">
        <f t="shared" si="43"/>
        <v>57916</v>
      </c>
      <c r="T142" s="72">
        <f t="shared" si="43"/>
        <v>65174</v>
      </c>
      <c r="U142" s="72">
        <f t="shared" si="43"/>
        <v>59002</v>
      </c>
      <c r="V142" s="72">
        <f t="shared" si="43"/>
        <v>59002</v>
      </c>
      <c r="W142" s="72">
        <f t="shared" si="43"/>
        <v>54459</v>
      </c>
      <c r="X142" s="72">
        <f t="shared" si="43"/>
        <v>54459</v>
      </c>
      <c r="Y142" s="72">
        <f t="shared" si="43"/>
        <v>54459</v>
      </c>
      <c r="Z142" s="72">
        <f t="shared" si="43"/>
        <v>55166</v>
      </c>
      <c r="AA142" s="72">
        <f t="shared" si="43"/>
        <v>55802</v>
      </c>
      <c r="AB142" s="72">
        <f t="shared" si="43"/>
        <v>55802</v>
      </c>
      <c r="AC142" s="72">
        <f t="shared" si="43"/>
        <v>55095</v>
      </c>
      <c r="AD142" s="72">
        <f t="shared" si="43"/>
        <v>54459</v>
      </c>
      <c r="AE142" s="72">
        <f t="shared" si="43"/>
        <v>54459</v>
      </c>
      <c r="AF142" s="72">
        <f t="shared" si="43"/>
        <v>54459</v>
      </c>
      <c r="AG142" s="72">
        <f t="shared" si="43"/>
        <v>54459</v>
      </c>
      <c r="AH142" s="72">
        <f t="shared" si="43"/>
        <v>54459</v>
      </c>
      <c r="AI142" s="72">
        <f t="shared" si="43"/>
        <v>54459</v>
      </c>
      <c r="AJ142" s="72">
        <f t="shared" si="43"/>
        <v>54459</v>
      </c>
      <c r="AK142" s="72">
        <f t="shared" si="43"/>
        <v>54459</v>
      </c>
      <c r="AL142" s="72">
        <f t="shared" si="43"/>
        <v>54459</v>
      </c>
      <c r="AM142" s="72">
        <f t="shared" si="43"/>
        <v>54459</v>
      </c>
      <c r="AN142" s="72">
        <f t="shared" si="43"/>
        <v>54459</v>
      </c>
      <c r="AO142" s="72">
        <f t="shared" si="43"/>
        <v>54459</v>
      </c>
      <c r="AP142" s="72">
        <f t="shared" si="43"/>
        <v>54459</v>
      </c>
      <c r="AQ142" s="72">
        <f t="shared" si="43"/>
        <v>54459</v>
      </c>
      <c r="AR142" s="8"/>
    </row>
    <row r="143" spans="2:44">
      <c r="B143" s="5"/>
      <c r="E143" s="18">
        <v>1</v>
      </c>
      <c r="F143" s="44" t="str">
        <f t="shared" ref="F143:F151" si="44">F132</f>
        <v>Belford Roxo</v>
      </c>
      <c r="H143" s="72">
        <f t="shared" ref="H143:H151" si="45">SUM(I143:AQ143)</f>
        <v>102097</v>
      </c>
      <c r="I143" s="73">
        <v>0</v>
      </c>
      <c r="J143" s="73">
        <v>696</v>
      </c>
      <c r="K143" s="73">
        <v>1164</v>
      </c>
      <c r="L143" s="73">
        <v>1164</v>
      </c>
      <c r="M143" s="73">
        <v>1164</v>
      </c>
      <c r="N143" s="73">
        <v>1164</v>
      </c>
      <c r="O143" s="73">
        <v>1164</v>
      </c>
      <c r="P143" s="73">
        <v>7045</v>
      </c>
      <c r="Q143" s="73">
        <v>7045</v>
      </c>
      <c r="R143" s="73">
        <v>7045</v>
      </c>
      <c r="S143" s="73">
        <v>2893</v>
      </c>
      <c r="T143" s="73">
        <v>2893</v>
      </c>
      <c r="U143" s="73">
        <v>2893</v>
      </c>
      <c r="V143" s="73">
        <v>2893</v>
      </c>
      <c r="W143" s="73">
        <v>2893</v>
      </c>
      <c r="X143" s="73">
        <v>2893</v>
      </c>
      <c r="Y143" s="73">
        <v>2893</v>
      </c>
      <c r="Z143" s="73">
        <v>3600</v>
      </c>
      <c r="AA143" s="73">
        <v>3600</v>
      </c>
      <c r="AB143" s="73">
        <v>3600</v>
      </c>
      <c r="AC143" s="73">
        <v>2893</v>
      </c>
      <c r="AD143" s="73">
        <v>2893</v>
      </c>
      <c r="AE143" s="73">
        <v>2893</v>
      </c>
      <c r="AF143" s="73">
        <v>2893</v>
      </c>
      <c r="AG143" s="73">
        <v>2893</v>
      </c>
      <c r="AH143" s="73">
        <v>2893</v>
      </c>
      <c r="AI143" s="73">
        <v>2893</v>
      </c>
      <c r="AJ143" s="73">
        <v>2893</v>
      </c>
      <c r="AK143" s="73">
        <v>2893</v>
      </c>
      <c r="AL143" s="73">
        <v>2893</v>
      </c>
      <c r="AM143" s="73">
        <v>2893</v>
      </c>
      <c r="AN143" s="73">
        <v>2893</v>
      </c>
      <c r="AO143" s="73">
        <v>2893</v>
      </c>
      <c r="AP143" s="73">
        <v>2893</v>
      </c>
      <c r="AQ143" s="73">
        <v>2893</v>
      </c>
      <c r="AR143" s="8"/>
    </row>
    <row r="144" spans="2:44">
      <c r="B144" s="5"/>
      <c r="E144" s="18">
        <v>2</v>
      </c>
      <c r="F144" s="44" t="str">
        <f t="shared" si="44"/>
        <v>Duque de Caxias</v>
      </c>
      <c r="H144" s="72">
        <f t="shared" si="45"/>
        <v>199828</v>
      </c>
      <c r="I144" s="73">
        <v>0</v>
      </c>
      <c r="J144" s="73">
        <v>348</v>
      </c>
      <c r="K144" s="73">
        <v>2152</v>
      </c>
      <c r="L144" s="73">
        <v>12424</v>
      </c>
      <c r="M144" s="73">
        <v>2152</v>
      </c>
      <c r="N144" s="73">
        <v>2152</v>
      </c>
      <c r="O144" s="73">
        <v>2152</v>
      </c>
      <c r="P144" s="73">
        <v>5444</v>
      </c>
      <c r="Q144" s="73">
        <v>31460</v>
      </c>
      <c r="R144" s="73">
        <v>5444</v>
      </c>
      <c r="S144" s="73">
        <v>5444</v>
      </c>
      <c r="T144" s="73">
        <v>5444</v>
      </c>
      <c r="U144" s="73">
        <v>5444</v>
      </c>
      <c r="V144" s="73">
        <v>5444</v>
      </c>
      <c r="W144" s="73">
        <v>5444</v>
      </c>
      <c r="X144" s="73">
        <v>5444</v>
      </c>
      <c r="Y144" s="73">
        <v>5444</v>
      </c>
      <c r="Z144" s="73">
        <v>5444</v>
      </c>
      <c r="AA144" s="73">
        <v>5444</v>
      </c>
      <c r="AB144" s="73">
        <v>5444</v>
      </c>
      <c r="AC144" s="73">
        <v>5444</v>
      </c>
      <c r="AD144" s="73">
        <v>5444</v>
      </c>
      <c r="AE144" s="73">
        <v>5444</v>
      </c>
      <c r="AF144" s="73">
        <v>5444</v>
      </c>
      <c r="AG144" s="73">
        <v>5444</v>
      </c>
      <c r="AH144" s="73">
        <v>5444</v>
      </c>
      <c r="AI144" s="73">
        <v>5444</v>
      </c>
      <c r="AJ144" s="73">
        <v>5444</v>
      </c>
      <c r="AK144" s="73">
        <v>5444</v>
      </c>
      <c r="AL144" s="73">
        <v>5444</v>
      </c>
      <c r="AM144" s="73">
        <v>5444</v>
      </c>
      <c r="AN144" s="73">
        <v>5444</v>
      </c>
      <c r="AO144" s="73">
        <v>5444</v>
      </c>
      <c r="AP144" s="73">
        <v>5444</v>
      </c>
      <c r="AQ144" s="73">
        <v>5444</v>
      </c>
      <c r="AR144" s="8"/>
    </row>
    <row r="145" spans="2:44">
      <c r="B145" s="5"/>
      <c r="E145" s="18">
        <v>3</v>
      </c>
      <c r="F145" s="44" t="str">
        <f t="shared" si="44"/>
        <v>Japeri</v>
      </c>
      <c r="H145" s="72">
        <f t="shared" si="45"/>
        <v>34870</v>
      </c>
      <c r="I145" s="73">
        <v>0</v>
      </c>
      <c r="J145" s="73">
        <v>0</v>
      </c>
      <c r="K145" s="73">
        <v>0</v>
      </c>
      <c r="L145" s="73">
        <v>0</v>
      </c>
      <c r="M145" s="73">
        <v>6270</v>
      </c>
      <c r="N145" s="73">
        <v>0</v>
      </c>
      <c r="O145" s="73">
        <v>0</v>
      </c>
      <c r="P145" s="73">
        <v>801</v>
      </c>
      <c r="Q145" s="73">
        <v>801</v>
      </c>
      <c r="R145" s="73">
        <v>801</v>
      </c>
      <c r="S145" s="73">
        <v>801</v>
      </c>
      <c r="T145" s="73">
        <v>6973</v>
      </c>
      <c r="U145" s="73">
        <v>801</v>
      </c>
      <c r="V145" s="73">
        <v>801</v>
      </c>
      <c r="W145" s="73">
        <v>801</v>
      </c>
      <c r="X145" s="73">
        <v>801</v>
      </c>
      <c r="Y145" s="73">
        <v>801</v>
      </c>
      <c r="Z145" s="73">
        <v>801</v>
      </c>
      <c r="AA145" s="73">
        <v>801</v>
      </c>
      <c r="AB145" s="73">
        <v>801</v>
      </c>
      <c r="AC145" s="73">
        <v>801</v>
      </c>
      <c r="AD145" s="73">
        <v>801</v>
      </c>
      <c r="AE145" s="73">
        <v>801</v>
      </c>
      <c r="AF145" s="73">
        <v>801</v>
      </c>
      <c r="AG145" s="73">
        <v>801</v>
      </c>
      <c r="AH145" s="73">
        <v>801</v>
      </c>
      <c r="AI145" s="73">
        <v>801</v>
      </c>
      <c r="AJ145" s="73">
        <v>801</v>
      </c>
      <c r="AK145" s="73">
        <v>801</v>
      </c>
      <c r="AL145" s="73">
        <v>801</v>
      </c>
      <c r="AM145" s="73">
        <v>801</v>
      </c>
      <c r="AN145" s="73">
        <v>801</v>
      </c>
      <c r="AO145" s="73">
        <v>801</v>
      </c>
      <c r="AP145" s="73">
        <v>801</v>
      </c>
      <c r="AQ145" s="73">
        <v>801</v>
      </c>
      <c r="AR145" s="8"/>
    </row>
    <row r="146" spans="2:44">
      <c r="B146" s="5"/>
      <c r="E146" s="18">
        <v>4</v>
      </c>
      <c r="F146" s="44" t="str">
        <f t="shared" si="44"/>
        <v>Mesquita</v>
      </c>
      <c r="H146" s="72">
        <f t="shared" si="45"/>
        <v>36372</v>
      </c>
      <c r="I146" s="73">
        <v>0</v>
      </c>
      <c r="J146" s="73">
        <v>0</v>
      </c>
      <c r="K146" s="73">
        <v>420</v>
      </c>
      <c r="L146" s="73">
        <v>420</v>
      </c>
      <c r="M146" s="73">
        <v>420</v>
      </c>
      <c r="N146" s="73">
        <v>420</v>
      </c>
      <c r="O146" s="73">
        <v>420</v>
      </c>
      <c r="P146" s="73">
        <v>1224</v>
      </c>
      <c r="Q146" s="73">
        <v>1224</v>
      </c>
      <c r="R146" s="73">
        <v>1224</v>
      </c>
      <c r="S146" s="73">
        <v>1224</v>
      </c>
      <c r="T146" s="73">
        <v>1224</v>
      </c>
      <c r="U146" s="73">
        <v>1224</v>
      </c>
      <c r="V146" s="73">
        <v>1224</v>
      </c>
      <c r="W146" s="73">
        <v>1224</v>
      </c>
      <c r="X146" s="73">
        <v>1224</v>
      </c>
      <c r="Y146" s="73">
        <v>1224</v>
      </c>
      <c r="Z146" s="73">
        <v>1224</v>
      </c>
      <c r="AA146" s="73">
        <v>1224</v>
      </c>
      <c r="AB146" s="73">
        <v>1224</v>
      </c>
      <c r="AC146" s="73">
        <v>1224</v>
      </c>
      <c r="AD146" s="73">
        <v>1224</v>
      </c>
      <c r="AE146" s="73">
        <v>1224</v>
      </c>
      <c r="AF146" s="73">
        <v>1224</v>
      </c>
      <c r="AG146" s="73">
        <v>1224</v>
      </c>
      <c r="AH146" s="73">
        <v>1224</v>
      </c>
      <c r="AI146" s="73">
        <v>1224</v>
      </c>
      <c r="AJ146" s="73">
        <v>1224</v>
      </c>
      <c r="AK146" s="73">
        <v>1224</v>
      </c>
      <c r="AL146" s="73">
        <v>1224</v>
      </c>
      <c r="AM146" s="73">
        <v>1224</v>
      </c>
      <c r="AN146" s="73">
        <v>1224</v>
      </c>
      <c r="AO146" s="73">
        <v>1224</v>
      </c>
      <c r="AP146" s="73">
        <v>1224</v>
      </c>
      <c r="AQ146" s="73">
        <v>1224</v>
      </c>
      <c r="AR146" s="8"/>
    </row>
    <row r="147" spans="2:44">
      <c r="B147" s="5"/>
      <c r="E147" s="18">
        <v>5</v>
      </c>
      <c r="F147" s="44" t="str">
        <f t="shared" si="44"/>
        <v>Nilopolis</v>
      </c>
      <c r="H147" s="72">
        <f t="shared" si="45"/>
        <v>30617</v>
      </c>
      <c r="I147" s="73">
        <v>0</v>
      </c>
      <c r="J147" s="73">
        <v>0</v>
      </c>
      <c r="K147" s="73">
        <v>231</v>
      </c>
      <c r="L147" s="73">
        <v>231</v>
      </c>
      <c r="M147" s="73">
        <v>231</v>
      </c>
      <c r="N147" s="73">
        <v>231</v>
      </c>
      <c r="O147" s="73">
        <v>231</v>
      </c>
      <c r="P147" s="73">
        <v>2104</v>
      </c>
      <c r="Q147" s="73">
        <v>2104</v>
      </c>
      <c r="R147" s="73">
        <v>2104</v>
      </c>
      <c r="S147" s="73">
        <v>926</v>
      </c>
      <c r="T147" s="73">
        <v>926</v>
      </c>
      <c r="U147" s="73">
        <v>926</v>
      </c>
      <c r="V147" s="73">
        <v>926</v>
      </c>
      <c r="W147" s="73">
        <v>926</v>
      </c>
      <c r="X147" s="73">
        <v>926</v>
      </c>
      <c r="Y147" s="73">
        <v>926</v>
      </c>
      <c r="Z147" s="73">
        <v>926</v>
      </c>
      <c r="AA147" s="73">
        <v>926</v>
      </c>
      <c r="AB147" s="73">
        <v>926</v>
      </c>
      <c r="AC147" s="73">
        <v>926</v>
      </c>
      <c r="AD147" s="73">
        <v>926</v>
      </c>
      <c r="AE147" s="73">
        <v>926</v>
      </c>
      <c r="AF147" s="73">
        <v>926</v>
      </c>
      <c r="AG147" s="73">
        <v>926</v>
      </c>
      <c r="AH147" s="73">
        <v>926</v>
      </c>
      <c r="AI147" s="73">
        <v>926</v>
      </c>
      <c r="AJ147" s="73">
        <v>926</v>
      </c>
      <c r="AK147" s="73">
        <v>926</v>
      </c>
      <c r="AL147" s="73">
        <v>926</v>
      </c>
      <c r="AM147" s="73">
        <v>926</v>
      </c>
      <c r="AN147" s="73">
        <v>926</v>
      </c>
      <c r="AO147" s="73">
        <v>926</v>
      </c>
      <c r="AP147" s="73">
        <v>926</v>
      </c>
      <c r="AQ147" s="73">
        <v>926</v>
      </c>
      <c r="AR147" s="8"/>
    </row>
    <row r="148" spans="2:44">
      <c r="B148" s="5"/>
      <c r="E148" s="18">
        <v>6</v>
      </c>
      <c r="F148" s="44" t="str">
        <f t="shared" si="44"/>
        <v>Novo Iguacu</v>
      </c>
      <c r="H148" s="72">
        <f t="shared" si="45"/>
        <v>171344</v>
      </c>
      <c r="I148" s="73">
        <v>0</v>
      </c>
      <c r="J148" s="73">
        <v>1044</v>
      </c>
      <c r="K148" s="73">
        <v>227</v>
      </c>
      <c r="L148" s="73">
        <v>227</v>
      </c>
      <c r="M148" s="73">
        <v>227</v>
      </c>
      <c r="N148" s="73">
        <v>227</v>
      </c>
      <c r="O148" s="73">
        <v>227</v>
      </c>
      <c r="P148" s="73">
        <v>21580</v>
      </c>
      <c r="Q148" s="73">
        <v>21580</v>
      </c>
      <c r="R148" s="73">
        <v>21580</v>
      </c>
      <c r="S148" s="73">
        <v>4177</v>
      </c>
      <c r="T148" s="73">
        <v>4177</v>
      </c>
      <c r="U148" s="73">
        <v>4177</v>
      </c>
      <c r="V148" s="73">
        <v>4177</v>
      </c>
      <c r="W148" s="73">
        <v>4177</v>
      </c>
      <c r="X148" s="73">
        <v>4177</v>
      </c>
      <c r="Y148" s="73">
        <v>4177</v>
      </c>
      <c r="Z148" s="73">
        <v>4177</v>
      </c>
      <c r="AA148" s="73">
        <v>4177</v>
      </c>
      <c r="AB148" s="73">
        <v>4177</v>
      </c>
      <c r="AC148" s="73">
        <v>4177</v>
      </c>
      <c r="AD148" s="73">
        <v>4177</v>
      </c>
      <c r="AE148" s="73">
        <v>4177</v>
      </c>
      <c r="AF148" s="73">
        <v>4177</v>
      </c>
      <c r="AG148" s="73">
        <v>4177</v>
      </c>
      <c r="AH148" s="73">
        <v>4177</v>
      </c>
      <c r="AI148" s="73">
        <v>4177</v>
      </c>
      <c r="AJ148" s="73">
        <v>4177</v>
      </c>
      <c r="AK148" s="73">
        <v>4177</v>
      </c>
      <c r="AL148" s="73">
        <v>4177</v>
      </c>
      <c r="AM148" s="73">
        <v>4177</v>
      </c>
      <c r="AN148" s="73">
        <v>4177</v>
      </c>
      <c r="AO148" s="73">
        <v>4177</v>
      </c>
      <c r="AP148" s="73">
        <v>4177</v>
      </c>
      <c r="AQ148" s="73">
        <v>4177</v>
      </c>
      <c r="AR148" s="8"/>
    </row>
    <row r="149" spans="2:44">
      <c r="B149" s="5"/>
      <c r="E149" s="18">
        <v>7</v>
      </c>
      <c r="F149" s="44" t="str">
        <f t="shared" si="44"/>
        <v>Queimados</v>
      </c>
      <c r="H149" s="72">
        <f t="shared" si="45"/>
        <v>45092</v>
      </c>
      <c r="I149" s="73">
        <v>0</v>
      </c>
      <c r="J149" s="73">
        <v>1392</v>
      </c>
      <c r="K149" s="73">
        <v>76</v>
      </c>
      <c r="L149" s="73">
        <v>76</v>
      </c>
      <c r="M149" s="73">
        <v>10091</v>
      </c>
      <c r="N149" s="73">
        <v>76</v>
      </c>
      <c r="O149" s="73">
        <v>76</v>
      </c>
      <c r="P149" s="73">
        <v>1066</v>
      </c>
      <c r="Q149" s="73">
        <v>1066</v>
      </c>
      <c r="R149" s="73">
        <v>1066</v>
      </c>
      <c r="S149" s="73">
        <v>4523</v>
      </c>
      <c r="T149" s="73">
        <v>1066</v>
      </c>
      <c r="U149" s="73">
        <v>1066</v>
      </c>
      <c r="V149" s="73">
        <v>1066</v>
      </c>
      <c r="W149" s="73">
        <v>1066</v>
      </c>
      <c r="X149" s="73">
        <v>1066</v>
      </c>
      <c r="Y149" s="73">
        <v>1066</v>
      </c>
      <c r="Z149" s="73">
        <v>1066</v>
      </c>
      <c r="AA149" s="73">
        <v>1066</v>
      </c>
      <c r="AB149" s="73">
        <v>1066</v>
      </c>
      <c r="AC149" s="73">
        <v>1066</v>
      </c>
      <c r="AD149" s="73">
        <v>1066</v>
      </c>
      <c r="AE149" s="73">
        <v>1066</v>
      </c>
      <c r="AF149" s="73">
        <v>1066</v>
      </c>
      <c r="AG149" s="73">
        <v>1066</v>
      </c>
      <c r="AH149" s="73">
        <v>1066</v>
      </c>
      <c r="AI149" s="73">
        <v>1066</v>
      </c>
      <c r="AJ149" s="73">
        <v>1066</v>
      </c>
      <c r="AK149" s="73">
        <v>1066</v>
      </c>
      <c r="AL149" s="73">
        <v>1066</v>
      </c>
      <c r="AM149" s="73">
        <v>1066</v>
      </c>
      <c r="AN149" s="73">
        <v>1066</v>
      </c>
      <c r="AO149" s="73">
        <v>1066</v>
      </c>
      <c r="AP149" s="73">
        <v>1066</v>
      </c>
      <c r="AQ149" s="73">
        <v>1066</v>
      </c>
      <c r="AR149" s="8"/>
    </row>
    <row r="150" spans="2:44">
      <c r="B150" s="5"/>
      <c r="E150" s="18">
        <v>8</v>
      </c>
      <c r="F150" s="44" t="str">
        <f t="shared" si="44"/>
        <v>Rio de Janeiro - AP 1, 2.2 e 3</v>
      </c>
      <c r="H150" s="72">
        <f t="shared" si="45"/>
        <v>1258716</v>
      </c>
      <c r="I150" s="73">
        <v>0</v>
      </c>
      <c r="J150" s="73">
        <v>0</v>
      </c>
      <c r="K150" s="73">
        <v>36239</v>
      </c>
      <c r="L150" s="73">
        <v>36239</v>
      </c>
      <c r="M150" s="73">
        <v>36239</v>
      </c>
      <c r="N150" s="73">
        <v>36239</v>
      </c>
      <c r="O150" s="73">
        <v>36239</v>
      </c>
      <c r="P150" s="73">
        <v>37928</v>
      </c>
      <c r="Q150" s="73">
        <v>37928</v>
      </c>
      <c r="R150" s="73">
        <v>37928</v>
      </c>
      <c r="S150" s="73">
        <v>37928</v>
      </c>
      <c r="T150" s="73">
        <v>42471</v>
      </c>
      <c r="U150" s="73">
        <v>42471</v>
      </c>
      <c r="V150" s="73">
        <v>42471</v>
      </c>
      <c r="W150" s="73">
        <v>37928</v>
      </c>
      <c r="X150" s="73">
        <v>37928</v>
      </c>
      <c r="Y150" s="73">
        <v>37928</v>
      </c>
      <c r="Z150" s="73">
        <v>37928</v>
      </c>
      <c r="AA150" s="73">
        <v>38564</v>
      </c>
      <c r="AB150" s="73">
        <v>38564</v>
      </c>
      <c r="AC150" s="73">
        <v>38564</v>
      </c>
      <c r="AD150" s="73">
        <v>37928</v>
      </c>
      <c r="AE150" s="73">
        <v>37928</v>
      </c>
      <c r="AF150" s="73">
        <v>37928</v>
      </c>
      <c r="AG150" s="73">
        <v>37928</v>
      </c>
      <c r="AH150" s="73">
        <v>37928</v>
      </c>
      <c r="AI150" s="73">
        <v>37928</v>
      </c>
      <c r="AJ150" s="73">
        <v>37928</v>
      </c>
      <c r="AK150" s="73">
        <v>37928</v>
      </c>
      <c r="AL150" s="73">
        <v>37928</v>
      </c>
      <c r="AM150" s="73">
        <v>37928</v>
      </c>
      <c r="AN150" s="73">
        <v>37928</v>
      </c>
      <c r="AO150" s="73">
        <v>37928</v>
      </c>
      <c r="AP150" s="73">
        <v>37928</v>
      </c>
      <c r="AQ150" s="73">
        <v>37928</v>
      </c>
      <c r="AR150" s="8"/>
    </row>
    <row r="151" spans="2:44">
      <c r="B151" s="5"/>
      <c r="E151" s="18">
        <v>9</v>
      </c>
      <c r="F151" s="44" t="str">
        <f t="shared" si="44"/>
        <v>Sao Joao de Meriti</v>
      </c>
      <c r="H151" s="72">
        <f t="shared" si="45"/>
        <v>0</v>
      </c>
      <c r="I151" s="73">
        <v>0</v>
      </c>
      <c r="J151" s="73">
        <v>0</v>
      </c>
      <c r="K151" s="73">
        <v>0</v>
      </c>
      <c r="L151" s="73">
        <v>0</v>
      </c>
      <c r="M151" s="73">
        <v>0</v>
      </c>
      <c r="N151" s="73">
        <v>0</v>
      </c>
      <c r="O151" s="73">
        <v>0</v>
      </c>
      <c r="P151" s="73">
        <v>0</v>
      </c>
      <c r="Q151" s="73">
        <v>0</v>
      </c>
      <c r="R151" s="73">
        <v>0</v>
      </c>
      <c r="S151" s="73">
        <v>0</v>
      </c>
      <c r="T151" s="73">
        <v>0</v>
      </c>
      <c r="U151" s="73">
        <v>0</v>
      </c>
      <c r="V151" s="73">
        <v>0</v>
      </c>
      <c r="W151" s="73">
        <v>0</v>
      </c>
      <c r="X151" s="73">
        <v>0</v>
      </c>
      <c r="Y151" s="73">
        <v>0</v>
      </c>
      <c r="Z151" s="73">
        <v>0</v>
      </c>
      <c r="AA151" s="73">
        <v>0</v>
      </c>
      <c r="AB151" s="73">
        <v>0</v>
      </c>
      <c r="AC151" s="73">
        <v>0</v>
      </c>
      <c r="AD151" s="73">
        <v>0</v>
      </c>
      <c r="AE151" s="73">
        <v>0</v>
      </c>
      <c r="AF151" s="73">
        <v>0</v>
      </c>
      <c r="AG151" s="73">
        <v>0</v>
      </c>
      <c r="AH151" s="73">
        <v>0</v>
      </c>
      <c r="AI151" s="73">
        <v>0</v>
      </c>
      <c r="AJ151" s="73">
        <v>0</v>
      </c>
      <c r="AK151" s="73">
        <v>0</v>
      </c>
      <c r="AL151" s="73">
        <v>0</v>
      </c>
      <c r="AM151" s="73">
        <v>0</v>
      </c>
      <c r="AN151" s="73">
        <v>0</v>
      </c>
      <c r="AO151" s="73">
        <v>0</v>
      </c>
      <c r="AP151" s="73">
        <v>0</v>
      </c>
      <c r="AQ151" s="73">
        <v>0</v>
      </c>
      <c r="AR151" s="8"/>
    </row>
    <row r="152" spans="2:44">
      <c r="B152" s="5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"/>
    </row>
    <row r="153" spans="2:44" ht="25.5">
      <c r="B153" s="5"/>
      <c r="G153" s="36" t="s">
        <v>8</v>
      </c>
      <c r="H153" s="111" t="s">
        <v>7</v>
      </c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"/>
    </row>
    <row r="154" spans="2:44">
      <c r="B154" s="5"/>
      <c r="F154" s="20" t="s">
        <v>9</v>
      </c>
      <c r="G154" s="67">
        <f>H154/$H$154</f>
        <v>1</v>
      </c>
      <c r="H154" s="112">
        <f>SUM(I154:AQ154)</f>
        <v>10458412</v>
      </c>
      <c r="I154" s="72">
        <f t="shared" ref="I154" si="46">SUM(I155:I160)</f>
        <v>0</v>
      </c>
      <c r="J154" s="72">
        <f t="shared" ref="J154:AQ154" si="47">SUM(J155:J160)</f>
        <v>413307</v>
      </c>
      <c r="K154" s="72">
        <f t="shared" si="47"/>
        <v>791033</v>
      </c>
      <c r="L154" s="72">
        <f t="shared" si="47"/>
        <v>880715</v>
      </c>
      <c r="M154" s="72">
        <f t="shared" si="47"/>
        <v>872608</v>
      </c>
      <c r="N154" s="72">
        <f t="shared" si="47"/>
        <v>973141</v>
      </c>
      <c r="O154" s="72">
        <f t="shared" si="47"/>
        <v>797343</v>
      </c>
      <c r="P154" s="72">
        <f t="shared" si="47"/>
        <v>786500</v>
      </c>
      <c r="Q154" s="72">
        <f t="shared" si="47"/>
        <v>786810</v>
      </c>
      <c r="R154" s="72">
        <f t="shared" si="47"/>
        <v>756401</v>
      </c>
      <c r="S154" s="72">
        <f t="shared" si="47"/>
        <v>643797</v>
      </c>
      <c r="T154" s="72">
        <f t="shared" si="47"/>
        <v>654828</v>
      </c>
      <c r="U154" s="72">
        <f t="shared" si="47"/>
        <v>647524</v>
      </c>
      <c r="V154" s="72">
        <f t="shared" si="47"/>
        <v>107249</v>
      </c>
      <c r="W154" s="72">
        <f t="shared" si="47"/>
        <v>102239</v>
      </c>
      <c r="X154" s="72">
        <f t="shared" si="47"/>
        <v>77232</v>
      </c>
      <c r="Y154" s="72">
        <f t="shared" si="47"/>
        <v>77218</v>
      </c>
      <c r="Z154" s="72">
        <f t="shared" si="47"/>
        <v>79953</v>
      </c>
      <c r="AA154" s="72">
        <f t="shared" si="47"/>
        <v>80954</v>
      </c>
      <c r="AB154" s="72">
        <f t="shared" si="47"/>
        <v>80964</v>
      </c>
      <c r="AC154" s="72">
        <f t="shared" si="47"/>
        <v>60357</v>
      </c>
      <c r="AD154" s="72">
        <f t="shared" si="47"/>
        <v>59652</v>
      </c>
      <c r="AE154" s="72">
        <f t="shared" si="47"/>
        <v>59654</v>
      </c>
      <c r="AF154" s="72">
        <f t="shared" si="47"/>
        <v>59642</v>
      </c>
      <c r="AG154" s="72">
        <f t="shared" si="47"/>
        <v>59191</v>
      </c>
      <c r="AH154" s="72">
        <f t="shared" si="47"/>
        <v>55171</v>
      </c>
      <c r="AI154" s="72">
        <f t="shared" si="47"/>
        <v>55171</v>
      </c>
      <c r="AJ154" s="72">
        <f t="shared" si="47"/>
        <v>55171</v>
      </c>
      <c r="AK154" s="72">
        <f t="shared" si="47"/>
        <v>55171</v>
      </c>
      <c r="AL154" s="72">
        <f t="shared" si="47"/>
        <v>55041</v>
      </c>
      <c r="AM154" s="72">
        <f t="shared" si="47"/>
        <v>54875</v>
      </c>
      <c r="AN154" s="72">
        <f t="shared" si="47"/>
        <v>54875</v>
      </c>
      <c r="AO154" s="72">
        <f t="shared" si="47"/>
        <v>54875</v>
      </c>
      <c r="AP154" s="72">
        <f t="shared" si="47"/>
        <v>54875</v>
      </c>
      <c r="AQ154" s="72">
        <f t="shared" si="47"/>
        <v>54875</v>
      </c>
      <c r="AR154" s="8"/>
    </row>
    <row r="155" spans="2:44">
      <c r="B155" s="5"/>
      <c r="F155" s="9" t="str">
        <f>F87</f>
        <v>Obras Civis - Coleta de Esgoto</v>
      </c>
      <c r="G155" s="37">
        <f>H155/$H$154</f>
        <v>0.71698877420396134</v>
      </c>
      <c r="H155" s="112">
        <f t="shared" ref="H155:H160" si="48">SUM(I155:AQ155)</f>
        <v>7498564</v>
      </c>
      <c r="I155" s="73">
        <f t="shared" ref="I155:AQ155" si="49">I87</f>
        <v>0</v>
      </c>
      <c r="J155" s="73">
        <f t="shared" si="49"/>
        <v>389768</v>
      </c>
      <c r="K155" s="73">
        <f t="shared" si="49"/>
        <v>642474</v>
      </c>
      <c r="L155" s="73">
        <f t="shared" si="49"/>
        <v>705075</v>
      </c>
      <c r="M155" s="73">
        <f t="shared" si="49"/>
        <v>692079</v>
      </c>
      <c r="N155" s="73">
        <f t="shared" si="49"/>
        <v>806905</v>
      </c>
      <c r="O155" s="73">
        <f t="shared" si="49"/>
        <v>616415</v>
      </c>
      <c r="P155" s="73">
        <f t="shared" si="49"/>
        <v>587979</v>
      </c>
      <c r="Q155" s="73">
        <f t="shared" si="49"/>
        <v>567359</v>
      </c>
      <c r="R155" s="73">
        <f t="shared" si="49"/>
        <v>571719</v>
      </c>
      <c r="S155" s="73">
        <f t="shared" si="49"/>
        <v>561851</v>
      </c>
      <c r="T155" s="73">
        <f t="shared" si="49"/>
        <v>564588</v>
      </c>
      <c r="U155" s="73">
        <f t="shared" si="49"/>
        <v>567337</v>
      </c>
      <c r="V155" s="73">
        <f t="shared" si="49"/>
        <v>46106</v>
      </c>
      <c r="W155" s="73">
        <f t="shared" si="49"/>
        <v>46093</v>
      </c>
      <c r="X155" s="73">
        <f t="shared" si="49"/>
        <v>21755</v>
      </c>
      <c r="Y155" s="73">
        <f t="shared" si="49"/>
        <v>21742</v>
      </c>
      <c r="Z155" s="73">
        <f t="shared" si="49"/>
        <v>21752</v>
      </c>
      <c r="AA155" s="73">
        <f t="shared" si="49"/>
        <v>21741</v>
      </c>
      <c r="AB155" s="73">
        <f t="shared" si="49"/>
        <v>21746</v>
      </c>
      <c r="AC155" s="73">
        <f t="shared" si="49"/>
        <v>4647</v>
      </c>
      <c r="AD155" s="73">
        <f t="shared" si="49"/>
        <v>4642</v>
      </c>
      <c r="AE155" s="73">
        <f t="shared" si="49"/>
        <v>4644</v>
      </c>
      <c r="AF155" s="73">
        <f t="shared" si="49"/>
        <v>4632</v>
      </c>
      <c r="AG155" s="73">
        <f t="shared" si="49"/>
        <v>4204</v>
      </c>
      <c r="AH155" s="73">
        <f t="shared" si="49"/>
        <v>287</v>
      </c>
      <c r="AI155" s="73">
        <f t="shared" si="49"/>
        <v>287</v>
      </c>
      <c r="AJ155" s="73">
        <f t="shared" si="49"/>
        <v>287</v>
      </c>
      <c r="AK155" s="73">
        <f t="shared" si="49"/>
        <v>287</v>
      </c>
      <c r="AL155" s="73">
        <f t="shared" si="49"/>
        <v>163</v>
      </c>
      <c r="AM155" s="73">
        <f t="shared" si="49"/>
        <v>0</v>
      </c>
      <c r="AN155" s="73">
        <f t="shared" si="49"/>
        <v>0</v>
      </c>
      <c r="AO155" s="73">
        <f t="shared" si="49"/>
        <v>0</v>
      </c>
      <c r="AP155" s="73">
        <f t="shared" si="49"/>
        <v>0</v>
      </c>
      <c r="AQ155" s="73">
        <f t="shared" si="49"/>
        <v>0</v>
      </c>
      <c r="AR155" s="8"/>
    </row>
    <row r="156" spans="2:44">
      <c r="B156" s="5"/>
      <c r="F156" s="9" t="str">
        <f>F98</f>
        <v>Obras Civis - Tratamento de Esgoto</v>
      </c>
      <c r="G156" s="37">
        <f t="shared" ref="G156:G160" si="50">H156/$H$154</f>
        <v>7.2097561274120772E-2</v>
      </c>
      <c r="H156" s="112">
        <f t="shared" si="48"/>
        <v>754026</v>
      </c>
      <c r="I156" s="73">
        <f t="shared" ref="I156:AQ156" si="51">I98</f>
        <v>0</v>
      </c>
      <c r="J156" s="73">
        <f t="shared" si="51"/>
        <v>3480</v>
      </c>
      <c r="K156" s="73">
        <f t="shared" si="51"/>
        <v>86458</v>
      </c>
      <c r="L156" s="73">
        <f t="shared" si="51"/>
        <v>102441</v>
      </c>
      <c r="M156" s="73">
        <f t="shared" si="51"/>
        <v>105206</v>
      </c>
      <c r="N156" s="73">
        <f t="shared" si="51"/>
        <v>91428</v>
      </c>
      <c r="O156" s="73">
        <f t="shared" si="51"/>
        <v>79894</v>
      </c>
      <c r="P156" s="73">
        <f t="shared" si="51"/>
        <v>80922</v>
      </c>
      <c r="Q156" s="73">
        <f t="shared" si="51"/>
        <v>89955</v>
      </c>
      <c r="R156" s="73">
        <f t="shared" si="51"/>
        <v>83535</v>
      </c>
      <c r="S156" s="73">
        <f t="shared" si="51"/>
        <v>8940</v>
      </c>
      <c r="T156" s="73">
        <f t="shared" si="51"/>
        <v>9251</v>
      </c>
      <c r="U156" s="73">
        <f t="shared" si="51"/>
        <v>6256</v>
      </c>
      <c r="V156" s="73">
        <f t="shared" si="51"/>
        <v>69</v>
      </c>
      <c r="W156" s="73">
        <f t="shared" si="51"/>
        <v>69</v>
      </c>
      <c r="X156" s="73">
        <f t="shared" si="51"/>
        <v>25</v>
      </c>
      <c r="Y156" s="73">
        <f t="shared" si="51"/>
        <v>25</v>
      </c>
      <c r="Z156" s="73">
        <f t="shared" si="51"/>
        <v>1806</v>
      </c>
      <c r="AA156" s="73">
        <f t="shared" si="51"/>
        <v>2119</v>
      </c>
      <c r="AB156" s="73">
        <f t="shared" si="51"/>
        <v>2123</v>
      </c>
      <c r="AC156" s="73">
        <f t="shared" si="51"/>
        <v>5</v>
      </c>
      <c r="AD156" s="73">
        <f t="shared" si="51"/>
        <v>5</v>
      </c>
      <c r="AE156" s="73">
        <f t="shared" si="51"/>
        <v>5</v>
      </c>
      <c r="AF156" s="73">
        <f t="shared" si="51"/>
        <v>5</v>
      </c>
      <c r="AG156" s="73">
        <f t="shared" si="51"/>
        <v>4</v>
      </c>
      <c r="AH156" s="73">
        <f t="shared" si="51"/>
        <v>0</v>
      </c>
      <c r="AI156" s="73">
        <f t="shared" si="51"/>
        <v>0</v>
      </c>
      <c r="AJ156" s="73">
        <f t="shared" si="51"/>
        <v>0</v>
      </c>
      <c r="AK156" s="73">
        <f t="shared" si="51"/>
        <v>0</v>
      </c>
      <c r="AL156" s="73">
        <f t="shared" si="51"/>
        <v>0</v>
      </c>
      <c r="AM156" s="73">
        <f t="shared" si="51"/>
        <v>0</v>
      </c>
      <c r="AN156" s="73">
        <f t="shared" si="51"/>
        <v>0</v>
      </c>
      <c r="AO156" s="73">
        <f t="shared" si="51"/>
        <v>0</v>
      </c>
      <c r="AP156" s="73">
        <f t="shared" si="51"/>
        <v>0</v>
      </c>
      <c r="AQ156" s="73">
        <f t="shared" si="51"/>
        <v>0</v>
      </c>
      <c r="AR156" s="8"/>
    </row>
    <row r="157" spans="2:44">
      <c r="B157" s="5"/>
      <c r="F157" s="9" t="str">
        <f>F109</f>
        <v>Sistemas - Coleta de Esgoto</v>
      </c>
      <c r="G157" s="37">
        <f t="shared" si="50"/>
        <v>1.5013942843330326E-2</v>
      </c>
      <c r="H157" s="112">
        <f t="shared" si="48"/>
        <v>157022</v>
      </c>
      <c r="I157" s="73">
        <f t="shared" ref="I157:AQ157" si="52">I109</f>
        <v>0</v>
      </c>
      <c r="J157" s="73">
        <f t="shared" si="52"/>
        <v>6882</v>
      </c>
      <c r="K157" s="73">
        <f t="shared" si="52"/>
        <v>11952</v>
      </c>
      <c r="L157" s="73">
        <f t="shared" si="52"/>
        <v>10511</v>
      </c>
      <c r="M157" s="73">
        <f t="shared" si="52"/>
        <v>6324</v>
      </c>
      <c r="N157" s="73">
        <f t="shared" si="52"/>
        <v>10586</v>
      </c>
      <c r="O157" s="73">
        <f t="shared" si="52"/>
        <v>20283</v>
      </c>
      <c r="P157" s="73">
        <f t="shared" si="52"/>
        <v>16455</v>
      </c>
      <c r="Q157" s="73">
        <f t="shared" si="52"/>
        <v>13669</v>
      </c>
      <c r="R157" s="73">
        <f t="shared" si="52"/>
        <v>13669</v>
      </c>
      <c r="S157" s="73">
        <f t="shared" si="52"/>
        <v>13579</v>
      </c>
      <c r="T157" s="73">
        <f t="shared" si="52"/>
        <v>13579</v>
      </c>
      <c r="U157" s="73">
        <f t="shared" si="52"/>
        <v>13579</v>
      </c>
      <c r="V157" s="73">
        <f t="shared" si="52"/>
        <v>1202</v>
      </c>
      <c r="W157" s="73">
        <f t="shared" si="52"/>
        <v>1202</v>
      </c>
      <c r="X157" s="73">
        <f t="shared" si="52"/>
        <v>577</v>
      </c>
      <c r="Y157" s="73">
        <f t="shared" si="52"/>
        <v>576</v>
      </c>
      <c r="Z157" s="73">
        <f t="shared" si="52"/>
        <v>577</v>
      </c>
      <c r="AA157" s="73">
        <f t="shared" si="52"/>
        <v>576</v>
      </c>
      <c r="AB157" s="73">
        <f t="shared" si="52"/>
        <v>577</v>
      </c>
      <c r="AC157" s="73">
        <f t="shared" si="52"/>
        <v>130</v>
      </c>
      <c r="AD157" s="73">
        <f t="shared" si="52"/>
        <v>130</v>
      </c>
      <c r="AE157" s="73">
        <f t="shared" si="52"/>
        <v>130</v>
      </c>
      <c r="AF157" s="73">
        <f t="shared" si="52"/>
        <v>130</v>
      </c>
      <c r="AG157" s="73">
        <f t="shared" si="52"/>
        <v>108</v>
      </c>
      <c r="AH157" s="73">
        <f t="shared" si="52"/>
        <v>9</v>
      </c>
      <c r="AI157" s="73">
        <f t="shared" si="52"/>
        <v>9</v>
      </c>
      <c r="AJ157" s="73">
        <f t="shared" si="52"/>
        <v>9</v>
      </c>
      <c r="AK157" s="73">
        <f t="shared" si="52"/>
        <v>9</v>
      </c>
      <c r="AL157" s="73">
        <f t="shared" si="52"/>
        <v>3</v>
      </c>
      <c r="AM157" s="73">
        <f t="shared" si="52"/>
        <v>0</v>
      </c>
      <c r="AN157" s="73">
        <f t="shared" si="52"/>
        <v>0</v>
      </c>
      <c r="AO157" s="73">
        <f t="shared" si="52"/>
        <v>0</v>
      </c>
      <c r="AP157" s="73">
        <f t="shared" si="52"/>
        <v>0</v>
      </c>
      <c r="AQ157" s="73">
        <f t="shared" si="52"/>
        <v>0</v>
      </c>
      <c r="AR157" s="8"/>
    </row>
    <row r="158" spans="2:44">
      <c r="B158" s="5"/>
      <c r="F158" s="9" t="str">
        <f>F120</f>
        <v>Sistemas - Tratamento de Esgoto</v>
      </c>
      <c r="G158" s="37">
        <f t="shared" si="50"/>
        <v>7.1762328735949588E-3</v>
      </c>
      <c r="H158" s="112">
        <f t="shared" si="48"/>
        <v>75052</v>
      </c>
      <c r="I158" s="73">
        <f t="shared" ref="I158:AQ158" si="53">I120</f>
        <v>0</v>
      </c>
      <c r="J158" s="73">
        <f t="shared" si="53"/>
        <v>348</v>
      </c>
      <c r="K158" s="73">
        <f t="shared" si="53"/>
        <v>6610</v>
      </c>
      <c r="L158" s="73">
        <f t="shared" si="53"/>
        <v>8877</v>
      </c>
      <c r="M158" s="73">
        <f t="shared" si="53"/>
        <v>9478</v>
      </c>
      <c r="N158" s="73">
        <f t="shared" si="53"/>
        <v>7051</v>
      </c>
      <c r="O158" s="73">
        <f t="shared" si="53"/>
        <v>5811</v>
      </c>
      <c r="P158" s="73">
        <f t="shared" si="53"/>
        <v>9601</v>
      </c>
      <c r="Q158" s="73">
        <f t="shared" si="53"/>
        <v>12203</v>
      </c>
      <c r="R158" s="73">
        <f t="shared" si="53"/>
        <v>9870</v>
      </c>
      <c r="S158" s="73">
        <f t="shared" si="53"/>
        <v>1095</v>
      </c>
      <c r="T158" s="73">
        <f t="shared" si="53"/>
        <v>1820</v>
      </c>
      <c r="U158" s="73">
        <f t="shared" si="53"/>
        <v>934</v>
      </c>
      <c r="V158" s="73">
        <f t="shared" si="53"/>
        <v>454</v>
      </c>
      <c r="W158" s="73">
        <f t="shared" si="53"/>
        <v>0</v>
      </c>
      <c r="X158" s="73">
        <f t="shared" si="53"/>
        <v>0</v>
      </c>
      <c r="Y158" s="73">
        <f t="shared" si="53"/>
        <v>0</v>
      </c>
      <c r="Z158" s="73">
        <f t="shared" si="53"/>
        <v>236</v>
      </c>
      <c r="AA158" s="73">
        <f t="shared" si="53"/>
        <v>300</v>
      </c>
      <c r="AB158" s="73">
        <f t="shared" si="53"/>
        <v>300</v>
      </c>
      <c r="AC158" s="73">
        <f t="shared" si="53"/>
        <v>64</v>
      </c>
      <c r="AD158" s="73">
        <f t="shared" si="53"/>
        <v>0</v>
      </c>
      <c r="AE158" s="73">
        <f t="shared" si="53"/>
        <v>0</v>
      </c>
      <c r="AF158" s="73">
        <f t="shared" si="53"/>
        <v>0</v>
      </c>
      <c r="AG158" s="73">
        <f t="shared" si="53"/>
        <v>0</v>
      </c>
      <c r="AH158" s="73">
        <f t="shared" si="53"/>
        <v>0</v>
      </c>
      <c r="AI158" s="73">
        <f t="shared" si="53"/>
        <v>0</v>
      </c>
      <c r="AJ158" s="73">
        <f t="shared" si="53"/>
        <v>0</v>
      </c>
      <c r="AK158" s="73">
        <f t="shared" si="53"/>
        <v>0</v>
      </c>
      <c r="AL158" s="73">
        <f t="shared" si="53"/>
        <v>0</v>
      </c>
      <c r="AM158" s="73">
        <f t="shared" si="53"/>
        <v>0</v>
      </c>
      <c r="AN158" s="73">
        <f t="shared" si="53"/>
        <v>0</v>
      </c>
      <c r="AO158" s="73">
        <f t="shared" si="53"/>
        <v>0</v>
      </c>
      <c r="AP158" s="73">
        <f t="shared" si="53"/>
        <v>0</v>
      </c>
      <c r="AQ158" s="73">
        <f t="shared" si="53"/>
        <v>0</v>
      </c>
      <c r="AR158" s="8"/>
    </row>
    <row r="159" spans="2:44">
      <c r="B159" s="5"/>
      <c r="F159" s="9" t="str">
        <f>F131</f>
        <v>Equipamentos - Coleta de Esgoto</v>
      </c>
      <c r="G159" s="37">
        <f t="shared" si="50"/>
        <v>9.0656210522209301E-3</v>
      </c>
      <c r="H159" s="112">
        <f t="shared" si="48"/>
        <v>94812</v>
      </c>
      <c r="I159" s="73">
        <f t="shared" ref="I159:AQ159" si="54">I131</f>
        <v>0</v>
      </c>
      <c r="J159" s="73">
        <f t="shared" si="54"/>
        <v>9349</v>
      </c>
      <c r="K159" s="73">
        <f t="shared" si="54"/>
        <v>3030</v>
      </c>
      <c r="L159" s="73">
        <f t="shared" si="54"/>
        <v>3030</v>
      </c>
      <c r="M159" s="73">
        <f t="shared" si="54"/>
        <v>2727</v>
      </c>
      <c r="N159" s="73">
        <f t="shared" si="54"/>
        <v>16662</v>
      </c>
      <c r="O159" s="73">
        <f t="shared" si="54"/>
        <v>34431</v>
      </c>
      <c r="P159" s="73">
        <f t="shared" si="54"/>
        <v>14351</v>
      </c>
      <c r="Q159" s="73">
        <f t="shared" si="54"/>
        <v>416</v>
      </c>
      <c r="R159" s="73">
        <f t="shared" si="54"/>
        <v>416</v>
      </c>
      <c r="S159" s="73">
        <f t="shared" si="54"/>
        <v>416</v>
      </c>
      <c r="T159" s="73">
        <f t="shared" si="54"/>
        <v>416</v>
      </c>
      <c r="U159" s="73">
        <f t="shared" si="54"/>
        <v>416</v>
      </c>
      <c r="V159" s="73">
        <f t="shared" si="54"/>
        <v>416</v>
      </c>
      <c r="W159" s="73">
        <f t="shared" si="54"/>
        <v>416</v>
      </c>
      <c r="X159" s="73">
        <f t="shared" si="54"/>
        <v>416</v>
      </c>
      <c r="Y159" s="73">
        <f t="shared" si="54"/>
        <v>416</v>
      </c>
      <c r="Z159" s="73">
        <f t="shared" si="54"/>
        <v>416</v>
      </c>
      <c r="AA159" s="73">
        <f t="shared" si="54"/>
        <v>416</v>
      </c>
      <c r="AB159" s="73">
        <f t="shared" si="54"/>
        <v>416</v>
      </c>
      <c r="AC159" s="73">
        <f t="shared" si="54"/>
        <v>416</v>
      </c>
      <c r="AD159" s="73">
        <f t="shared" si="54"/>
        <v>416</v>
      </c>
      <c r="AE159" s="73">
        <f t="shared" si="54"/>
        <v>416</v>
      </c>
      <c r="AF159" s="73">
        <f t="shared" si="54"/>
        <v>416</v>
      </c>
      <c r="AG159" s="73">
        <f t="shared" si="54"/>
        <v>416</v>
      </c>
      <c r="AH159" s="73">
        <f t="shared" si="54"/>
        <v>416</v>
      </c>
      <c r="AI159" s="73">
        <f t="shared" si="54"/>
        <v>416</v>
      </c>
      <c r="AJ159" s="73">
        <f t="shared" si="54"/>
        <v>416</v>
      </c>
      <c r="AK159" s="73">
        <f t="shared" si="54"/>
        <v>416</v>
      </c>
      <c r="AL159" s="73">
        <f t="shared" si="54"/>
        <v>416</v>
      </c>
      <c r="AM159" s="73">
        <f t="shared" si="54"/>
        <v>416</v>
      </c>
      <c r="AN159" s="73">
        <f t="shared" si="54"/>
        <v>416</v>
      </c>
      <c r="AO159" s="73">
        <f t="shared" si="54"/>
        <v>416</v>
      </c>
      <c r="AP159" s="73">
        <f t="shared" si="54"/>
        <v>416</v>
      </c>
      <c r="AQ159" s="73">
        <f t="shared" si="54"/>
        <v>416</v>
      </c>
      <c r="AR159" s="8"/>
    </row>
    <row r="160" spans="2:44">
      <c r="B160" s="5"/>
      <c r="F160" s="9" t="str">
        <f>F142</f>
        <v>Equipamentos -Tratamento de Esgoto</v>
      </c>
      <c r="G160" s="37">
        <f t="shared" si="50"/>
        <v>0.17965786775277165</v>
      </c>
      <c r="H160" s="112">
        <f t="shared" si="48"/>
        <v>1878936</v>
      </c>
      <c r="I160" s="73">
        <f t="shared" ref="I160" si="55">I142</f>
        <v>0</v>
      </c>
      <c r="J160" s="73">
        <f t="shared" ref="J160:AQ160" si="56">J142</f>
        <v>3480</v>
      </c>
      <c r="K160" s="73">
        <f t="shared" si="56"/>
        <v>40509</v>
      </c>
      <c r="L160" s="73">
        <f t="shared" si="56"/>
        <v>50781</v>
      </c>
      <c r="M160" s="73">
        <f t="shared" si="56"/>
        <v>56794</v>
      </c>
      <c r="N160" s="73">
        <f t="shared" si="56"/>
        <v>40509</v>
      </c>
      <c r="O160" s="73">
        <f t="shared" si="56"/>
        <v>40509</v>
      </c>
      <c r="P160" s="73">
        <f t="shared" si="56"/>
        <v>77192</v>
      </c>
      <c r="Q160" s="73">
        <f t="shared" si="56"/>
        <v>103208</v>
      </c>
      <c r="R160" s="73">
        <f t="shared" si="56"/>
        <v>77192</v>
      </c>
      <c r="S160" s="73">
        <f t="shared" si="56"/>
        <v>57916</v>
      </c>
      <c r="T160" s="73">
        <f t="shared" si="56"/>
        <v>65174</v>
      </c>
      <c r="U160" s="73">
        <f t="shared" si="56"/>
        <v>59002</v>
      </c>
      <c r="V160" s="73">
        <f t="shared" si="56"/>
        <v>59002</v>
      </c>
      <c r="W160" s="73">
        <f t="shared" si="56"/>
        <v>54459</v>
      </c>
      <c r="X160" s="73">
        <f t="shared" si="56"/>
        <v>54459</v>
      </c>
      <c r="Y160" s="73">
        <f t="shared" si="56"/>
        <v>54459</v>
      </c>
      <c r="Z160" s="73">
        <f t="shared" si="56"/>
        <v>55166</v>
      </c>
      <c r="AA160" s="73">
        <f t="shared" si="56"/>
        <v>55802</v>
      </c>
      <c r="AB160" s="73">
        <f t="shared" si="56"/>
        <v>55802</v>
      </c>
      <c r="AC160" s="73">
        <f t="shared" si="56"/>
        <v>55095</v>
      </c>
      <c r="AD160" s="73">
        <f t="shared" si="56"/>
        <v>54459</v>
      </c>
      <c r="AE160" s="73">
        <f t="shared" si="56"/>
        <v>54459</v>
      </c>
      <c r="AF160" s="73">
        <f t="shared" si="56"/>
        <v>54459</v>
      </c>
      <c r="AG160" s="73">
        <f t="shared" si="56"/>
        <v>54459</v>
      </c>
      <c r="AH160" s="73">
        <f t="shared" si="56"/>
        <v>54459</v>
      </c>
      <c r="AI160" s="73">
        <f t="shared" si="56"/>
        <v>54459</v>
      </c>
      <c r="AJ160" s="73">
        <f t="shared" si="56"/>
        <v>54459</v>
      </c>
      <c r="AK160" s="73">
        <f t="shared" si="56"/>
        <v>54459</v>
      </c>
      <c r="AL160" s="73">
        <f t="shared" si="56"/>
        <v>54459</v>
      </c>
      <c r="AM160" s="73">
        <f t="shared" si="56"/>
        <v>54459</v>
      </c>
      <c r="AN160" s="73">
        <f t="shared" si="56"/>
        <v>54459</v>
      </c>
      <c r="AO160" s="73">
        <f t="shared" si="56"/>
        <v>54459</v>
      </c>
      <c r="AP160" s="73">
        <f t="shared" si="56"/>
        <v>54459</v>
      </c>
      <c r="AQ160" s="73">
        <f t="shared" si="56"/>
        <v>54459</v>
      </c>
      <c r="AR160" s="8"/>
    </row>
    <row r="161" spans="2:44">
      <c r="B161" s="5"/>
      <c r="G161" s="37"/>
      <c r="H161" s="112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8"/>
    </row>
    <row r="162" spans="2:44" ht="13.5" thickBot="1">
      <c r="B162" s="32"/>
      <c r="C162" s="33"/>
      <c r="D162" s="33"/>
      <c r="E162" s="33"/>
      <c r="F162" s="33"/>
      <c r="G162" s="33"/>
      <c r="H162" s="115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0"/>
    </row>
    <row r="163" spans="2:44"/>
    <row r="177" spans="7:7" hidden="1">
      <c r="G177" s="21" t="s">
        <v>65</v>
      </c>
    </row>
  </sheetData>
  <conditionalFormatting sqref="H6:AQ6">
    <cfRule type="cellIs" dxfId="14" priority="1" operator="lessThan">
      <formula>0</formula>
    </cfRule>
    <cfRule type="cellIs" dxfId="13" priority="2" operator="greaterThan">
      <formula>0</formula>
    </cfRule>
    <cfRule type="cellIs" dxfId="12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  <ignoredErrors>
    <ignoredError sqref="G10:G12 G20:G22 G31:G34 G42:G45 G53:G57 G75:G76 I10:AQ1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U313"/>
  <sheetViews>
    <sheetView showGridLines="0" zoomScale="70" zoomScaleNormal="70" workbookViewId="0">
      <pane xSplit="6" ySplit="6" topLeftCell="AH277" activePane="bottomRight" state="frozen"/>
      <selection activeCell="F258" sqref="F258"/>
      <selection pane="topRight" activeCell="F258" sqref="F258"/>
      <selection pane="bottomLeft" activeCell="F258" sqref="F258"/>
      <selection pane="bottomRight" activeCell="AS1" sqref="AS1:XFD1048576"/>
    </sheetView>
  </sheetViews>
  <sheetFormatPr defaultColWidth="0" defaultRowHeight="12.75" zeroHeight="1" outlineLevelCol="1"/>
  <cols>
    <col min="1" max="2" width="2.5703125" style="16" customWidth="1"/>
    <col min="3" max="4" width="4" style="16" customWidth="1"/>
    <col min="5" max="5" width="5" style="16" bestFit="1" customWidth="1"/>
    <col min="6" max="6" width="39.5703125" style="16" customWidth="1"/>
    <col min="7" max="13" width="14.140625" style="16" customWidth="1"/>
    <col min="14" max="41" width="14.140625" style="16" customWidth="1" outlineLevel="1"/>
    <col min="42" max="42" width="14.140625" style="16" customWidth="1"/>
    <col min="43" max="44" width="2.5703125" style="16" customWidth="1"/>
    <col min="45" max="45" width="9.140625" style="16" hidden="1" customWidth="1"/>
    <col min="46" max="46" width="38.85546875" style="16" hidden="1" customWidth="1"/>
    <col min="47" max="47" width="12.140625" style="16" hidden="1" customWidth="1"/>
    <col min="48" max="16384" width="0" style="16" hidden="1"/>
  </cols>
  <sheetData>
    <row r="1" spans="2:44" ht="5.0999999999999996" customHeight="1"/>
    <row r="2" spans="2:44" ht="18">
      <c r="B2" s="38" t="str">
        <f>CAPEX!B2</f>
        <v>Projeto de Concessão Regionalizada dos Serviços de Abastecimento de Água e Esgotamento Sanitário de Municípios do Estado do Rio de Janeiro – Bloco 4</v>
      </c>
    </row>
    <row r="3" spans="2:44" ht="17.25" thickBot="1">
      <c r="B3" s="39" t="s">
        <v>29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</row>
    <row r="4" spans="2:44" ht="14.25" thickTop="1" thickBot="1"/>
    <row r="5" spans="2:44">
      <c r="B5" s="1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4" s="22" customFormat="1">
      <c r="B6" s="26"/>
      <c r="C6" s="6"/>
      <c r="D6" s="6"/>
      <c r="E6" s="6"/>
      <c r="F6" s="6" t="s">
        <v>10</v>
      </c>
      <c r="G6" s="69">
        <v>0</v>
      </c>
      <c r="H6" s="69">
        <v>1</v>
      </c>
      <c r="I6" s="69">
        <v>2</v>
      </c>
      <c r="J6" s="69">
        <v>3</v>
      </c>
      <c r="K6" s="69">
        <v>4</v>
      </c>
      <c r="L6" s="69">
        <v>5</v>
      </c>
      <c r="M6" s="69">
        <v>6</v>
      </c>
      <c r="N6" s="69">
        <v>7</v>
      </c>
      <c r="O6" s="69">
        <v>8</v>
      </c>
      <c r="P6" s="69">
        <v>9</v>
      </c>
      <c r="Q6" s="69">
        <v>10</v>
      </c>
      <c r="R6" s="69">
        <v>11</v>
      </c>
      <c r="S6" s="69">
        <v>12</v>
      </c>
      <c r="T6" s="69">
        <v>13</v>
      </c>
      <c r="U6" s="69">
        <v>14</v>
      </c>
      <c r="V6" s="69">
        <v>15</v>
      </c>
      <c r="W6" s="69">
        <v>16</v>
      </c>
      <c r="X6" s="69">
        <v>17</v>
      </c>
      <c r="Y6" s="69">
        <v>18</v>
      </c>
      <c r="Z6" s="69">
        <v>19</v>
      </c>
      <c r="AA6" s="69">
        <v>20</v>
      </c>
      <c r="AB6" s="69">
        <v>21</v>
      </c>
      <c r="AC6" s="69">
        <v>22</v>
      </c>
      <c r="AD6" s="69">
        <v>23</v>
      </c>
      <c r="AE6" s="69">
        <v>24</v>
      </c>
      <c r="AF6" s="69">
        <v>25</v>
      </c>
      <c r="AG6" s="69">
        <v>26</v>
      </c>
      <c r="AH6" s="69">
        <v>27</v>
      </c>
      <c r="AI6" s="69">
        <v>28</v>
      </c>
      <c r="AJ6" s="69">
        <v>29</v>
      </c>
      <c r="AK6" s="69">
        <v>30</v>
      </c>
      <c r="AL6" s="69">
        <v>31</v>
      </c>
      <c r="AM6" s="69">
        <v>32</v>
      </c>
      <c r="AN6" s="69">
        <v>33</v>
      </c>
      <c r="AO6" s="69">
        <v>34</v>
      </c>
      <c r="AP6" s="69">
        <v>35</v>
      </c>
      <c r="AQ6" s="13"/>
    </row>
    <row r="7" spans="2:44">
      <c r="B7" s="5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4" ht="13.5" thickBot="1">
      <c r="B8" s="5"/>
      <c r="C8" s="9"/>
      <c r="D8" s="14" t="s">
        <v>91</v>
      </c>
      <c r="E8" s="14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8"/>
    </row>
    <row r="9" spans="2:44" ht="13.5" thickTop="1">
      <c r="B9" s="5"/>
      <c r="AQ9" s="8"/>
    </row>
    <row r="10" spans="2:44" s="21" customFormat="1">
      <c r="B10" s="5"/>
      <c r="E10" s="34">
        <v>1</v>
      </c>
      <c r="F10" s="98" t="str">
        <f>LOOKUP(E10,CAPEX!$E$11:$E$19,CAPEX!$F$11:$F$19)</f>
        <v>Belford Roxo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8"/>
      <c r="AR10" s="16"/>
    </row>
    <row r="11" spans="2:44">
      <c r="B11" s="5"/>
      <c r="F11" s="65" t="s">
        <v>2</v>
      </c>
      <c r="G11" s="49"/>
      <c r="H11" s="25">
        <v>4.0126239855725881E-4</v>
      </c>
      <c r="I11" s="25">
        <v>7.4867963416205083E-3</v>
      </c>
      <c r="J11" s="25">
        <v>1.4572330284683759E-2</v>
      </c>
      <c r="K11" s="25">
        <v>2.1657864227747008E-2</v>
      </c>
      <c r="L11" s="25">
        <v>2.8743398170810258E-2</v>
      </c>
      <c r="M11" s="25">
        <v>3.5828932113873502E-2</v>
      </c>
      <c r="N11" s="25">
        <v>4.2914466056936752E-2</v>
      </c>
      <c r="O11" s="25">
        <v>0.05</v>
      </c>
      <c r="P11" s="25">
        <v>0.05</v>
      </c>
      <c r="Q11" s="25">
        <v>0.05</v>
      </c>
      <c r="R11" s="25">
        <v>0.05</v>
      </c>
      <c r="S11" s="25">
        <v>0.05</v>
      </c>
      <c r="T11" s="25">
        <v>0.05</v>
      </c>
      <c r="U11" s="25">
        <v>0.05</v>
      </c>
      <c r="V11" s="25">
        <v>0.05</v>
      </c>
      <c r="W11" s="25">
        <v>0.05</v>
      </c>
      <c r="X11" s="25">
        <v>0.05</v>
      </c>
      <c r="Y11" s="25">
        <v>0.05</v>
      </c>
      <c r="Z11" s="25">
        <v>0.05</v>
      </c>
      <c r="AA11" s="25">
        <v>0.05</v>
      </c>
      <c r="AB11" s="25">
        <v>0.05</v>
      </c>
      <c r="AC11" s="25">
        <v>0.05</v>
      </c>
      <c r="AD11" s="25">
        <v>0.05</v>
      </c>
      <c r="AE11" s="25">
        <v>0.05</v>
      </c>
      <c r="AF11" s="25">
        <v>0.05</v>
      </c>
      <c r="AG11" s="25">
        <v>0.05</v>
      </c>
      <c r="AH11" s="25">
        <v>0.05</v>
      </c>
      <c r="AI11" s="25">
        <v>0.05</v>
      </c>
      <c r="AJ11" s="25">
        <v>0.05</v>
      </c>
      <c r="AK11" s="25">
        <v>0.05</v>
      </c>
      <c r="AL11" s="25">
        <v>0.05</v>
      </c>
      <c r="AM11" s="25">
        <v>0.05</v>
      </c>
      <c r="AN11" s="25">
        <v>0.05</v>
      </c>
      <c r="AO11" s="25">
        <v>0.05</v>
      </c>
      <c r="AP11" s="25">
        <v>0.05</v>
      </c>
      <c r="AQ11" s="8"/>
    </row>
    <row r="12" spans="2:44">
      <c r="B12" s="5"/>
      <c r="F12" s="65" t="s">
        <v>3</v>
      </c>
      <c r="G12" s="49"/>
      <c r="H12" s="89">
        <f t="shared" ref="H12" si="0">1-SUM(H13,H11)</f>
        <v>0.8895987376014427</v>
      </c>
      <c r="I12" s="89">
        <f t="shared" ref="I12" si="1">1-SUM(I13,I11)</f>
        <v>0.88251320365837949</v>
      </c>
      <c r="J12" s="89">
        <f t="shared" ref="J12" si="2">1-SUM(J13,J11)</f>
        <v>0.87542766971531627</v>
      </c>
      <c r="K12" s="89">
        <f t="shared" ref="K12" si="3">1-SUM(K13,K11)</f>
        <v>0.86834213577225294</v>
      </c>
      <c r="L12" s="89">
        <f t="shared" ref="L12" si="4">1-SUM(L13,L11)</f>
        <v>0.86125660182918973</v>
      </c>
      <c r="M12" s="89">
        <f t="shared" ref="M12" si="5">1-SUM(M13,M11)</f>
        <v>0.85417106788612651</v>
      </c>
      <c r="N12" s="89">
        <f t="shared" ref="N12" si="6">1-SUM(N13,N11)</f>
        <v>0.84708553394306318</v>
      </c>
      <c r="O12" s="89">
        <f t="shared" ref="O12" si="7">1-SUM(O13,O11)</f>
        <v>0.84</v>
      </c>
      <c r="P12" s="89">
        <f t="shared" ref="P12" si="8">1-SUM(P13,P11)</f>
        <v>0.84</v>
      </c>
      <c r="Q12" s="89">
        <f t="shared" ref="Q12" si="9">1-SUM(Q13,Q11)</f>
        <v>0.84</v>
      </c>
      <c r="R12" s="89">
        <f t="shared" ref="R12" si="10">1-SUM(R13,R11)</f>
        <v>0.84</v>
      </c>
      <c r="S12" s="89">
        <f t="shared" ref="S12" si="11">1-SUM(S13,S11)</f>
        <v>0.84</v>
      </c>
      <c r="T12" s="89">
        <f t="shared" ref="T12" si="12">1-SUM(T13,T11)</f>
        <v>0.84</v>
      </c>
      <c r="U12" s="89">
        <f t="shared" ref="U12" si="13">1-SUM(U13,U11)</f>
        <v>0.84</v>
      </c>
      <c r="V12" s="89">
        <f t="shared" ref="V12" si="14">1-SUM(V13,V11)</f>
        <v>0.84</v>
      </c>
      <c r="W12" s="89">
        <f t="shared" ref="W12" si="15">1-SUM(W13,W11)</f>
        <v>0.84</v>
      </c>
      <c r="X12" s="89">
        <f t="shared" ref="X12" si="16">1-SUM(X13,X11)</f>
        <v>0.84</v>
      </c>
      <c r="Y12" s="89">
        <f t="shared" ref="Y12" si="17">1-SUM(Y13,Y11)</f>
        <v>0.84</v>
      </c>
      <c r="Z12" s="89">
        <f t="shared" ref="Z12" si="18">1-SUM(Z13,Z11)</f>
        <v>0.84</v>
      </c>
      <c r="AA12" s="89">
        <f t="shared" ref="AA12" si="19">1-SUM(AA13,AA11)</f>
        <v>0.84</v>
      </c>
      <c r="AB12" s="89">
        <f t="shared" ref="AB12" si="20">1-SUM(AB13,AB11)</f>
        <v>0.84</v>
      </c>
      <c r="AC12" s="89">
        <f t="shared" ref="AC12" si="21">1-SUM(AC13,AC11)</f>
        <v>0.84</v>
      </c>
      <c r="AD12" s="89">
        <f t="shared" ref="AD12" si="22">1-SUM(AD13,AD11)</f>
        <v>0.84</v>
      </c>
      <c r="AE12" s="89">
        <f t="shared" ref="AE12" si="23">1-SUM(AE13,AE11)</f>
        <v>0.84</v>
      </c>
      <c r="AF12" s="89">
        <f t="shared" ref="AF12" si="24">1-SUM(AF13,AF11)</f>
        <v>0.84</v>
      </c>
      <c r="AG12" s="89">
        <f t="shared" ref="AG12" si="25">1-SUM(AG13,AG11)</f>
        <v>0.84</v>
      </c>
      <c r="AH12" s="89">
        <f t="shared" ref="AH12" si="26">1-SUM(AH13,AH11)</f>
        <v>0.84</v>
      </c>
      <c r="AI12" s="89">
        <f t="shared" ref="AI12" si="27">1-SUM(AI13,AI11)</f>
        <v>0.84</v>
      </c>
      <c r="AJ12" s="89">
        <f t="shared" ref="AJ12" si="28">1-SUM(AJ13,AJ11)</f>
        <v>0.84</v>
      </c>
      <c r="AK12" s="89">
        <f t="shared" ref="AK12" si="29">1-SUM(AK13,AK11)</f>
        <v>0.84</v>
      </c>
      <c r="AL12" s="89">
        <f t="shared" ref="AL12" si="30">1-SUM(AL13,AL11)</f>
        <v>0.84</v>
      </c>
      <c r="AM12" s="89">
        <f t="shared" ref="AM12" si="31">1-SUM(AM13,AM11)</f>
        <v>0.84</v>
      </c>
      <c r="AN12" s="89">
        <f t="shared" ref="AN12" si="32">1-SUM(AN13,AN11)</f>
        <v>0.84</v>
      </c>
      <c r="AO12" s="89">
        <f t="shared" ref="AO12" si="33">1-SUM(AO13,AO11)</f>
        <v>0.84</v>
      </c>
      <c r="AP12" s="89">
        <f t="shared" ref="AP12" si="34">1-SUM(AP13,AP11)</f>
        <v>0.84</v>
      </c>
      <c r="AQ12" s="8"/>
    </row>
    <row r="13" spans="2:44">
      <c r="B13" s="5"/>
      <c r="F13" s="65" t="s">
        <v>4</v>
      </c>
      <c r="G13" s="49"/>
      <c r="H13" s="25">
        <v>0.11</v>
      </c>
      <c r="I13" s="25">
        <v>0.11</v>
      </c>
      <c r="J13" s="25">
        <v>0.11</v>
      </c>
      <c r="K13" s="25">
        <v>0.11</v>
      </c>
      <c r="L13" s="25">
        <v>0.11</v>
      </c>
      <c r="M13" s="25">
        <v>0.11</v>
      </c>
      <c r="N13" s="25">
        <v>0.11</v>
      </c>
      <c r="O13" s="25">
        <v>0.11</v>
      </c>
      <c r="P13" s="25">
        <v>0.11</v>
      </c>
      <c r="Q13" s="25">
        <v>0.11</v>
      </c>
      <c r="R13" s="25">
        <v>0.11</v>
      </c>
      <c r="S13" s="25">
        <v>0.11</v>
      </c>
      <c r="T13" s="25">
        <v>0.11</v>
      </c>
      <c r="U13" s="25">
        <v>0.11</v>
      </c>
      <c r="V13" s="25">
        <v>0.11</v>
      </c>
      <c r="W13" s="25">
        <v>0.11</v>
      </c>
      <c r="X13" s="25">
        <v>0.11</v>
      </c>
      <c r="Y13" s="25">
        <v>0.11</v>
      </c>
      <c r="Z13" s="25">
        <v>0.11</v>
      </c>
      <c r="AA13" s="25">
        <v>0.11</v>
      </c>
      <c r="AB13" s="25">
        <v>0.11</v>
      </c>
      <c r="AC13" s="25">
        <v>0.11</v>
      </c>
      <c r="AD13" s="25">
        <v>0.11</v>
      </c>
      <c r="AE13" s="25">
        <v>0.11</v>
      </c>
      <c r="AF13" s="25">
        <v>0.11</v>
      </c>
      <c r="AG13" s="25">
        <v>0.11</v>
      </c>
      <c r="AH13" s="25">
        <v>0.11</v>
      </c>
      <c r="AI13" s="25">
        <v>0.11</v>
      </c>
      <c r="AJ13" s="25">
        <v>0.11</v>
      </c>
      <c r="AK13" s="25">
        <v>0.11</v>
      </c>
      <c r="AL13" s="25">
        <v>0.11</v>
      </c>
      <c r="AM13" s="25">
        <v>0.11</v>
      </c>
      <c r="AN13" s="25">
        <v>0.11</v>
      </c>
      <c r="AO13" s="25">
        <v>0.11</v>
      </c>
      <c r="AP13" s="25">
        <v>0.11</v>
      </c>
      <c r="AQ13" s="8"/>
    </row>
    <row r="14" spans="2:44">
      <c r="B14" s="5"/>
      <c r="F14" s="65"/>
      <c r="G14" s="49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8"/>
    </row>
    <row r="15" spans="2:44" s="21" customFormat="1">
      <c r="B15" s="5"/>
      <c r="E15" s="34">
        <f>E10+1</f>
        <v>2</v>
      </c>
      <c r="F15" s="98" t="str">
        <f>LOOKUP(E15,CAPEX!$E$11:$E$19,CAPEX!$F$11:$F$19)</f>
        <v>Duque de Caxias</v>
      </c>
      <c r="G15" s="46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8"/>
      <c r="AR15" s="16"/>
    </row>
    <row r="16" spans="2:44">
      <c r="B16" s="5"/>
      <c r="F16" s="65" t="s">
        <v>2</v>
      </c>
      <c r="G16" s="49"/>
      <c r="H16" s="25">
        <v>3.1340795427482731E-3</v>
      </c>
      <c r="I16" s="25">
        <v>9.8292110366413783E-3</v>
      </c>
      <c r="J16" s="25">
        <v>1.6524342530534482E-2</v>
      </c>
      <c r="K16" s="25">
        <v>2.3219474024427589E-2</v>
      </c>
      <c r="L16" s="25">
        <v>2.9914605518320689E-2</v>
      </c>
      <c r="M16" s="25">
        <v>3.6609737012213796E-2</v>
      </c>
      <c r="N16" s="25">
        <v>4.3304868506106903E-2</v>
      </c>
      <c r="O16" s="25">
        <v>0.05</v>
      </c>
      <c r="P16" s="25">
        <v>0.05</v>
      </c>
      <c r="Q16" s="25">
        <v>0.05</v>
      </c>
      <c r="R16" s="25">
        <v>0.05</v>
      </c>
      <c r="S16" s="25">
        <v>0.05</v>
      </c>
      <c r="T16" s="25">
        <v>0.05</v>
      </c>
      <c r="U16" s="25">
        <v>0.05</v>
      </c>
      <c r="V16" s="25">
        <v>0.05</v>
      </c>
      <c r="W16" s="25">
        <v>0.05</v>
      </c>
      <c r="X16" s="25">
        <v>0.05</v>
      </c>
      <c r="Y16" s="25">
        <v>0.05</v>
      </c>
      <c r="Z16" s="25">
        <v>0.05</v>
      </c>
      <c r="AA16" s="25">
        <v>0.05</v>
      </c>
      <c r="AB16" s="25">
        <v>0.05</v>
      </c>
      <c r="AC16" s="25">
        <v>0.05</v>
      </c>
      <c r="AD16" s="25">
        <v>0.05</v>
      </c>
      <c r="AE16" s="25">
        <v>0.05</v>
      </c>
      <c r="AF16" s="25">
        <v>0.05</v>
      </c>
      <c r="AG16" s="25">
        <v>0.05</v>
      </c>
      <c r="AH16" s="25">
        <v>0.05</v>
      </c>
      <c r="AI16" s="25">
        <v>0.05</v>
      </c>
      <c r="AJ16" s="25">
        <v>0.05</v>
      </c>
      <c r="AK16" s="25">
        <v>0.05</v>
      </c>
      <c r="AL16" s="25">
        <v>0.05</v>
      </c>
      <c r="AM16" s="25">
        <v>0.05</v>
      </c>
      <c r="AN16" s="25">
        <v>0.05</v>
      </c>
      <c r="AO16" s="25">
        <v>0.05</v>
      </c>
      <c r="AP16" s="25">
        <v>0.05</v>
      </c>
      <c r="AQ16" s="8"/>
    </row>
    <row r="17" spans="2:44">
      <c r="B17" s="5"/>
      <c r="F17" s="65" t="s">
        <v>3</v>
      </c>
      <c r="G17" s="49"/>
      <c r="H17" s="89">
        <f t="shared" ref="H17" si="35">1-SUM(H18,H16)</f>
        <v>0.9368659204572517</v>
      </c>
      <c r="I17" s="89">
        <f t="shared" ref="I17" si="36">1-SUM(I18,I16)</f>
        <v>0.93017078896335859</v>
      </c>
      <c r="J17" s="89">
        <f t="shared" ref="J17" si="37">1-SUM(J18,J16)</f>
        <v>0.92347565746946558</v>
      </c>
      <c r="K17" s="89">
        <f t="shared" ref="K17" si="38">1-SUM(K18,K16)</f>
        <v>0.91678052597557236</v>
      </c>
      <c r="L17" s="89">
        <f t="shared" ref="L17" si="39">1-SUM(L18,L16)</f>
        <v>0.91008539448167936</v>
      </c>
      <c r="M17" s="89">
        <f t="shared" ref="M17" si="40">1-SUM(M18,M16)</f>
        <v>0.90339026298778624</v>
      </c>
      <c r="N17" s="89">
        <f t="shared" ref="N17" si="41">1-SUM(N18,N16)</f>
        <v>0.89669513149389313</v>
      </c>
      <c r="O17" s="89">
        <f t="shared" ref="O17" si="42">1-SUM(O18,O16)</f>
        <v>0.9</v>
      </c>
      <c r="P17" s="89">
        <f t="shared" ref="P17" si="43">1-SUM(P18,P16)</f>
        <v>0.9</v>
      </c>
      <c r="Q17" s="89">
        <f t="shared" ref="Q17" si="44">1-SUM(Q18,Q16)</f>
        <v>0.9</v>
      </c>
      <c r="R17" s="89">
        <f t="shared" ref="R17" si="45">1-SUM(R18,R16)</f>
        <v>0.9</v>
      </c>
      <c r="S17" s="89">
        <f t="shared" ref="S17" si="46">1-SUM(S18,S16)</f>
        <v>0.9</v>
      </c>
      <c r="T17" s="89">
        <f t="shared" ref="T17" si="47">1-SUM(T18,T16)</f>
        <v>0.9</v>
      </c>
      <c r="U17" s="89">
        <f t="shared" ref="U17" si="48">1-SUM(U18,U16)</f>
        <v>0.9</v>
      </c>
      <c r="V17" s="89">
        <f t="shared" ref="V17" si="49">1-SUM(V18,V16)</f>
        <v>0.9</v>
      </c>
      <c r="W17" s="89">
        <f t="shared" ref="W17" si="50">1-SUM(W18,W16)</f>
        <v>0.9</v>
      </c>
      <c r="X17" s="89">
        <f t="shared" ref="X17" si="51">1-SUM(X18,X16)</f>
        <v>0.9</v>
      </c>
      <c r="Y17" s="89">
        <f t="shared" ref="Y17" si="52">1-SUM(Y18,Y16)</f>
        <v>0.9</v>
      </c>
      <c r="Z17" s="89">
        <f t="shared" ref="Z17" si="53">1-SUM(Z18,Z16)</f>
        <v>0.9</v>
      </c>
      <c r="AA17" s="89">
        <f t="shared" ref="AA17" si="54">1-SUM(AA18,AA16)</f>
        <v>0.9</v>
      </c>
      <c r="AB17" s="89">
        <f t="shared" ref="AB17" si="55">1-SUM(AB18,AB16)</f>
        <v>0.9</v>
      </c>
      <c r="AC17" s="89">
        <f t="shared" ref="AC17" si="56">1-SUM(AC18,AC16)</f>
        <v>0.9</v>
      </c>
      <c r="AD17" s="89">
        <f t="shared" ref="AD17" si="57">1-SUM(AD18,AD16)</f>
        <v>0.9</v>
      </c>
      <c r="AE17" s="89">
        <f t="shared" ref="AE17" si="58">1-SUM(AE18,AE16)</f>
        <v>0.9</v>
      </c>
      <c r="AF17" s="89">
        <f t="shared" ref="AF17" si="59">1-SUM(AF18,AF16)</f>
        <v>0.9</v>
      </c>
      <c r="AG17" s="89">
        <f t="shared" ref="AG17" si="60">1-SUM(AG18,AG16)</f>
        <v>0.9</v>
      </c>
      <c r="AH17" s="89">
        <f t="shared" ref="AH17" si="61">1-SUM(AH18,AH16)</f>
        <v>0.9</v>
      </c>
      <c r="AI17" s="89">
        <f t="shared" ref="AI17" si="62">1-SUM(AI18,AI16)</f>
        <v>0.9</v>
      </c>
      <c r="AJ17" s="89">
        <f t="shared" ref="AJ17" si="63">1-SUM(AJ18,AJ16)</f>
        <v>0.9</v>
      </c>
      <c r="AK17" s="89">
        <f t="shared" ref="AK17" si="64">1-SUM(AK18,AK16)</f>
        <v>0.9</v>
      </c>
      <c r="AL17" s="89">
        <f t="shared" ref="AL17" si="65">1-SUM(AL18,AL16)</f>
        <v>0.9</v>
      </c>
      <c r="AM17" s="89">
        <f t="shared" ref="AM17" si="66">1-SUM(AM18,AM16)</f>
        <v>0.9</v>
      </c>
      <c r="AN17" s="89">
        <f t="shared" ref="AN17" si="67">1-SUM(AN18,AN16)</f>
        <v>0.9</v>
      </c>
      <c r="AO17" s="89">
        <f t="shared" ref="AO17" si="68">1-SUM(AO18,AO16)</f>
        <v>0.9</v>
      </c>
      <c r="AP17" s="89">
        <f t="shared" ref="AP17" si="69">1-SUM(AP18,AP16)</f>
        <v>0.9</v>
      </c>
      <c r="AQ17" s="8"/>
    </row>
    <row r="18" spans="2:44">
      <c r="B18" s="5"/>
      <c r="F18" s="65" t="s">
        <v>4</v>
      </c>
      <c r="G18" s="49"/>
      <c r="H18" s="25">
        <v>0.06</v>
      </c>
      <c r="I18" s="25">
        <v>0.06</v>
      </c>
      <c r="J18" s="25">
        <v>0.06</v>
      </c>
      <c r="K18" s="25">
        <v>0.06</v>
      </c>
      <c r="L18" s="25">
        <v>0.06</v>
      </c>
      <c r="M18" s="25">
        <v>0.06</v>
      </c>
      <c r="N18" s="25">
        <v>0.06</v>
      </c>
      <c r="O18" s="25">
        <v>0.05</v>
      </c>
      <c r="P18" s="25">
        <v>0.05</v>
      </c>
      <c r="Q18" s="25">
        <v>0.05</v>
      </c>
      <c r="R18" s="25">
        <v>0.05</v>
      </c>
      <c r="S18" s="25">
        <v>0.05</v>
      </c>
      <c r="T18" s="25">
        <v>0.05</v>
      </c>
      <c r="U18" s="25">
        <v>0.05</v>
      </c>
      <c r="V18" s="25">
        <v>0.05</v>
      </c>
      <c r="W18" s="25">
        <v>0.05</v>
      </c>
      <c r="X18" s="25">
        <v>0.05</v>
      </c>
      <c r="Y18" s="25">
        <v>0.05</v>
      </c>
      <c r="Z18" s="25">
        <v>0.05</v>
      </c>
      <c r="AA18" s="25">
        <v>0.05</v>
      </c>
      <c r="AB18" s="25">
        <v>0.05</v>
      </c>
      <c r="AC18" s="25">
        <v>0.05</v>
      </c>
      <c r="AD18" s="25">
        <v>0.05</v>
      </c>
      <c r="AE18" s="25">
        <v>0.05</v>
      </c>
      <c r="AF18" s="25">
        <v>0.05</v>
      </c>
      <c r="AG18" s="25">
        <v>0.05</v>
      </c>
      <c r="AH18" s="25">
        <v>0.05</v>
      </c>
      <c r="AI18" s="25">
        <v>0.05</v>
      </c>
      <c r="AJ18" s="25">
        <v>0.05</v>
      </c>
      <c r="AK18" s="25">
        <v>0.05</v>
      </c>
      <c r="AL18" s="25">
        <v>0.05</v>
      </c>
      <c r="AM18" s="25">
        <v>0.05</v>
      </c>
      <c r="AN18" s="25">
        <v>0.05</v>
      </c>
      <c r="AO18" s="25">
        <v>0.05</v>
      </c>
      <c r="AP18" s="25">
        <v>0.05</v>
      </c>
      <c r="AQ18" s="8"/>
    </row>
    <row r="19" spans="2:44">
      <c r="B19" s="5"/>
      <c r="F19" s="65"/>
      <c r="G19" s="49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8"/>
    </row>
    <row r="20" spans="2:44" s="21" customFormat="1">
      <c r="B20" s="5"/>
      <c r="E20" s="34">
        <f>E15+1</f>
        <v>3</v>
      </c>
      <c r="F20" s="98" t="str">
        <f>LOOKUP(E20,CAPEX!$E$11:$E$19,CAPEX!$F$11:$F$19)</f>
        <v>Japeri</v>
      </c>
      <c r="G20" s="46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8"/>
      <c r="AR20" s="16"/>
    </row>
    <row r="21" spans="2:44">
      <c r="B21" s="5"/>
      <c r="F21" s="65" t="s">
        <v>2</v>
      </c>
      <c r="G21" s="49"/>
      <c r="H21" s="25">
        <v>0</v>
      </c>
      <c r="I21" s="25">
        <v>7.1428571428571435E-3</v>
      </c>
      <c r="J21" s="25">
        <v>1.4285714285714287E-2</v>
      </c>
      <c r="K21" s="25">
        <v>2.1428571428571429E-2</v>
      </c>
      <c r="L21" s="25">
        <v>2.8571428571428574E-2</v>
      </c>
      <c r="M21" s="25">
        <v>3.5714285714285719E-2</v>
      </c>
      <c r="N21" s="25">
        <v>4.2857142857142858E-2</v>
      </c>
      <c r="O21" s="25">
        <v>0.05</v>
      </c>
      <c r="P21" s="25">
        <v>0.05</v>
      </c>
      <c r="Q21" s="25">
        <v>0.05</v>
      </c>
      <c r="R21" s="25">
        <v>0.05</v>
      </c>
      <c r="S21" s="25">
        <v>0.05</v>
      </c>
      <c r="T21" s="25">
        <v>0.05</v>
      </c>
      <c r="U21" s="25">
        <v>0.05</v>
      </c>
      <c r="V21" s="25">
        <v>0.05</v>
      </c>
      <c r="W21" s="25">
        <v>0.05</v>
      </c>
      <c r="X21" s="25">
        <v>0.05</v>
      </c>
      <c r="Y21" s="25">
        <v>0.05</v>
      </c>
      <c r="Z21" s="25">
        <v>0.05</v>
      </c>
      <c r="AA21" s="25">
        <v>0.05</v>
      </c>
      <c r="AB21" s="25">
        <v>0.05</v>
      </c>
      <c r="AC21" s="25">
        <v>0.05</v>
      </c>
      <c r="AD21" s="25">
        <v>0.05</v>
      </c>
      <c r="AE21" s="25">
        <v>0.05</v>
      </c>
      <c r="AF21" s="25">
        <v>0.05</v>
      </c>
      <c r="AG21" s="25">
        <v>0.05</v>
      </c>
      <c r="AH21" s="25">
        <v>0.05</v>
      </c>
      <c r="AI21" s="25">
        <v>0.05</v>
      </c>
      <c r="AJ21" s="25">
        <v>0.05</v>
      </c>
      <c r="AK21" s="25">
        <v>0.05</v>
      </c>
      <c r="AL21" s="25">
        <v>0.05</v>
      </c>
      <c r="AM21" s="25">
        <v>0.05</v>
      </c>
      <c r="AN21" s="25">
        <v>0.05</v>
      </c>
      <c r="AO21" s="25">
        <v>0.05</v>
      </c>
      <c r="AP21" s="25">
        <v>0.05</v>
      </c>
      <c r="AQ21" s="8"/>
    </row>
    <row r="22" spans="2:44">
      <c r="B22" s="5"/>
      <c r="F22" s="65" t="s">
        <v>3</v>
      </c>
      <c r="G22" s="49"/>
      <c r="H22" s="89">
        <f t="shared" ref="H22" si="70">1-SUM(H23,H21)</f>
        <v>0.79</v>
      </c>
      <c r="I22" s="89">
        <f t="shared" ref="I22" si="71">1-SUM(I23,I21)</f>
        <v>0.78285714285714292</v>
      </c>
      <c r="J22" s="89">
        <f t="shared" ref="J22" si="72">1-SUM(J23,J21)</f>
        <v>0.77571428571428569</v>
      </c>
      <c r="K22" s="89">
        <f t="shared" ref="K22" si="73">1-SUM(K23,K21)</f>
        <v>0.76857142857142857</v>
      </c>
      <c r="L22" s="89">
        <f t="shared" ref="L22" si="74">1-SUM(L23,L21)</f>
        <v>0.76142857142857145</v>
      </c>
      <c r="M22" s="89">
        <f t="shared" ref="M22" si="75">1-SUM(M23,M21)</f>
        <v>0.75428571428571423</v>
      </c>
      <c r="N22" s="89">
        <f t="shared" ref="N22" si="76">1-SUM(N23,N21)</f>
        <v>0.74714285714285711</v>
      </c>
      <c r="O22" s="89">
        <f t="shared" ref="O22" si="77">1-SUM(O23,O21)</f>
        <v>0.74</v>
      </c>
      <c r="P22" s="89">
        <f t="shared" ref="P22" si="78">1-SUM(P23,P21)</f>
        <v>0.74</v>
      </c>
      <c r="Q22" s="89">
        <f t="shared" ref="Q22" si="79">1-SUM(Q23,Q21)</f>
        <v>0.74</v>
      </c>
      <c r="R22" s="89">
        <f t="shared" ref="R22" si="80">1-SUM(R23,R21)</f>
        <v>0.74</v>
      </c>
      <c r="S22" s="89">
        <f t="shared" ref="S22" si="81">1-SUM(S23,S21)</f>
        <v>0.74</v>
      </c>
      <c r="T22" s="89">
        <f t="shared" ref="T22" si="82">1-SUM(T23,T21)</f>
        <v>0.74</v>
      </c>
      <c r="U22" s="89">
        <f t="shared" ref="U22" si="83">1-SUM(U23,U21)</f>
        <v>0.74</v>
      </c>
      <c r="V22" s="89">
        <f t="shared" ref="V22" si="84">1-SUM(V23,V21)</f>
        <v>0.74</v>
      </c>
      <c r="W22" s="89">
        <f t="shared" ref="W22" si="85">1-SUM(W23,W21)</f>
        <v>0.74</v>
      </c>
      <c r="X22" s="89">
        <f t="shared" ref="X22" si="86">1-SUM(X23,X21)</f>
        <v>0.74</v>
      </c>
      <c r="Y22" s="89">
        <f t="shared" ref="Y22" si="87">1-SUM(Y23,Y21)</f>
        <v>0.74</v>
      </c>
      <c r="Z22" s="89">
        <f t="shared" ref="Z22" si="88">1-SUM(Z23,Z21)</f>
        <v>0.74</v>
      </c>
      <c r="AA22" s="89">
        <f t="shared" ref="AA22" si="89">1-SUM(AA23,AA21)</f>
        <v>0.74</v>
      </c>
      <c r="AB22" s="89">
        <f t="shared" ref="AB22" si="90">1-SUM(AB23,AB21)</f>
        <v>0.74</v>
      </c>
      <c r="AC22" s="89">
        <f t="shared" ref="AC22" si="91">1-SUM(AC23,AC21)</f>
        <v>0.74</v>
      </c>
      <c r="AD22" s="89">
        <f t="shared" ref="AD22" si="92">1-SUM(AD23,AD21)</f>
        <v>0.74</v>
      </c>
      <c r="AE22" s="89">
        <f t="shared" ref="AE22" si="93">1-SUM(AE23,AE21)</f>
        <v>0.74</v>
      </c>
      <c r="AF22" s="89">
        <f t="shared" ref="AF22" si="94">1-SUM(AF23,AF21)</f>
        <v>0.74</v>
      </c>
      <c r="AG22" s="89">
        <f t="shared" ref="AG22" si="95">1-SUM(AG23,AG21)</f>
        <v>0.74</v>
      </c>
      <c r="AH22" s="89">
        <f t="shared" ref="AH22" si="96">1-SUM(AH23,AH21)</f>
        <v>0.74</v>
      </c>
      <c r="AI22" s="89">
        <f t="shared" ref="AI22" si="97">1-SUM(AI23,AI21)</f>
        <v>0.74</v>
      </c>
      <c r="AJ22" s="89">
        <f t="shared" ref="AJ22" si="98">1-SUM(AJ23,AJ21)</f>
        <v>0.74</v>
      </c>
      <c r="AK22" s="89">
        <f t="shared" ref="AK22" si="99">1-SUM(AK23,AK21)</f>
        <v>0.74</v>
      </c>
      <c r="AL22" s="89">
        <f t="shared" ref="AL22" si="100">1-SUM(AL23,AL21)</f>
        <v>0.74</v>
      </c>
      <c r="AM22" s="89">
        <f t="shared" ref="AM22" si="101">1-SUM(AM23,AM21)</f>
        <v>0.74</v>
      </c>
      <c r="AN22" s="89">
        <f t="shared" ref="AN22" si="102">1-SUM(AN23,AN21)</f>
        <v>0.74</v>
      </c>
      <c r="AO22" s="89">
        <f t="shared" ref="AO22" si="103">1-SUM(AO23,AO21)</f>
        <v>0.74</v>
      </c>
      <c r="AP22" s="89">
        <f t="shared" ref="AP22" si="104">1-SUM(AP23,AP21)</f>
        <v>0.74</v>
      </c>
      <c r="AQ22" s="8"/>
    </row>
    <row r="23" spans="2:44">
      <c r="B23" s="5"/>
      <c r="F23" s="65" t="s">
        <v>4</v>
      </c>
      <c r="G23" s="49"/>
      <c r="H23" s="25">
        <v>0.21</v>
      </c>
      <c r="I23" s="25">
        <v>0.21</v>
      </c>
      <c r="J23" s="25">
        <v>0.21</v>
      </c>
      <c r="K23" s="25">
        <v>0.21</v>
      </c>
      <c r="L23" s="25">
        <v>0.21</v>
      </c>
      <c r="M23" s="25">
        <v>0.21</v>
      </c>
      <c r="N23" s="25">
        <v>0.21</v>
      </c>
      <c r="O23" s="25">
        <v>0.21</v>
      </c>
      <c r="P23" s="25">
        <v>0.21</v>
      </c>
      <c r="Q23" s="25">
        <v>0.21</v>
      </c>
      <c r="R23" s="25">
        <v>0.21</v>
      </c>
      <c r="S23" s="25">
        <v>0.21</v>
      </c>
      <c r="T23" s="25">
        <v>0.21</v>
      </c>
      <c r="U23" s="25">
        <v>0.21</v>
      </c>
      <c r="V23" s="25">
        <v>0.21</v>
      </c>
      <c r="W23" s="25">
        <v>0.21</v>
      </c>
      <c r="X23" s="25">
        <v>0.21</v>
      </c>
      <c r="Y23" s="25">
        <v>0.21</v>
      </c>
      <c r="Z23" s="25">
        <v>0.21</v>
      </c>
      <c r="AA23" s="25">
        <v>0.21</v>
      </c>
      <c r="AB23" s="25">
        <v>0.21</v>
      </c>
      <c r="AC23" s="25">
        <v>0.21</v>
      </c>
      <c r="AD23" s="25">
        <v>0.21</v>
      </c>
      <c r="AE23" s="25">
        <v>0.21</v>
      </c>
      <c r="AF23" s="25">
        <v>0.21</v>
      </c>
      <c r="AG23" s="25">
        <v>0.21</v>
      </c>
      <c r="AH23" s="25">
        <v>0.21</v>
      </c>
      <c r="AI23" s="25">
        <v>0.21</v>
      </c>
      <c r="AJ23" s="25">
        <v>0.21</v>
      </c>
      <c r="AK23" s="25">
        <v>0.21</v>
      </c>
      <c r="AL23" s="25">
        <v>0.21</v>
      </c>
      <c r="AM23" s="25">
        <v>0.21</v>
      </c>
      <c r="AN23" s="25">
        <v>0.21</v>
      </c>
      <c r="AO23" s="25">
        <v>0.21</v>
      </c>
      <c r="AP23" s="25">
        <v>0.21</v>
      </c>
      <c r="AQ23" s="8"/>
    </row>
    <row r="24" spans="2:44">
      <c r="B24" s="5"/>
      <c r="F24" s="65"/>
      <c r="G24" s="4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8"/>
    </row>
    <row r="25" spans="2:44" s="21" customFormat="1">
      <c r="B25" s="5"/>
      <c r="E25" s="34">
        <f>E20+1</f>
        <v>4</v>
      </c>
      <c r="F25" s="98" t="str">
        <f>LOOKUP(E25,CAPEX!$E$11:$E$19,CAPEX!$F$11:$F$19)</f>
        <v>Mesquita</v>
      </c>
      <c r="G25" s="46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8"/>
      <c r="AR25" s="16"/>
    </row>
    <row r="26" spans="2:44">
      <c r="B26" s="5"/>
      <c r="F26" s="65" t="s">
        <v>2</v>
      </c>
      <c r="G26" s="49"/>
      <c r="H26" s="25">
        <v>1.006080707573245E-4</v>
      </c>
      <c r="I26" s="25">
        <v>7.2290926320777073E-3</v>
      </c>
      <c r="J26" s="25">
        <v>1.4357577193398089E-2</v>
      </c>
      <c r="K26" s="25">
        <v>2.1486061754718472E-2</v>
      </c>
      <c r="L26" s="25">
        <v>2.8614546316038856E-2</v>
      </c>
      <c r="M26" s="25">
        <v>3.5743030877359236E-2</v>
      </c>
      <c r="N26" s="25">
        <v>4.2871515438679619E-2</v>
      </c>
      <c r="O26" s="25">
        <v>0.05</v>
      </c>
      <c r="P26" s="25">
        <v>0.05</v>
      </c>
      <c r="Q26" s="25">
        <v>0.05</v>
      </c>
      <c r="R26" s="25">
        <v>0.05</v>
      </c>
      <c r="S26" s="25">
        <v>0.05</v>
      </c>
      <c r="T26" s="25">
        <v>0.05</v>
      </c>
      <c r="U26" s="25">
        <v>0.05</v>
      </c>
      <c r="V26" s="25">
        <v>0.05</v>
      </c>
      <c r="W26" s="25">
        <v>0.05</v>
      </c>
      <c r="X26" s="25">
        <v>0.05</v>
      </c>
      <c r="Y26" s="25">
        <v>0.05</v>
      </c>
      <c r="Z26" s="25">
        <v>0.05</v>
      </c>
      <c r="AA26" s="25">
        <v>0.05</v>
      </c>
      <c r="AB26" s="25">
        <v>0.05</v>
      </c>
      <c r="AC26" s="25">
        <v>0.05</v>
      </c>
      <c r="AD26" s="25">
        <v>0.05</v>
      </c>
      <c r="AE26" s="25">
        <v>0.05</v>
      </c>
      <c r="AF26" s="25">
        <v>0.05</v>
      </c>
      <c r="AG26" s="25">
        <v>0.05</v>
      </c>
      <c r="AH26" s="25">
        <v>0.05</v>
      </c>
      <c r="AI26" s="25">
        <v>0.05</v>
      </c>
      <c r="AJ26" s="25">
        <v>0.05</v>
      </c>
      <c r="AK26" s="25">
        <v>0.05</v>
      </c>
      <c r="AL26" s="25">
        <v>0.05</v>
      </c>
      <c r="AM26" s="25">
        <v>0.05</v>
      </c>
      <c r="AN26" s="25">
        <v>0.05</v>
      </c>
      <c r="AO26" s="25">
        <v>0.05</v>
      </c>
      <c r="AP26" s="25">
        <v>0.05</v>
      </c>
      <c r="AQ26" s="8"/>
    </row>
    <row r="27" spans="2:44">
      <c r="B27" s="5"/>
      <c r="F27" s="65" t="s">
        <v>3</v>
      </c>
      <c r="G27" s="49"/>
      <c r="H27" s="89">
        <f t="shared" ref="H27" si="105">1-SUM(H28,H26)</f>
        <v>0.90989939192924263</v>
      </c>
      <c r="I27" s="89">
        <f t="shared" ref="I27" si="106">1-SUM(I28,I26)</f>
        <v>0.90277090736792232</v>
      </c>
      <c r="J27" s="89">
        <f t="shared" ref="J27" si="107">1-SUM(J28,J26)</f>
        <v>0.89564242280660189</v>
      </c>
      <c r="K27" s="89">
        <f t="shared" ref="K27" si="108">1-SUM(K28,K26)</f>
        <v>0.88851393824528158</v>
      </c>
      <c r="L27" s="89">
        <f t="shared" ref="L27" si="109">1-SUM(L28,L26)</f>
        <v>0.88138545368396115</v>
      </c>
      <c r="M27" s="89">
        <f t="shared" ref="M27" si="110">1-SUM(M28,M26)</f>
        <v>0.87425696912264073</v>
      </c>
      <c r="N27" s="89">
        <f t="shared" ref="N27" si="111">1-SUM(N28,N26)</f>
        <v>0.86712848456132041</v>
      </c>
      <c r="O27" s="89">
        <f t="shared" ref="O27" si="112">1-SUM(O28,O26)</f>
        <v>0.86</v>
      </c>
      <c r="P27" s="89">
        <f t="shared" ref="P27" si="113">1-SUM(P28,P26)</f>
        <v>0.86</v>
      </c>
      <c r="Q27" s="89">
        <f t="shared" ref="Q27" si="114">1-SUM(Q28,Q26)</f>
        <v>0.86</v>
      </c>
      <c r="R27" s="89">
        <f t="shared" ref="R27" si="115">1-SUM(R28,R26)</f>
        <v>0.86</v>
      </c>
      <c r="S27" s="89">
        <f t="shared" ref="S27" si="116">1-SUM(S28,S26)</f>
        <v>0.86</v>
      </c>
      <c r="T27" s="89">
        <f t="shared" ref="T27" si="117">1-SUM(T28,T26)</f>
        <v>0.86</v>
      </c>
      <c r="U27" s="89">
        <f t="shared" ref="U27" si="118">1-SUM(U28,U26)</f>
        <v>0.86</v>
      </c>
      <c r="V27" s="89">
        <f t="shared" ref="V27" si="119">1-SUM(V28,V26)</f>
        <v>0.86</v>
      </c>
      <c r="W27" s="89">
        <f t="shared" ref="W27" si="120">1-SUM(W28,W26)</f>
        <v>0.86</v>
      </c>
      <c r="X27" s="89">
        <f t="shared" ref="X27" si="121">1-SUM(X28,X26)</f>
        <v>0.86</v>
      </c>
      <c r="Y27" s="89">
        <f t="shared" ref="Y27" si="122">1-SUM(Y28,Y26)</f>
        <v>0.86</v>
      </c>
      <c r="Z27" s="89">
        <f t="shared" ref="Z27" si="123">1-SUM(Z28,Z26)</f>
        <v>0.86</v>
      </c>
      <c r="AA27" s="89">
        <f t="shared" ref="AA27" si="124">1-SUM(AA28,AA26)</f>
        <v>0.86</v>
      </c>
      <c r="AB27" s="89">
        <f t="shared" ref="AB27" si="125">1-SUM(AB28,AB26)</f>
        <v>0.86</v>
      </c>
      <c r="AC27" s="89">
        <f t="shared" ref="AC27" si="126">1-SUM(AC28,AC26)</f>
        <v>0.86</v>
      </c>
      <c r="AD27" s="89">
        <f t="shared" ref="AD27" si="127">1-SUM(AD28,AD26)</f>
        <v>0.86</v>
      </c>
      <c r="AE27" s="89">
        <f t="shared" ref="AE27" si="128">1-SUM(AE28,AE26)</f>
        <v>0.86</v>
      </c>
      <c r="AF27" s="89">
        <f t="shared" ref="AF27" si="129">1-SUM(AF28,AF26)</f>
        <v>0.86</v>
      </c>
      <c r="AG27" s="89">
        <f t="shared" ref="AG27" si="130">1-SUM(AG28,AG26)</f>
        <v>0.86</v>
      </c>
      <c r="AH27" s="89">
        <f t="shared" ref="AH27" si="131">1-SUM(AH28,AH26)</f>
        <v>0.86</v>
      </c>
      <c r="AI27" s="89">
        <f t="shared" ref="AI27" si="132">1-SUM(AI28,AI26)</f>
        <v>0.86</v>
      </c>
      <c r="AJ27" s="89">
        <f t="shared" ref="AJ27" si="133">1-SUM(AJ28,AJ26)</f>
        <v>0.86</v>
      </c>
      <c r="AK27" s="89">
        <f t="shared" ref="AK27" si="134">1-SUM(AK28,AK26)</f>
        <v>0.86</v>
      </c>
      <c r="AL27" s="89">
        <f t="shared" ref="AL27" si="135">1-SUM(AL28,AL26)</f>
        <v>0.86</v>
      </c>
      <c r="AM27" s="89">
        <f t="shared" ref="AM27" si="136">1-SUM(AM28,AM26)</f>
        <v>0.86</v>
      </c>
      <c r="AN27" s="89">
        <f t="shared" ref="AN27" si="137">1-SUM(AN28,AN26)</f>
        <v>0.86</v>
      </c>
      <c r="AO27" s="89">
        <f t="shared" ref="AO27" si="138">1-SUM(AO28,AO26)</f>
        <v>0.86</v>
      </c>
      <c r="AP27" s="89">
        <f t="shared" ref="AP27" si="139">1-SUM(AP28,AP26)</f>
        <v>0.86</v>
      </c>
      <c r="AQ27" s="8"/>
    </row>
    <row r="28" spans="2:44">
      <c r="B28" s="5"/>
      <c r="F28" s="65" t="s">
        <v>4</v>
      </c>
      <c r="G28" s="49"/>
      <c r="H28" s="25">
        <v>0.09</v>
      </c>
      <c r="I28" s="25">
        <v>0.09</v>
      </c>
      <c r="J28" s="25">
        <v>0.09</v>
      </c>
      <c r="K28" s="25">
        <v>0.09</v>
      </c>
      <c r="L28" s="25">
        <v>0.09</v>
      </c>
      <c r="M28" s="25">
        <v>0.09</v>
      </c>
      <c r="N28" s="25">
        <v>0.09</v>
      </c>
      <c r="O28" s="25">
        <v>0.09</v>
      </c>
      <c r="P28" s="25">
        <v>0.09</v>
      </c>
      <c r="Q28" s="25">
        <v>0.09</v>
      </c>
      <c r="R28" s="25">
        <v>0.09</v>
      </c>
      <c r="S28" s="25">
        <v>0.09</v>
      </c>
      <c r="T28" s="25">
        <v>0.09</v>
      </c>
      <c r="U28" s="25">
        <v>0.09</v>
      </c>
      <c r="V28" s="25">
        <v>0.09</v>
      </c>
      <c r="W28" s="25">
        <v>0.09</v>
      </c>
      <c r="X28" s="25">
        <v>0.09</v>
      </c>
      <c r="Y28" s="25">
        <v>0.09</v>
      </c>
      <c r="Z28" s="25">
        <v>0.09</v>
      </c>
      <c r="AA28" s="25">
        <v>0.09</v>
      </c>
      <c r="AB28" s="25">
        <v>0.09</v>
      </c>
      <c r="AC28" s="25">
        <v>0.09</v>
      </c>
      <c r="AD28" s="25">
        <v>0.09</v>
      </c>
      <c r="AE28" s="25">
        <v>0.09</v>
      </c>
      <c r="AF28" s="25">
        <v>0.09</v>
      </c>
      <c r="AG28" s="25">
        <v>0.09</v>
      </c>
      <c r="AH28" s="25">
        <v>0.09</v>
      </c>
      <c r="AI28" s="25">
        <v>0.09</v>
      </c>
      <c r="AJ28" s="25">
        <v>0.09</v>
      </c>
      <c r="AK28" s="25">
        <v>0.09</v>
      </c>
      <c r="AL28" s="25">
        <v>0.09</v>
      </c>
      <c r="AM28" s="25">
        <v>0.09</v>
      </c>
      <c r="AN28" s="25">
        <v>0.09</v>
      </c>
      <c r="AO28" s="25">
        <v>0.09</v>
      </c>
      <c r="AP28" s="25">
        <v>0.09</v>
      </c>
      <c r="AQ28" s="8"/>
    </row>
    <row r="29" spans="2:44">
      <c r="B29" s="5"/>
      <c r="F29" s="65"/>
      <c r="G29" s="49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8"/>
    </row>
    <row r="30" spans="2:44" s="21" customFormat="1">
      <c r="B30" s="5"/>
      <c r="E30" s="34">
        <f>E25+1</f>
        <v>5</v>
      </c>
      <c r="F30" s="98" t="str">
        <f>LOOKUP(E30,CAPEX!$E$11:$E$19,CAPEX!$F$11:$F$19)</f>
        <v>Nilopolis</v>
      </c>
      <c r="G30" s="46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8"/>
      <c r="AR30" s="16"/>
    </row>
    <row r="31" spans="2:44">
      <c r="B31" s="5"/>
      <c r="F31" s="65" t="s">
        <v>2</v>
      </c>
      <c r="G31" s="49"/>
      <c r="H31" s="25">
        <v>2.0833333333333335E-4</v>
      </c>
      <c r="I31" s="25">
        <v>7.3214285714285716E-3</v>
      </c>
      <c r="J31" s="25">
        <v>1.443452380952381E-2</v>
      </c>
      <c r="K31" s="25">
        <v>2.1547619047619052E-2</v>
      </c>
      <c r="L31" s="25">
        <v>2.8660714285714289E-2</v>
      </c>
      <c r="M31" s="25">
        <v>3.5773809523809527E-2</v>
      </c>
      <c r="N31" s="25">
        <v>4.2886904761904765E-2</v>
      </c>
      <c r="O31" s="25">
        <v>0.05</v>
      </c>
      <c r="P31" s="25">
        <v>0.05</v>
      </c>
      <c r="Q31" s="25">
        <v>0.05</v>
      </c>
      <c r="R31" s="25">
        <v>0.05</v>
      </c>
      <c r="S31" s="25">
        <v>0.05</v>
      </c>
      <c r="T31" s="25">
        <v>0.05</v>
      </c>
      <c r="U31" s="25">
        <v>0.05</v>
      </c>
      <c r="V31" s="25">
        <v>0.05</v>
      </c>
      <c r="W31" s="25">
        <v>0.05</v>
      </c>
      <c r="X31" s="25">
        <v>0.05</v>
      </c>
      <c r="Y31" s="25">
        <v>0.05</v>
      </c>
      <c r="Z31" s="25">
        <v>0.05</v>
      </c>
      <c r="AA31" s="25">
        <v>0.05</v>
      </c>
      <c r="AB31" s="25">
        <v>0.05</v>
      </c>
      <c r="AC31" s="25">
        <v>0.05</v>
      </c>
      <c r="AD31" s="25">
        <v>0.05</v>
      </c>
      <c r="AE31" s="25">
        <v>0.05</v>
      </c>
      <c r="AF31" s="25">
        <v>0.05</v>
      </c>
      <c r="AG31" s="25">
        <v>0.05</v>
      </c>
      <c r="AH31" s="25">
        <v>0.05</v>
      </c>
      <c r="AI31" s="25">
        <v>0.05</v>
      </c>
      <c r="AJ31" s="25">
        <v>0.05</v>
      </c>
      <c r="AK31" s="25">
        <v>0.05</v>
      </c>
      <c r="AL31" s="25">
        <v>0.05</v>
      </c>
      <c r="AM31" s="25">
        <v>0.05</v>
      </c>
      <c r="AN31" s="25">
        <v>0.05</v>
      </c>
      <c r="AO31" s="25">
        <v>0.05</v>
      </c>
      <c r="AP31" s="25">
        <v>0.05</v>
      </c>
      <c r="AQ31" s="8"/>
    </row>
    <row r="32" spans="2:44">
      <c r="B32" s="5"/>
      <c r="F32" s="65" t="s">
        <v>3</v>
      </c>
      <c r="G32" s="49"/>
      <c r="H32" s="89">
        <f t="shared" ref="H32" si="140">1-SUM(H33,H31)</f>
        <v>0.93979166666666669</v>
      </c>
      <c r="I32" s="89">
        <f t="shared" ref="I32" si="141">1-SUM(I33,I31)</f>
        <v>0.93267857142857147</v>
      </c>
      <c r="J32" s="89">
        <f t="shared" ref="J32" si="142">1-SUM(J33,J31)</f>
        <v>0.92556547619047613</v>
      </c>
      <c r="K32" s="89">
        <f t="shared" ref="K32" si="143">1-SUM(K33,K31)</f>
        <v>0.91845238095238091</v>
      </c>
      <c r="L32" s="89">
        <f t="shared" ref="L32" si="144">1-SUM(L33,L31)</f>
        <v>0.91133928571428569</v>
      </c>
      <c r="M32" s="89">
        <f t="shared" ref="M32" si="145">1-SUM(M33,M31)</f>
        <v>0.90422619047619046</v>
      </c>
      <c r="N32" s="89">
        <f t="shared" ref="N32" si="146">1-SUM(N33,N31)</f>
        <v>0.89711309523809524</v>
      </c>
      <c r="O32" s="89">
        <f t="shared" ref="O32" si="147">1-SUM(O33,O31)</f>
        <v>0.89</v>
      </c>
      <c r="P32" s="89">
        <f t="shared" ref="P32" si="148">1-SUM(P33,P31)</f>
        <v>0.89</v>
      </c>
      <c r="Q32" s="89">
        <f t="shared" ref="Q32" si="149">1-SUM(Q33,Q31)</f>
        <v>0.89</v>
      </c>
      <c r="R32" s="89">
        <f t="shared" ref="R32" si="150">1-SUM(R33,R31)</f>
        <v>0.89</v>
      </c>
      <c r="S32" s="89">
        <f t="shared" ref="S32" si="151">1-SUM(S33,S31)</f>
        <v>0.89</v>
      </c>
      <c r="T32" s="89">
        <f t="shared" ref="T32" si="152">1-SUM(T33,T31)</f>
        <v>0.89</v>
      </c>
      <c r="U32" s="89">
        <f t="shared" ref="U32" si="153">1-SUM(U33,U31)</f>
        <v>0.89</v>
      </c>
      <c r="V32" s="89">
        <f t="shared" ref="V32" si="154">1-SUM(V33,V31)</f>
        <v>0.89</v>
      </c>
      <c r="W32" s="89">
        <f t="shared" ref="W32" si="155">1-SUM(W33,W31)</f>
        <v>0.89</v>
      </c>
      <c r="X32" s="89">
        <f t="shared" ref="X32" si="156">1-SUM(X33,X31)</f>
        <v>0.89</v>
      </c>
      <c r="Y32" s="89">
        <f t="shared" ref="Y32" si="157">1-SUM(Y33,Y31)</f>
        <v>0.89</v>
      </c>
      <c r="Z32" s="89">
        <f t="shared" ref="Z32" si="158">1-SUM(Z33,Z31)</f>
        <v>0.89</v>
      </c>
      <c r="AA32" s="89">
        <f t="shared" ref="AA32" si="159">1-SUM(AA33,AA31)</f>
        <v>0.89</v>
      </c>
      <c r="AB32" s="89">
        <f t="shared" ref="AB32" si="160">1-SUM(AB33,AB31)</f>
        <v>0.89</v>
      </c>
      <c r="AC32" s="89">
        <f t="shared" ref="AC32" si="161">1-SUM(AC33,AC31)</f>
        <v>0.89</v>
      </c>
      <c r="AD32" s="89">
        <f t="shared" ref="AD32" si="162">1-SUM(AD33,AD31)</f>
        <v>0.89</v>
      </c>
      <c r="AE32" s="89">
        <f t="shared" ref="AE32" si="163">1-SUM(AE33,AE31)</f>
        <v>0.89</v>
      </c>
      <c r="AF32" s="89">
        <f t="shared" ref="AF32" si="164">1-SUM(AF33,AF31)</f>
        <v>0.89</v>
      </c>
      <c r="AG32" s="89">
        <f t="shared" ref="AG32" si="165">1-SUM(AG33,AG31)</f>
        <v>0.89</v>
      </c>
      <c r="AH32" s="89">
        <f t="shared" ref="AH32" si="166">1-SUM(AH33,AH31)</f>
        <v>0.89</v>
      </c>
      <c r="AI32" s="89">
        <f t="shared" ref="AI32" si="167">1-SUM(AI33,AI31)</f>
        <v>0.89</v>
      </c>
      <c r="AJ32" s="89">
        <f t="shared" ref="AJ32" si="168">1-SUM(AJ33,AJ31)</f>
        <v>0.89</v>
      </c>
      <c r="AK32" s="89">
        <f t="shared" ref="AK32" si="169">1-SUM(AK33,AK31)</f>
        <v>0.89</v>
      </c>
      <c r="AL32" s="89">
        <f t="shared" ref="AL32" si="170">1-SUM(AL33,AL31)</f>
        <v>0.89</v>
      </c>
      <c r="AM32" s="89">
        <f t="shared" ref="AM32" si="171">1-SUM(AM33,AM31)</f>
        <v>0.89</v>
      </c>
      <c r="AN32" s="89">
        <f t="shared" ref="AN32" si="172">1-SUM(AN33,AN31)</f>
        <v>0.89</v>
      </c>
      <c r="AO32" s="89">
        <f t="shared" ref="AO32" si="173">1-SUM(AO33,AO31)</f>
        <v>0.89</v>
      </c>
      <c r="AP32" s="89">
        <f t="shared" ref="AP32" si="174">1-SUM(AP33,AP31)</f>
        <v>0.89</v>
      </c>
      <c r="AQ32" s="8"/>
    </row>
    <row r="33" spans="2:44">
      <c r="B33" s="5"/>
      <c r="F33" s="65" t="s">
        <v>4</v>
      </c>
      <c r="G33" s="49"/>
      <c r="H33" s="25">
        <v>0.06</v>
      </c>
      <c r="I33" s="25">
        <v>0.06</v>
      </c>
      <c r="J33" s="25">
        <v>0.06</v>
      </c>
      <c r="K33" s="25">
        <v>0.06</v>
      </c>
      <c r="L33" s="25">
        <v>0.06</v>
      </c>
      <c r="M33" s="25">
        <v>0.06</v>
      </c>
      <c r="N33" s="25">
        <v>0.06</v>
      </c>
      <c r="O33" s="25">
        <v>0.06</v>
      </c>
      <c r="P33" s="25">
        <v>0.06</v>
      </c>
      <c r="Q33" s="25">
        <v>0.06</v>
      </c>
      <c r="R33" s="25">
        <v>0.06</v>
      </c>
      <c r="S33" s="25">
        <v>0.06</v>
      </c>
      <c r="T33" s="25">
        <v>0.06</v>
      </c>
      <c r="U33" s="25">
        <v>0.06</v>
      </c>
      <c r="V33" s="25">
        <v>0.06</v>
      </c>
      <c r="W33" s="25">
        <v>0.06</v>
      </c>
      <c r="X33" s="25">
        <v>0.06</v>
      </c>
      <c r="Y33" s="25">
        <v>0.06</v>
      </c>
      <c r="Z33" s="25">
        <v>0.06</v>
      </c>
      <c r="AA33" s="25">
        <v>0.06</v>
      </c>
      <c r="AB33" s="25">
        <v>0.06</v>
      </c>
      <c r="AC33" s="25">
        <v>0.06</v>
      </c>
      <c r="AD33" s="25">
        <v>0.06</v>
      </c>
      <c r="AE33" s="25">
        <v>0.06</v>
      </c>
      <c r="AF33" s="25">
        <v>0.06</v>
      </c>
      <c r="AG33" s="25">
        <v>0.06</v>
      </c>
      <c r="AH33" s="25">
        <v>0.06</v>
      </c>
      <c r="AI33" s="25">
        <v>0.06</v>
      </c>
      <c r="AJ33" s="25">
        <v>0.06</v>
      </c>
      <c r="AK33" s="25">
        <v>0.06</v>
      </c>
      <c r="AL33" s="25">
        <v>0.06</v>
      </c>
      <c r="AM33" s="25">
        <v>0.06</v>
      </c>
      <c r="AN33" s="25">
        <v>0.06</v>
      </c>
      <c r="AO33" s="25">
        <v>0.06</v>
      </c>
      <c r="AP33" s="25">
        <v>0.06</v>
      </c>
      <c r="AQ33" s="8"/>
    </row>
    <row r="34" spans="2:44">
      <c r="B34" s="5"/>
      <c r="F34" s="65"/>
      <c r="G34" s="4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8"/>
    </row>
    <row r="35" spans="2:44" s="21" customFormat="1">
      <c r="B35" s="5"/>
      <c r="E35" s="34">
        <f>E30+1</f>
        <v>6</v>
      </c>
      <c r="F35" s="98" t="str">
        <f>LOOKUP(E35,CAPEX!$E$11:$E$19,CAPEX!$F$11:$F$19)</f>
        <v>Novo Iguacu</v>
      </c>
      <c r="G35" s="46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8"/>
      <c r="AR35" s="16"/>
    </row>
    <row r="36" spans="2:44">
      <c r="B36" s="5"/>
      <c r="F36" s="65" t="s">
        <v>2</v>
      </c>
      <c r="G36" s="49"/>
      <c r="H36" s="25">
        <v>0</v>
      </c>
      <c r="I36" s="25">
        <v>7.1428571428571435E-3</v>
      </c>
      <c r="J36" s="25">
        <v>1.4285714285714287E-2</v>
      </c>
      <c r="K36" s="25">
        <v>2.1428571428571429E-2</v>
      </c>
      <c r="L36" s="25">
        <v>2.8571428571428574E-2</v>
      </c>
      <c r="M36" s="25">
        <v>3.5714285714285719E-2</v>
      </c>
      <c r="N36" s="25">
        <v>4.2857142857142858E-2</v>
      </c>
      <c r="O36" s="25">
        <v>0.05</v>
      </c>
      <c r="P36" s="25">
        <v>0.05</v>
      </c>
      <c r="Q36" s="25">
        <v>0.05</v>
      </c>
      <c r="R36" s="25">
        <v>0.05</v>
      </c>
      <c r="S36" s="25">
        <v>0.05</v>
      </c>
      <c r="T36" s="25">
        <v>0.05</v>
      </c>
      <c r="U36" s="25">
        <v>0.05</v>
      </c>
      <c r="V36" s="25">
        <v>0.05</v>
      </c>
      <c r="W36" s="25">
        <v>0.05</v>
      </c>
      <c r="X36" s="25">
        <v>0.05</v>
      </c>
      <c r="Y36" s="25">
        <v>0.05</v>
      </c>
      <c r="Z36" s="25">
        <v>0.05</v>
      </c>
      <c r="AA36" s="25">
        <v>0.05</v>
      </c>
      <c r="AB36" s="25">
        <v>0.05</v>
      </c>
      <c r="AC36" s="25">
        <v>0.05</v>
      </c>
      <c r="AD36" s="25">
        <v>0.05</v>
      </c>
      <c r="AE36" s="25">
        <v>0.05</v>
      </c>
      <c r="AF36" s="25">
        <v>0.05</v>
      </c>
      <c r="AG36" s="25">
        <v>0.05</v>
      </c>
      <c r="AH36" s="25">
        <v>0.05</v>
      </c>
      <c r="AI36" s="25">
        <v>0.05</v>
      </c>
      <c r="AJ36" s="25">
        <v>0.05</v>
      </c>
      <c r="AK36" s="25">
        <v>0.05</v>
      </c>
      <c r="AL36" s="25">
        <v>0.05</v>
      </c>
      <c r="AM36" s="25">
        <v>0.05</v>
      </c>
      <c r="AN36" s="25">
        <v>0.05</v>
      </c>
      <c r="AO36" s="25">
        <v>0.05</v>
      </c>
      <c r="AP36" s="25">
        <v>0.05</v>
      </c>
      <c r="AQ36" s="8"/>
    </row>
    <row r="37" spans="2:44">
      <c r="B37" s="5"/>
      <c r="F37" s="65" t="s">
        <v>3</v>
      </c>
      <c r="G37" s="49"/>
      <c r="H37" s="89">
        <f t="shared" ref="H37" si="175">1-SUM(H38,H36)</f>
        <v>0.86</v>
      </c>
      <c r="I37" s="89">
        <f t="shared" ref="I37" si="176">1-SUM(I38,I36)</f>
        <v>0.85285714285714287</v>
      </c>
      <c r="J37" s="89">
        <f t="shared" ref="J37" si="177">1-SUM(J38,J36)</f>
        <v>0.84571428571428564</v>
      </c>
      <c r="K37" s="89">
        <f t="shared" ref="K37" si="178">1-SUM(K38,K36)</f>
        <v>0.83857142857142852</v>
      </c>
      <c r="L37" s="89">
        <f t="shared" ref="L37" si="179">1-SUM(L38,L36)</f>
        <v>0.83142857142857141</v>
      </c>
      <c r="M37" s="89">
        <f t="shared" ref="M37" si="180">1-SUM(M38,M36)</f>
        <v>0.82428571428571429</v>
      </c>
      <c r="N37" s="89">
        <f t="shared" ref="N37" si="181">1-SUM(N38,N36)</f>
        <v>0.81714285714285717</v>
      </c>
      <c r="O37" s="89">
        <f t="shared" ref="O37" si="182">1-SUM(O38,O36)</f>
        <v>0.81</v>
      </c>
      <c r="P37" s="89">
        <f t="shared" ref="P37" si="183">1-SUM(P38,P36)</f>
        <v>0.81</v>
      </c>
      <c r="Q37" s="89">
        <f t="shared" ref="Q37" si="184">1-SUM(Q38,Q36)</f>
        <v>0.81</v>
      </c>
      <c r="R37" s="89">
        <f t="shared" ref="R37" si="185">1-SUM(R38,R36)</f>
        <v>0.81</v>
      </c>
      <c r="S37" s="89">
        <f t="shared" ref="S37" si="186">1-SUM(S38,S36)</f>
        <v>0.81</v>
      </c>
      <c r="T37" s="89">
        <f t="shared" ref="T37" si="187">1-SUM(T38,T36)</f>
        <v>0.81</v>
      </c>
      <c r="U37" s="89">
        <f t="shared" ref="U37" si="188">1-SUM(U38,U36)</f>
        <v>0.81</v>
      </c>
      <c r="V37" s="89">
        <f t="shared" ref="V37" si="189">1-SUM(V38,V36)</f>
        <v>0.81</v>
      </c>
      <c r="W37" s="89">
        <f t="shared" ref="W37" si="190">1-SUM(W38,W36)</f>
        <v>0.81</v>
      </c>
      <c r="X37" s="89">
        <f t="shared" ref="X37" si="191">1-SUM(X38,X36)</f>
        <v>0.81</v>
      </c>
      <c r="Y37" s="89">
        <f t="shared" ref="Y37" si="192">1-SUM(Y38,Y36)</f>
        <v>0.81</v>
      </c>
      <c r="Z37" s="89">
        <f t="shared" ref="Z37" si="193">1-SUM(Z38,Z36)</f>
        <v>0.81</v>
      </c>
      <c r="AA37" s="89">
        <f t="shared" ref="AA37" si="194">1-SUM(AA38,AA36)</f>
        <v>0.81</v>
      </c>
      <c r="AB37" s="89">
        <f t="shared" ref="AB37" si="195">1-SUM(AB38,AB36)</f>
        <v>0.81</v>
      </c>
      <c r="AC37" s="89">
        <f t="shared" ref="AC37" si="196">1-SUM(AC38,AC36)</f>
        <v>0.81</v>
      </c>
      <c r="AD37" s="89">
        <f t="shared" ref="AD37" si="197">1-SUM(AD38,AD36)</f>
        <v>0.81</v>
      </c>
      <c r="AE37" s="89">
        <f t="shared" ref="AE37" si="198">1-SUM(AE38,AE36)</f>
        <v>0.81</v>
      </c>
      <c r="AF37" s="89">
        <f t="shared" ref="AF37" si="199">1-SUM(AF38,AF36)</f>
        <v>0.81</v>
      </c>
      <c r="AG37" s="89">
        <f t="shared" ref="AG37" si="200">1-SUM(AG38,AG36)</f>
        <v>0.81</v>
      </c>
      <c r="AH37" s="89">
        <f t="shared" ref="AH37" si="201">1-SUM(AH38,AH36)</f>
        <v>0.81</v>
      </c>
      <c r="AI37" s="89">
        <f t="shared" ref="AI37" si="202">1-SUM(AI38,AI36)</f>
        <v>0.81</v>
      </c>
      <c r="AJ37" s="89">
        <f t="shared" ref="AJ37" si="203">1-SUM(AJ38,AJ36)</f>
        <v>0.81</v>
      </c>
      <c r="AK37" s="89">
        <f t="shared" ref="AK37" si="204">1-SUM(AK38,AK36)</f>
        <v>0.81</v>
      </c>
      <c r="AL37" s="89">
        <f t="shared" ref="AL37" si="205">1-SUM(AL38,AL36)</f>
        <v>0.81</v>
      </c>
      <c r="AM37" s="89">
        <f t="shared" ref="AM37" si="206">1-SUM(AM38,AM36)</f>
        <v>0.81</v>
      </c>
      <c r="AN37" s="89">
        <f t="shared" ref="AN37" si="207">1-SUM(AN38,AN36)</f>
        <v>0.81</v>
      </c>
      <c r="AO37" s="89">
        <f t="shared" ref="AO37" si="208">1-SUM(AO38,AO36)</f>
        <v>0.81</v>
      </c>
      <c r="AP37" s="89">
        <f t="shared" ref="AP37" si="209">1-SUM(AP38,AP36)</f>
        <v>0.81</v>
      </c>
      <c r="AQ37" s="8"/>
    </row>
    <row r="38" spans="2:44">
      <c r="B38" s="5"/>
      <c r="F38" s="65" t="s">
        <v>4</v>
      </c>
      <c r="G38" s="49"/>
      <c r="H38" s="25">
        <v>0.14000000000000001</v>
      </c>
      <c r="I38" s="25">
        <v>0.14000000000000001</v>
      </c>
      <c r="J38" s="25">
        <v>0.14000000000000001</v>
      </c>
      <c r="K38" s="25">
        <v>0.14000000000000001</v>
      </c>
      <c r="L38" s="25">
        <v>0.14000000000000001</v>
      </c>
      <c r="M38" s="25">
        <v>0.14000000000000001</v>
      </c>
      <c r="N38" s="25">
        <v>0.14000000000000001</v>
      </c>
      <c r="O38" s="25">
        <v>0.14000000000000001</v>
      </c>
      <c r="P38" s="25">
        <v>0.14000000000000001</v>
      </c>
      <c r="Q38" s="25">
        <v>0.14000000000000001</v>
      </c>
      <c r="R38" s="25">
        <v>0.14000000000000001</v>
      </c>
      <c r="S38" s="25">
        <v>0.14000000000000001</v>
      </c>
      <c r="T38" s="25">
        <v>0.14000000000000001</v>
      </c>
      <c r="U38" s="25">
        <v>0.14000000000000001</v>
      </c>
      <c r="V38" s="25">
        <v>0.14000000000000001</v>
      </c>
      <c r="W38" s="25">
        <v>0.14000000000000001</v>
      </c>
      <c r="X38" s="25">
        <v>0.14000000000000001</v>
      </c>
      <c r="Y38" s="25">
        <v>0.14000000000000001</v>
      </c>
      <c r="Z38" s="25">
        <v>0.14000000000000001</v>
      </c>
      <c r="AA38" s="25">
        <v>0.14000000000000001</v>
      </c>
      <c r="AB38" s="25">
        <v>0.14000000000000001</v>
      </c>
      <c r="AC38" s="25">
        <v>0.14000000000000001</v>
      </c>
      <c r="AD38" s="25">
        <v>0.14000000000000001</v>
      </c>
      <c r="AE38" s="25">
        <v>0.14000000000000001</v>
      </c>
      <c r="AF38" s="25">
        <v>0.14000000000000001</v>
      </c>
      <c r="AG38" s="25">
        <v>0.14000000000000001</v>
      </c>
      <c r="AH38" s="25">
        <v>0.14000000000000001</v>
      </c>
      <c r="AI38" s="25">
        <v>0.14000000000000001</v>
      </c>
      <c r="AJ38" s="25">
        <v>0.14000000000000001</v>
      </c>
      <c r="AK38" s="25">
        <v>0.14000000000000001</v>
      </c>
      <c r="AL38" s="25">
        <v>0.14000000000000001</v>
      </c>
      <c r="AM38" s="25">
        <v>0.14000000000000001</v>
      </c>
      <c r="AN38" s="25">
        <v>0.14000000000000001</v>
      </c>
      <c r="AO38" s="25">
        <v>0.14000000000000001</v>
      </c>
      <c r="AP38" s="25">
        <v>0.14000000000000001</v>
      </c>
      <c r="AQ38" s="8"/>
    </row>
    <row r="39" spans="2:44">
      <c r="B39" s="5"/>
      <c r="F39" s="65"/>
      <c r="G39" s="4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8"/>
    </row>
    <row r="40" spans="2:44" s="21" customFormat="1">
      <c r="B40" s="5"/>
      <c r="E40" s="34">
        <f>E35+1</f>
        <v>7</v>
      </c>
      <c r="F40" s="98" t="str">
        <f>LOOKUP(E40,CAPEX!$E$11:$E$19,CAPEX!$F$11:$F$19)</f>
        <v>Queimados</v>
      </c>
      <c r="G40" s="46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8"/>
      <c r="AR40" s="16"/>
    </row>
    <row r="41" spans="2:44">
      <c r="B41" s="5"/>
      <c r="F41" s="65" t="s">
        <v>2</v>
      </c>
      <c r="G41" s="49"/>
      <c r="H41" s="25">
        <v>1.08046759732153E-2</v>
      </c>
      <c r="I41" s="25">
        <v>1.6404007977041685E-2</v>
      </c>
      <c r="J41" s="25">
        <v>2.2003339980868071E-2</v>
      </c>
      <c r="K41" s="25">
        <v>2.760267198469446E-2</v>
      </c>
      <c r="L41" s="25">
        <v>3.3202003988520842E-2</v>
      </c>
      <c r="M41" s="25">
        <v>3.8801335992347231E-2</v>
      </c>
      <c r="N41" s="25">
        <v>4.4400667996173621E-2</v>
      </c>
      <c r="O41" s="25">
        <v>0.05</v>
      </c>
      <c r="P41" s="25">
        <v>0.05</v>
      </c>
      <c r="Q41" s="25">
        <v>0.05</v>
      </c>
      <c r="R41" s="25">
        <v>0.05</v>
      </c>
      <c r="S41" s="25">
        <v>0.05</v>
      </c>
      <c r="T41" s="25">
        <v>0.05</v>
      </c>
      <c r="U41" s="25">
        <v>0.05</v>
      </c>
      <c r="V41" s="25">
        <v>0.05</v>
      </c>
      <c r="W41" s="25">
        <v>0.05</v>
      </c>
      <c r="X41" s="25">
        <v>0.05</v>
      </c>
      <c r="Y41" s="25">
        <v>0.05</v>
      </c>
      <c r="Z41" s="25">
        <v>0.05</v>
      </c>
      <c r="AA41" s="25">
        <v>0.05</v>
      </c>
      <c r="AB41" s="25">
        <v>0.05</v>
      </c>
      <c r="AC41" s="25">
        <v>0.05</v>
      </c>
      <c r="AD41" s="25">
        <v>0.05</v>
      </c>
      <c r="AE41" s="25">
        <v>0.05</v>
      </c>
      <c r="AF41" s="25">
        <v>0.05</v>
      </c>
      <c r="AG41" s="25">
        <v>0.05</v>
      </c>
      <c r="AH41" s="25">
        <v>0.05</v>
      </c>
      <c r="AI41" s="25">
        <v>0.05</v>
      </c>
      <c r="AJ41" s="25">
        <v>0.05</v>
      </c>
      <c r="AK41" s="25">
        <v>0.05</v>
      </c>
      <c r="AL41" s="25">
        <v>0.05</v>
      </c>
      <c r="AM41" s="25">
        <v>0.05</v>
      </c>
      <c r="AN41" s="25">
        <v>0.05</v>
      </c>
      <c r="AO41" s="25">
        <v>0.05</v>
      </c>
      <c r="AP41" s="25">
        <v>0.05</v>
      </c>
      <c r="AQ41" s="8"/>
    </row>
    <row r="42" spans="2:44">
      <c r="B42" s="5"/>
      <c r="F42" s="65" t="s">
        <v>3</v>
      </c>
      <c r="G42" s="49"/>
      <c r="H42" s="89">
        <f t="shared" ref="H42" si="210">1-SUM(H43,H41)</f>
        <v>0.83919532402678465</v>
      </c>
      <c r="I42" s="89">
        <f t="shared" ref="I42" si="211">1-SUM(I43,I41)</f>
        <v>0.83359599202295831</v>
      </c>
      <c r="J42" s="89">
        <f t="shared" ref="J42" si="212">1-SUM(J43,J41)</f>
        <v>0.82799666001913197</v>
      </c>
      <c r="K42" s="89">
        <f t="shared" ref="K42" si="213">1-SUM(K43,K41)</f>
        <v>0.82239732801530552</v>
      </c>
      <c r="L42" s="89">
        <f t="shared" ref="L42" si="214">1-SUM(L43,L41)</f>
        <v>0.81679799601147918</v>
      </c>
      <c r="M42" s="89">
        <f t="shared" ref="M42" si="215">1-SUM(M43,M41)</f>
        <v>0.81119866400765273</v>
      </c>
      <c r="N42" s="89">
        <f t="shared" ref="N42" si="216">1-SUM(N43,N41)</f>
        <v>0.80559933200382638</v>
      </c>
      <c r="O42" s="89">
        <f t="shared" ref="O42" si="217">1-SUM(O43,O41)</f>
        <v>0.8</v>
      </c>
      <c r="P42" s="89">
        <f t="shared" ref="P42" si="218">1-SUM(P43,P41)</f>
        <v>0.8</v>
      </c>
      <c r="Q42" s="89">
        <f t="shared" ref="Q42" si="219">1-SUM(Q43,Q41)</f>
        <v>0.8</v>
      </c>
      <c r="R42" s="89">
        <f t="shared" ref="R42" si="220">1-SUM(R43,R41)</f>
        <v>0.8</v>
      </c>
      <c r="S42" s="89">
        <f t="shared" ref="S42" si="221">1-SUM(S43,S41)</f>
        <v>0.8</v>
      </c>
      <c r="T42" s="89">
        <f t="shared" ref="T42" si="222">1-SUM(T43,T41)</f>
        <v>0.8</v>
      </c>
      <c r="U42" s="89">
        <f t="shared" ref="U42" si="223">1-SUM(U43,U41)</f>
        <v>0.8</v>
      </c>
      <c r="V42" s="89">
        <f t="shared" ref="V42" si="224">1-SUM(V43,V41)</f>
        <v>0.8</v>
      </c>
      <c r="W42" s="89">
        <f t="shared" ref="W42" si="225">1-SUM(W43,W41)</f>
        <v>0.8</v>
      </c>
      <c r="X42" s="89">
        <f t="shared" ref="X42" si="226">1-SUM(X43,X41)</f>
        <v>0.8</v>
      </c>
      <c r="Y42" s="89">
        <f t="shared" ref="Y42" si="227">1-SUM(Y43,Y41)</f>
        <v>0.8</v>
      </c>
      <c r="Z42" s="89">
        <f t="shared" ref="Z42" si="228">1-SUM(Z43,Z41)</f>
        <v>0.8</v>
      </c>
      <c r="AA42" s="89">
        <f t="shared" ref="AA42" si="229">1-SUM(AA43,AA41)</f>
        <v>0.8</v>
      </c>
      <c r="AB42" s="89">
        <f t="shared" ref="AB42" si="230">1-SUM(AB43,AB41)</f>
        <v>0.8</v>
      </c>
      <c r="AC42" s="89">
        <f t="shared" ref="AC42" si="231">1-SUM(AC43,AC41)</f>
        <v>0.8</v>
      </c>
      <c r="AD42" s="89">
        <f t="shared" ref="AD42" si="232">1-SUM(AD43,AD41)</f>
        <v>0.8</v>
      </c>
      <c r="AE42" s="89">
        <f t="shared" ref="AE42" si="233">1-SUM(AE43,AE41)</f>
        <v>0.8</v>
      </c>
      <c r="AF42" s="89">
        <f t="shared" ref="AF42" si="234">1-SUM(AF43,AF41)</f>
        <v>0.8</v>
      </c>
      <c r="AG42" s="89">
        <f t="shared" ref="AG42" si="235">1-SUM(AG43,AG41)</f>
        <v>0.8</v>
      </c>
      <c r="AH42" s="89">
        <f t="shared" ref="AH42" si="236">1-SUM(AH43,AH41)</f>
        <v>0.8</v>
      </c>
      <c r="AI42" s="89">
        <f t="shared" ref="AI42" si="237">1-SUM(AI43,AI41)</f>
        <v>0.8</v>
      </c>
      <c r="AJ42" s="89">
        <f t="shared" ref="AJ42" si="238">1-SUM(AJ43,AJ41)</f>
        <v>0.8</v>
      </c>
      <c r="AK42" s="89">
        <f t="shared" ref="AK42" si="239">1-SUM(AK43,AK41)</f>
        <v>0.8</v>
      </c>
      <c r="AL42" s="89">
        <f t="shared" ref="AL42" si="240">1-SUM(AL43,AL41)</f>
        <v>0.8</v>
      </c>
      <c r="AM42" s="89">
        <f t="shared" ref="AM42" si="241">1-SUM(AM43,AM41)</f>
        <v>0.8</v>
      </c>
      <c r="AN42" s="89">
        <f t="shared" ref="AN42" si="242">1-SUM(AN43,AN41)</f>
        <v>0.8</v>
      </c>
      <c r="AO42" s="89">
        <f t="shared" ref="AO42" si="243">1-SUM(AO43,AO41)</f>
        <v>0.8</v>
      </c>
      <c r="AP42" s="89">
        <f t="shared" ref="AP42" si="244">1-SUM(AP43,AP41)</f>
        <v>0.8</v>
      </c>
      <c r="AQ42" s="8"/>
    </row>
    <row r="43" spans="2:44">
      <c r="B43" s="5"/>
      <c r="F43" s="65" t="s">
        <v>4</v>
      </c>
      <c r="G43" s="49"/>
      <c r="H43" s="25">
        <v>0.15</v>
      </c>
      <c r="I43" s="25">
        <v>0.15</v>
      </c>
      <c r="J43" s="25">
        <v>0.15</v>
      </c>
      <c r="K43" s="25">
        <v>0.15</v>
      </c>
      <c r="L43" s="25">
        <v>0.15</v>
      </c>
      <c r="M43" s="25">
        <v>0.15</v>
      </c>
      <c r="N43" s="25">
        <v>0.15</v>
      </c>
      <c r="O43" s="25">
        <v>0.15</v>
      </c>
      <c r="P43" s="25">
        <v>0.15</v>
      </c>
      <c r="Q43" s="25">
        <v>0.15</v>
      </c>
      <c r="R43" s="25">
        <v>0.15</v>
      </c>
      <c r="S43" s="25">
        <v>0.15</v>
      </c>
      <c r="T43" s="25">
        <v>0.15</v>
      </c>
      <c r="U43" s="25">
        <v>0.15</v>
      </c>
      <c r="V43" s="25">
        <v>0.15</v>
      </c>
      <c r="W43" s="25">
        <v>0.15</v>
      </c>
      <c r="X43" s="25">
        <v>0.15</v>
      </c>
      <c r="Y43" s="25">
        <v>0.15</v>
      </c>
      <c r="Z43" s="25">
        <v>0.15</v>
      </c>
      <c r="AA43" s="25">
        <v>0.15</v>
      </c>
      <c r="AB43" s="25">
        <v>0.15</v>
      </c>
      <c r="AC43" s="25">
        <v>0.15</v>
      </c>
      <c r="AD43" s="25">
        <v>0.15</v>
      </c>
      <c r="AE43" s="25">
        <v>0.15</v>
      </c>
      <c r="AF43" s="25">
        <v>0.15</v>
      </c>
      <c r="AG43" s="25">
        <v>0.15</v>
      </c>
      <c r="AH43" s="25">
        <v>0.15</v>
      </c>
      <c r="AI43" s="25">
        <v>0.15</v>
      </c>
      <c r="AJ43" s="25">
        <v>0.15</v>
      </c>
      <c r="AK43" s="25">
        <v>0.15</v>
      </c>
      <c r="AL43" s="25">
        <v>0.15</v>
      </c>
      <c r="AM43" s="25">
        <v>0.15</v>
      </c>
      <c r="AN43" s="25">
        <v>0.15</v>
      </c>
      <c r="AO43" s="25">
        <v>0.15</v>
      </c>
      <c r="AP43" s="25">
        <v>0.15</v>
      </c>
      <c r="AQ43" s="8"/>
    </row>
    <row r="44" spans="2:44">
      <c r="B44" s="5"/>
      <c r="F44" s="65"/>
      <c r="G44" s="49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8"/>
    </row>
    <row r="45" spans="2:44" s="21" customFormat="1">
      <c r="B45" s="5"/>
      <c r="E45" s="34">
        <f>E40+1</f>
        <v>8</v>
      </c>
      <c r="F45" s="98" t="str">
        <f>LOOKUP(E45,CAPEX!$E$11:$E$19,CAPEX!$F$11:$F$19)</f>
        <v>Rio de Janeiro - AP 1, 2.2 e 3</v>
      </c>
      <c r="G45" s="46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8"/>
      <c r="AR45" s="16"/>
    </row>
    <row r="46" spans="2:44">
      <c r="B46" s="5"/>
      <c r="F46" s="65" t="s">
        <v>2</v>
      </c>
      <c r="G46" s="49"/>
      <c r="H46" s="25">
        <v>1.7725258493353029E-2</v>
      </c>
      <c r="I46" s="25">
        <v>2.2335935851445454E-2</v>
      </c>
      <c r="J46" s="25">
        <v>2.6946613209537878E-2</v>
      </c>
      <c r="K46" s="25">
        <v>3.1557290567630306E-2</v>
      </c>
      <c r="L46" s="25">
        <v>3.616796792572273E-2</v>
      </c>
      <c r="M46" s="25">
        <v>4.0778645283815154E-2</v>
      </c>
      <c r="N46" s="25">
        <v>4.5389322641907578E-2</v>
      </c>
      <c r="O46" s="25">
        <v>0.05</v>
      </c>
      <c r="P46" s="25">
        <v>0.05</v>
      </c>
      <c r="Q46" s="25">
        <v>0.05</v>
      </c>
      <c r="R46" s="25">
        <v>0.05</v>
      </c>
      <c r="S46" s="25">
        <v>0.05</v>
      </c>
      <c r="T46" s="25">
        <v>0.05</v>
      </c>
      <c r="U46" s="25">
        <v>0.05</v>
      </c>
      <c r="V46" s="25">
        <v>0.05</v>
      </c>
      <c r="W46" s="25">
        <v>0.05</v>
      </c>
      <c r="X46" s="25">
        <v>0.05</v>
      </c>
      <c r="Y46" s="25">
        <v>0.05</v>
      </c>
      <c r="Z46" s="25">
        <v>0.05</v>
      </c>
      <c r="AA46" s="25">
        <v>0.05</v>
      </c>
      <c r="AB46" s="25">
        <v>0.05</v>
      </c>
      <c r="AC46" s="25">
        <v>0.05</v>
      </c>
      <c r="AD46" s="25">
        <v>0.05</v>
      </c>
      <c r="AE46" s="25">
        <v>0.05</v>
      </c>
      <c r="AF46" s="25">
        <v>0.05</v>
      </c>
      <c r="AG46" s="25">
        <v>0.05</v>
      </c>
      <c r="AH46" s="25">
        <v>0.05</v>
      </c>
      <c r="AI46" s="25">
        <v>0.05</v>
      </c>
      <c r="AJ46" s="25">
        <v>0.05</v>
      </c>
      <c r="AK46" s="25">
        <v>0.05</v>
      </c>
      <c r="AL46" s="25">
        <v>0.05</v>
      </c>
      <c r="AM46" s="25">
        <v>0.05</v>
      </c>
      <c r="AN46" s="25">
        <v>0.05</v>
      </c>
      <c r="AO46" s="25">
        <v>0.05</v>
      </c>
      <c r="AP46" s="25">
        <v>0.05</v>
      </c>
      <c r="AQ46" s="8"/>
    </row>
    <row r="47" spans="2:44">
      <c r="B47" s="5"/>
      <c r="F47" s="65" t="s">
        <v>3</v>
      </c>
      <c r="G47" s="49"/>
      <c r="H47" s="89">
        <f t="shared" ref="H47" si="245">1-SUM(H48,H46)</f>
        <v>0.782274741506647</v>
      </c>
      <c r="I47" s="89">
        <f t="shared" ref="I47" si="246">1-SUM(I48,I46)</f>
        <v>0.7776640641485546</v>
      </c>
      <c r="J47" s="89">
        <f t="shared" ref="J47" si="247">1-SUM(J48,J46)</f>
        <v>0.77305338679046209</v>
      </c>
      <c r="K47" s="89">
        <f t="shared" ref="K47" si="248">1-SUM(K48,K46)</f>
        <v>0.7684427094323697</v>
      </c>
      <c r="L47" s="89">
        <f t="shared" ref="L47" si="249">1-SUM(L48,L46)</f>
        <v>0.7638320320742773</v>
      </c>
      <c r="M47" s="89">
        <f t="shared" ref="M47" si="250">1-SUM(M48,M46)</f>
        <v>0.75922135471618479</v>
      </c>
      <c r="N47" s="89">
        <f t="shared" ref="N47" si="251">1-SUM(N48,N46)</f>
        <v>0.7546106773580924</v>
      </c>
      <c r="O47" s="89">
        <f t="shared" ref="O47" si="252">1-SUM(O48,O46)</f>
        <v>0.75</v>
      </c>
      <c r="P47" s="89">
        <f t="shared" ref="P47" si="253">1-SUM(P48,P46)</f>
        <v>0.75</v>
      </c>
      <c r="Q47" s="89">
        <f t="shared" ref="Q47" si="254">1-SUM(Q48,Q46)</f>
        <v>0.75</v>
      </c>
      <c r="R47" s="89">
        <f t="shared" ref="R47" si="255">1-SUM(R48,R46)</f>
        <v>0.75</v>
      </c>
      <c r="S47" s="89">
        <f t="shared" ref="S47" si="256">1-SUM(S48,S46)</f>
        <v>0.75</v>
      </c>
      <c r="T47" s="89">
        <f t="shared" ref="T47" si="257">1-SUM(T48,T46)</f>
        <v>0.75</v>
      </c>
      <c r="U47" s="89">
        <f t="shared" ref="U47" si="258">1-SUM(U48,U46)</f>
        <v>0.75</v>
      </c>
      <c r="V47" s="89">
        <f t="shared" ref="V47" si="259">1-SUM(V48,V46)</f>
        <v>0.75</v>
      </c>
      <c r="W47" s="89">
        <f t="shared" ref="W47" si="260">1-SUM(W48,W46)</f>
        <v>0.75</v>
      </c>
      <c r="X47" s="89">
        <f t="shared" ref="X47" si="261">1-SUM(X48,X46)</f>
        <v>0.75</v>
      </c>
      <c r="Y47" s="89">
        <f t="shared" ref="Y47" si="262">1-SUM(Y48,Y46)</f>
        <v>0.75</v>
      </c>
      <c r="Z47" s="89">
        <f t="shared" ref="Z47" si="263">1-SUM(Z48,Z46)</f>
        <v>0.75</v>
      </c>
      <c r="AA47" s="89">
        <f t="shared" ref="AA47" si="264">1-SUM(AA48,AA46)</f>
        <v>0.75</v>
      </c>
      <c r="AB47" s="89">
        <f t="shared" ref="AB47" si="265">1-SUM(AB48,AB46)</f>
        <v>0.75</v>
      </c>
      <c r="AC47" s="89">
        <f t="shared" ref="AC47" si="266">1-SUM(AC48,AC46)</f>
        <v>0.75</v>
      </c>
      <c r="AD47" s="89">
        <f t="shared" ref="AD47" si="267">1-SUM(AD48,AD46)</f>
        <v>0.75</v>
      </c>
      <c r="AE47" s="89">
        <f t="shared" ref="AE47" si="268">1-SUM(AE48,AE46)</f>
        <v>0.75</v>
      </c>
      <c r="AF47" s="89">
        <f t="shared" ref="AF47" si="269">1-SUM(AF48,AF46)</f>
        <v>0.75</v>
      </c>
      <c r="AG47" s="89">
        <f t="shared" ref="AG47" si="270">1-SUM(AG48,AG46)</f>
        <v>0.75</v>
      </c>
      <c r="AH47" s="89">
        <f t="shared" ref="AH47" si="271">1-SUM(AH48,AH46)</f>
        <v>0.75</v>
      </c>
      <c r="AI47" s="89">
        <f t="shared" ref="AI47" si="272">1-SUM(AI48,AI46)</f>
        <v>0.75</v>
      </c>
      <c r="AJ47" s="89">
        <f t="shared" ref="AJ47" si="273">1-SUM(AJ48,AJ46)</f>
        <v>0.75</v>
      </c>
      <c r="AK47" s="89">
        <f t="shared" ref="AK47" si="274">1-SUM(AK48,AK46)</f>
        <v>0.75</v>
      </c>
      <c r="AL47" s="89">
        <f t="shared" ref="AL47" si="275">1-SUM(AL48,AL46)</f>
        <v>0.75</v>
      </c>
      <c r="AM47" s="89">
        <f t="shared" ref="AM47" si="276">1-SUM(AM48,AM46)</f>
        <v>0.75</v>
      </c>
      <c r="AN47" s="89">
        <f t="shared" ref="AN47" si="277">1-SUM(AN48,AN46)</f>
        <v>0.75</v>
      </c>
      <c r="AO47" s="89">
        <f t="shared" ref="AO47" si="278">1-SUM(AO48,AO46)</f>
        <v>0.75</v>
      </c>
      <c r="AP47" s="89">
        <f t="shared" ref="AP47" si="279">1-SUM(AP48,AP46)</f>
        <v>0.75</v>
      </c>
      <c r="AQ47" s="8"/>
    </row>
    <row r="48" spans="2:44">
      <c r="B48" s="5"/>
      <c r="F48" s="65" t="s">
        <v>4</v>
      </c>
      <c r="G48" s="49"/>
      <c r="H48" s="25">
        <v>0.2</v>
      </c>
      <c r="I48" s="25">
        <v>0.2</v>
      </c>
      <c r="J48" s="25">
        <v>0.2</v>
      </c>
      <c r="K48" s="25">
        <v>0.2</v>
      </c>
      <c r="L48" s="25">
        <v>0.2</v>
      </c>
      <c r="M48" s="25">
        <v>0.2</v>
      </c>
      <c r="N48" s="25">
        <v>0.2</v>
      </c>
      <c r="O48" s="25">
        <v>0.2</v>
      </c>
      <c r="P48" s="25">
        <v>0.2</v>
      </c>
      <c r="Q48" s="25">
        <v>0.2</v>
      </c>
      <c r="R48" s="25">
        <v>0.2</v>
      </c>
      <c r="S48" s="25">
        <v>0.2</v>
      </c>
      <c r="T48" s="25">
        <v>0.2</v>
      </c>
      <c r="U48" s="25">
        <v>0.2</v>
      </c>
      <c r="V48" s="25">
        <v>0.2</v>
      </c>
      <c r="W48" s="25">
        <v>0.2</v>
      </c>
      <c r="X48" s="25">
        <v>0.2</v>
      </c>
      <c r="Y48" s="25">
        <v>0.2</v>
      </c>
      <c r="Z48" s="25">
        <v>0.2</v>
      </c>
      <c r="AA48" s="25">
        <v>0.2</v>
      </c>
      <c r="AB48" s="25">
        <v>0.2</v>
      </c>
      <c r="AC48" s="25">
        <v>0.2</v>
      </c>
      <c r="AD48" s="25">
        <v>0.2</v>
      </c>
      <c r="AE48" s="25">
        <v>0.2</v>
      </c>
      <c r="AF48" s="25">
        <v>0.2</v>
      </c>
      <c r="AG48" s="25">
        <v>0.2</v>
      </c>
      <c r="AH48" s="25">
        <v>0.2</v>
      </c>
      <c r="AI48" s="25">
        <v>0.2</v>
      </c>
      <c r="AJ48" s="25">
        <v>0.2</v>
      </c>
      <c r="AK48" s="25">
        <v>0.2</v>
      </c>
      <c r="AL48" s="25">
        <v>0.2</v>
      </c>
      <c r="AM48" s="25">
        <v>0.2</v>
      </c>
      <c r="AN48" s="25">
        <v>0.2</v>
      </c>
      <c r="AO48" s="25">
        <v>0.2</v>
      </c>
      <c r="AP48" s="25">
        <v>0.2</v>
      </c>
      <c r="AQ48" s="8"/>
    </row>
    <row r="49" spans="2:44">
      <c r="B49" s="5"/>
      <c r="F49" s="65"/>
      <c r="G49" s="49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8"/>
    </row>
    <row r="50" spans="2:44" s="21" customFormat="1">
      <c r="B50" s="5"/>
      <c r="E50" s="34">
        <f>E45+1</f>
        <v>9</v>
      </c>
      <c r="F50" s="98" t="str">
        <f>LOOKUP(E50,CAPEX!$E$11:$E$19,CAPEX!$F$11:$F$19)</f>
        <v>Sao Joao de Meriti</v>
      </c>
      <c r="G50" s="46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8"/>
      <c r="AR50" s="16"/>
    </row>
    <row r="51" spans="2:44">
      <c r="B51" s="5"/>
      <c r="F51" s="65" t="s">
        <v>2</v>
      </c>
      <c r="G51" s="49"/>
      <c r="H51" s="25">
        <v>9.6883852691218139E-4</v>
      </c>
      <c r="I51" s="25">
        <v>7.973290165924728E-3</v>
      </c>
      <c r="J51" s="25">
        <v>1.4977741804937274E-2</v>
      </c>
      <c r="K51" s="25">
        <v>2.1982193443949818E-2</v>
      </c>
      <c r="L51" s="25">
        <v>2.8986645082962365E-2</v>
      </c>
      <c r="M51" s="25">
        <v>3.5991096721974911E-2</v>
      </c>
      <c r="N51" s="25">
        <v>4.2995548360987457E-2</v>
      </c>
      <c r="O51" s="25">
        <v>0.05</v>
      </c>
      <c r="P51" s="25">
        <v>0.05</v>
      </c>
      <c r="Q51" s="25">
        <v>0.05</v>
      </c>
      <c r="R51" s="25">
        <v>0.05</v>
      </c>
      <c r="S51" s="25">
        <v>0.05</v>
      </c>
      <c r="T51" s="25">
        <v>0.05</v>
      </c>
      <c r="U51" s="25">
        <v>0.05</v>
      </c>
      <c r="V51" s="25">
        <v>0.05</v>
      </c>
      <c r="W51" s="25">
        <v>0.05</v>
      </c>
      <c r="X51" s="25">
        <v>0.05</v>
      </c>
      <c r="Y51" s="25">
        <v>0.05</v>
      </c>
      <c r="Z51" s="25">
        <v>0.05</v>
      </c>
      <c r="AA51" s="25">
        <v>0.05</v>
      </c>
      <c r="AB51" s="25">
        <v>0.05</v>
      </c>
      <c r="AC51" s="25">
        <v>0.05</v>
      </c>
      <c r="AD51" s="25">
        <v>0.05</v>
      </c>
      <c r="AE51" s="25">
        <v>0.05</v>
      </c>
      <c r="AF51" s="25">
        <v>0.05</v>
      </c>
      <c r="AG51" s="25">
        <v>0.05</v>
      </c>
      <c r="AH51" s="25">
        <v>0.05</v>
      </c>
      <c r="AI51" s="25">
        <v>0.05</v>
      </c>
      <c r="AJ51" s="25">
        <v>0.05</v>
      </c>
      <c r="AK51" s="25">
        <v>0.05</v>
      </c>
      <c r="AL51" s="25">
        <v>0.05</v>
      </c>
      <c r="AM51" s="25">
        <v>0.05</v>
      </c>
      <c r="AN51" s="25">
        <v>0.05</v>
      </c>
      <c r="AO51" s="25">
        <v>0.05</v>
      </c>
      <c r="AP51" s="25">
        <v>0.05</v>
      </c>
      <c r="AQ51" s="8"/>
    </row>
    <row r="52" spans="2:44">
      <c r="B52" s="5"/>
      <c r="F52" s="65" t="s">
        <v>3</v>
      </c>
      <c r="G52" s="49"/>
      <c r="H52" s="89">
        <f t="shared" ref="H52" si="280">1-SUM(H53,H51)</f>
        <v>0.94903116147308786</v>
      </c>
      <c r="I52" s="89">
        <f t="shared" ref="I52" si="281">1-SUM(I53,I51)</f>
        <v>0.94202670983407533</v>
      </c>
      <c r="J52" s="89">
        <f t="shared" ref="J52" si="282">1-SUM(J53,J51)</f>
        <v>0.93502225819506268</v>
      </c>
      <c r="K52" s="89">
        <f t="shared" ref="K52" si="283">1-SUM(K53,K51)</f>
        <v>0.92801780655605015</v>
      </c>
      <c r="L52" s="89">
        <f t="shared" ref="L52" si="284">1-SUM(L53,L51)</f>
        <v>0.92101335491703762</v>
      </c>
      <c r="M52" s="89">
        <f t="shared" ref="M52" si="285">1-SUM(M53,M51)</f>
        <v>0.91400890327802509</v>
      </c>
      <c r="N52" s="89">
        <f t="shared" ref="N52" si="286">1-SUM(N53,N51)</f>
        <v>0.90700445163901255</v>
      </c>
      <c r="O52" s="89">
        <f t="shared" ref="O52" si="287">1-SUM(O53,O51)</f>
        <v>0.9</v>
      </c>
      <c r="P52" s="89">
        <f t="shared" ref="P52" si="288">1-SUM(P53,P51)</f>
        <v>0.9</v>
      </c>
      <c r="Q52" s="89">
        <f t="shared" ref="Q52" si="289">1-SUM(Q53,Q51)</f>
        <v>0.9</v>
      </c>
      <c r="R52" s="89">
        <f t="shared" ref="R52" si="290">1-SUM(R53,R51)</f>
        <v>0.9</v>
      </c>
      <c r="S52" s="89">
        <f t="shared" ref="S52" si="291">1-SUM(S53,S51)</f>
        <v>0.9</v>
      </c>
      <c r="T52" s="89">
        <f t="shared" ref="T52" si="292">1-SUM(T53,T51)</f>
        <v>0.9</v>
      </c>
      <c r="U52" s="89">
        <f t="shared" ref="U52" si="293">1-SUM(U53,U51)</f>
        <v>0.9</v>
      </c>
      <c r="V52" s="89">
        <f t="shared" ref="V52" si="294">1-SUM(V53,V51)</f>
        <v>0.9</v>
      </c>
      <c r="W52" s="89">
        <f t="shared" ref="W52" si="295">1-SUM(W53,W51)</f>
        <v>0.9</v>
      </c>
      <c r="X52" s="89">
        <f t="shared" ref="X52" si="296">1-SUM(X53,X51)</f>
        <v>0.9</v>
      </c>
      <c r="Y52" s="89">
        <f t="shared" ref="Y52" si="297">1-SUM(Y53,Y51)</f>
        <v>0.9</v>
      </c>
      <c r="Z52" s="89">
        <f t="shared" ref="Z52" si="298">1-SUM(Z53,Z51)</f>
        <v>0.9</v>
      </c>
      <c r="AA52" s="89">
        <f t="shared" ref="AA52" si="299">1-SUM(AA53,AA51)</f>
        <v>0.9</v>
      </c>
      <c r="AB52" s="89">
        <f t="shared" ref="AB52" si="300">1-SUM(AB53,AB51)</f>
        <v>0.9</v>
      </c>
      <c r="AC52" s="89">
        <f t="shared" ref="AC52" si="301">1-SUM(AC53,AC51)</f>
        <v>0.9</v>
      </c>
      <c r="AD52" s="89">
        <f t="shared" ref="AD52" si="302">1-SUM(AD53,AD51)</f>
        <v>0.9</v>
      </c>
      <c r="AE52" s="89">
        <f t="shared" ref="AE52" si="303">1-SUM(AE53,AE51)</f>
        <v>0.9</v>
      </c>
      <c r="AF52" s="89">
        <f t="shared" ref="AF52" si="304">1-SUM(AF53,AF51)</f>
        <v>0.9</v>
      </c>
      <c r="AG52" s="89">
        <f t="shared" ref="AG52" si="305">1-SUM(AG53,AG51)</f>
        <v>0.9</v>
      </c>
      <c r="AH52" s="89">
        <f t="shared" ref="AH52" si="306">1-SUM(AH53,AH51)</f>
        <v>0.9</v>
      </c>
      <c r="AI52" s="89">
        <f t="shared" ref="AI52" si="307">1-SUM(AI53,AI51)</f>
        <v>0.9</v>
      </c>
      <c r="AJ52" s="89">
        <f t="shared" ref="AJ52" si="308">1-SUM(AJ53,AJ51)</f>
        <v>0.9</v>
      </c>
      <c r="AK52" s="89">
        <f t="shared" ref="AK52" si="309">1-SUM(AK53,AK51)</f>
        <v>0.9</v>
      </c>
      <c r="AL52" s="89">
        <f t="shared" ref="AL52" si="310">1-SUM(AL53,AL51)</f>
        <v>0.9</v>
      </c>
      <c r="AM52" s="89">
        <f t="shared" ref="AM52" si="311">1-SUM(AM53,AM51)</f>
        <v>0.9</v>
      </c>
      <c r="AN52" s="89">
        <f t="shared" ref="AN52" si="312">1-SUM(AN53,AN51)</f>
        <v>0.9</v>
      </c>
      <c r="AO52" s="89">
        <f t="shared" ref="AO52" si="313">1-SUM(AO53,AO51)</f>
        <v>0.9</v>
      </c>
      <c r="AP52" s="89">
        <f t="shared" ref="AP52" si="314">1-SUM(AP53,AP51)</f>
        <v>0.9</v>
      </c>
      <c r="AQ52" s="8"/>
    </row>
    <row r="53" spans="2:44">
      <c r="B53" s="5"/>
      <c r="F53" s="65" t="s">
        <v>4</v>
      </c>
      <c r="G53" s="49"/>
      <c r="H53" s="25">
        <v>0.05</v>
      </c>
      <c r="I53" s="25">
        <v>0.05</v>
      </c>
      <c r="J53" s="25">
        <v>0.05</v>
      </c>
      <c r="K53" s="25">
        <v>0.05</v>
      </c>
      <c r="L53" s="25">
        <v>0.05</v>
      </c>
      <c r="M53" s="25">
        <v>0.05</v>
      </c>
      <c r="N53" s="25">
        <v>0.05</v>
      </c>
      <c r="O53" s="25">
        <v>0.05</v>
      </c>
      <c r="P53" s="25">
        <v>0.05</v>
      </c>
      <c r="Q53" s="25">
        <v>0.05</v>
      </c>
      <c r="R53" s="25">
        <v>0.05</v>
      </c>
      <c r="S53" s="25">
        <v>0.05</v>
      </c>
      <c r="T53" s="25">
        <v>0.05</v>
      </c>
      <c r="U53" s="25">
        <v>0.05</v>
      </c>
      <c r="V53" s="25">
        <v>0.05</v>
      </c>
      <c r="W53" s="25">
        <v>0.05</v>
      </c>
      <c r="X53" s="25">
        <v>0.05</v>
      </c>
      <c r="Y53" s="25">
        <v>0.05</v>
      </c>
      <c r="Z53" s="25">
        <v>0.05</v>
      </c>
      <c r="AA53" s="25">
        <v>0.05</v>
      </c>
      <c r="AB53" s="25">
        <v>0.05</v>
      </c>
      <c r="AC53" s="25">
        <v>0.05</v>
      </c>
      <c r="AD53" s="25">
        <v>0.05</v>
      </c>
      <c r="AE53" s="25">
        <v>0.05</v>
      </c>
      <c r="AF53" s="25">
        <v>0.05</v>
      </c>
      <c r="AG53" s="25">
        <v>0.05</v>
      </c>
      <c r="AH53" s="25">
        <v>0.05</v>
      </c>
      <c r="AI53" s="25">
        <v>0.05</v>
      </c>
      <c r="AJ53" s="25">
        <v>0.05</v>
      </c>
      <c r="AK53" s="25">
        <v>0.05</v>
      </c>
      <c r="AL53" s="25">
        <v>0.05</v>
      </c>
      <c r="AM53" s="25">
        <v>0.05</v>
      </c>
      <c r="AN53" s="25">
        <v>0.05</v>
      </c>
      <c r="AO53" s="25">
        <v>0.05</v>
      </c>
      <c r="AP53" s="25">
        <v>0.05</v>
      </c>
      <c r="AQ53" s="8"/>
    </row>
    <row r="54" spans="2:44">
      <c r="B54" s="5"/>
      <c r="F54" s="65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8"/>
    </row>
    <row r="55" spans="2:44" ht="13.5" thickBot="1">
      <c r="B55" s="5"/>
      <c r="D55" s="19" t="s">
        <v>92</v>
      </c>
      <c r="E55" s="19"/>
      <c r="F55" s="99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8"/>
    </row>
    <row r="56" spans="2:44" ht="13.5" thickTop="1">
      <c r="B56" s="5"/>
      <c r="D56" s="20"/>
      <c r="E56" s="20"/>
      <c r="F56" s="45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8"/>
    </row>
    <row r="57" spans="2:44">
      <c r="B57" s="5"/>
      <c r="E57" s="18">
        <v>1</v>
      </c>
      <c r="F57" s="44" t="str">
        <f>CAPEX!F11</f>
        <v>Belford Roxo</v>
      </c>
      <c r="G57" s="95">
        <v>0.77599927110735467</v>
      </c>
      <c r="H57" s="95">
        <v>0.7760008323811689</v>
      </c>
      <c r="I57" s="95">
        <v>0.7997782187016409</v>
      </c>
      <c r="J57" s="95">
        <v>0.82355628828924876</v>
      </c>
      <c r="K57" s="95">
        <v>0.84733384933604072</v>
      </c>
      <c r="L57" s="95">
        <v>0.87111077610168375</v>
      </c>
      <c r="M57" s="95">
        <v>0.89488824546029433</v>
      </c>
      <c r="N57" s="95">
        <v>0.91866640256823273</v>
      </c>
      <c r="O57" s="95">
        <v>0.94244489186785219</v>
      </c>
      <c r="P57" s="95">
        <v>0.96622205091523639</v>
      </c>
      <c r="Q57" s="95">
        <v>0.99000088749519277</v>
      </c>
      <c r="R57" s="95">
        <v>0.98999913292611608</v>
      </c>
      <c r="S57" s="95">
        <v>0.98999922688667263</v>
      </c>
      <c r="T57" s="95">
        <v>0.9899993204313241</v>
      </c>
      <c r="U57" s="95">
        <v>0.98999941356282573</v>
      </c>
      <c r="V57" s="95">
        <v>0.99000036635404454</v>
      </c>
      <c r="W57" s="95">
        <v>0.9899994873409842</v>
      </c>
      <c r="X57" s="95">
        <v>0.99000043921936076</v>
      </c>
      <c r="Y57" s="95">
        <v>0.98999957927624538</v>
      </c>
      <c r="Z57" s="95">
        <v>0.99000053023335755</v>
      </c>
      <c r="AA57" s="95">
        <v>0.99000034778215662</v>
      </c>
      <c r="AB57" s="95">
        <v>0.99000016492306342</v>
      </c>
      <c r="AC57" s="95">
        <v>0.99</v>
      </c>
      <c r="AD57" s="95">
        <v>0.98999981634189793</v>
      </c>
      <c r="AE57" s="95">
        <v>0.98999963227182464</v>
      </c>
      <c r="AF57" s="95">
        <v>0.98999948384432745</v>
      </c>
      <c r="AG57" s="95">
        <v>0.98999933464433043</v>
      </c>
      <c r="AH57" s="95">
        <v>0.98999918466578707</v>
      </c>
      <c r="AI57" s="95">
        <v>0.99000089178222683</v>
      </c>
      <c r="AJ57" s="95">
        <v>0.99000074510096114</v>
      </c>
      <c r="AK57" s="95">
        <v>0.99000067322940666</v>
      </c>
      <c r="AL57" s="95">
        <v>0.99000060079003893</v>
      </c>
      <c r="AM57" s="95">
        <v>0.99000052777610226</v>
      </c>
      <c r="AN57" s="95">
        <v>0.99000045418073368</v>
      </c>
      <c r="AO57" s="95">
        <v>0.98999940089080463</v>
      </c>
      <c r="AP57" s="95">
        <v>0.99000093480011964</v>
      </c>
      <c r="AQ57" s="8"/>
    </row>
    <row r="58" spans="2:44">
      <c r="B58" s="5"/>
      <c r="E58" s="18">
        <v>2</v>
      </c>
      <c r="F58" s="44" t="str">
        <f>CAPEX!F12</f>
        <v>Duque de Caxias</v>
      </c>
      <c r="G58" s="95">
        <v>0.83700043128299628</v>
      </c>
      <c r="H58" s="95">
        <v>0.83699996074381133</v>
      </c>
      <c r="I58" s="95">
        <v>0.85400114967489871</v>
      </c>
      <c r="J58" s="95">
        <v>0.87100082582943961</v>
      </c>
      <c r="K58" s="95">
        <v>0.88799899431389606</v>
      </c>
      <c r="L58" s="95">
        <v>0.90499895179837719</v>
      </c>
      <c r="M58" s="95">
        <v>0.92199968634689977</v>
      </c>
      <c r="N58" s="95">
        <v>0.93900119820662609</v>
      </c>
      <c r="O58" s="95">
        <v>0.95600065966394243</v>
      </c>
      <c r="P58" s="95">
        <v>0.97300089832731118</v>
      </c>
      <c r="Q58" s="95">
        <v>0.99000113791507072</v>
      </c>
      <c r="R58" s="95">
        <v>0.99000070065312173</v>
      </c>
      <c r="S58" s="95">
        <v>0.99000026206138725</v>
      </c>
      <c r="T58" s="95">
        <v>0.98999982213379167</v>
      </c>
      <c r="U58" s="95">
        <v>0.98999938086422279</v>
      </c>
      <c r="V58" s="95">
        <v>0.99000025023966753</v>
      </c>
      <c r="W58" s="95">
        <v>0.99000112439773991</v>
      </c>
      <c r="X58" s="95">
        <v>0.98999912996744699</v>
      </c>
      <c r="Y58" s="95">
        <v>0.99000000586257986</v>
      </c>
      <c r="Z58" s="95">
        <v>0.99000088661629893</v>
      </c>
      <c r="AA58" s="95">
        <v>0.98999863749473749</v>
      </c>
      <c r="AB58" s="95">
        <v>0.98999928265664883</v>
      </c>
      <c r="AC58" s="95">
        <v>0.98999993280993159</v>
      </c>
      <c r="AD58" s="95">
        <v>0.99000058801273461</v>
      </c>
      <c r="AE58" s="95">
        <v>0.9900012483241144</v>
      </c>
      <c r="AF58" s="95">
        <v>0.99000057870892622</v>
      </c>
      <c r="AG58" s="95">
        <v>0.98999990250741421</v>
      </c>
      <c r="AH58" s="95">
        <v>0.9899992196219235</v>
      </c>
      <c r="AI58" s="95">
        <v>0.98999852995285953</v>
      </c>
      <c r="AJ58" s="95">
        <v>0.9900008525867906</v>
      </c>
      <c r="AK58" s="95">
        <v>0.99000000946648736</v>
      </c>
      <c r="AL58" s="95">
        <v>0.98999915639917013</v>
      </c>
      <c r="AM58" s="95">
        <v>0.99000136614289758</v>
      </c>
      <c r="AN58" s="95">
        <v>0.99000051098954023</v>
      </c>
      <c r="AO58" s="95">
        <v>0.98999964556544529</v>
      </c>
      <c r="AP58" s="95">
        <v>0.98999876968446165</v>
      </c>
      <c r="AQ58" s="8"/>
    </row>
    <row r="59" spans="2:44">
      <c r="B59" s="5"/>
      <c r="E59" s="18">
        <v>3</v>
      </c>
      <c r="F59" s="44" t="str">
        <f>CAPEX!F13</f>
        <v>Japeri</v>
      </c>
      <c r="G59" s="95">
        <v>0.72400356065835847</v>
      </c>
      <c r="H59" s="95">
        <v>0.72399830839414414</v>
      </c>
      <c r="I59" s="95">
        <v>0.79050114991709897</v>
      </c>
      <c r="J59" s="95">
        <v>0.85700407146705293</v>
      </c>
      <c r="K59" s="95">
        <v>0.92349831979837582</v>
      </c>
      <c r="L59" s="95">
        <v>0.98999721903570059</v>
      </c>
      <c r="M59" s="95">
        <v>0.98999689290892767</v>
      </c>
      <c r="N59" s="95">
        <v>0.98999648548333175</v>
      </c>
      <c r="O59" s="95">
        <v>0.98999616874547702</v>
      </c>
      <c r="P59" s="95">
        <v>0.99000422832980972</v>
      </c>
      <c r="Q59" s="95">
        <v>0.9899963791608074</v>
      </c>
      <c r="R59" s="95">
        <v>0.98999689761283882</v>
      </c>
      <c r="S59" s="95">
        <v>0.98999749519913172</v>
      </c>
      <c r="T59" s="95">
        <v>0.98999800458944431</v>
      </c>
      <c r="U59" s="95">
        <v>0.98999859251715883</v>
      </c>
      <c r="V59" s="95">
        <v>0.99000132213922121</v>
      </c>
      <c r="W59" s="95">
        <v>0.9900040412704435</v>
      </c>
      <c r="X59" s="95">
        <v>0.98999851829900731</v>
      </c>
      <c r="Y59" s="95">
        <v>0.99000123238713389</v>
      </c>
      <c r="Z59" s="95">
        <v>0.99000393610391313</v>
      </c>
      <c r="AA59" s="95">
        <v>0.99000246042811446</v>
      </c>
      <c r="AB59" s="95">
        <v>0.99000090229757776</v>
      </c>
      <c r="AC59" s="95">
        <v>0.98999942572584154</v>
      </c>
      <c r="AD59" s="95">
        <v>0.98999794871794877</v>
      </c>
      <c r="AE59" s="95">
        <v>0.98999638918067223</v>
      </c>
      <c r="AF59" s="95">
        <v>0.99000057562475841</v>
      </c>
      <c r="AG59" s="95">
        <v>0.9899964567350874</v>
      </c>
      <c r="AH59" s="95">
        <v>0.99000057800127161</v>
      </c>
      <c r="AI59" s="95">
        <v>0.98999652484734146</v>
      </c>
      <c r="AJ59" s="95">
        <v>0.99000066330591674</v>
      </c>
      <c r="AK59" s="95">
        <v>0.98999650460227362</v>
      </c>
      <c r="AL59" s="95">
        <v>0.99000066829284594</v>
      </c>
      <c r="AM59" s="95">
        <v>0.98999647822368309</v>
      </c>
      <c r="AN59" s="95">
        <v>0.9900006733553296</v>
      </c>
      <c r="AO59" s="95">
        <v>0.98999969652189335</v>
      </c>
      <c r="AP59" s="95">
        <v>0.98999618807595147</v>
      </c>
      <c r="AQ59" s="8"/>
    </row>
    <row r="60" spans="2:44">
      <c r="B60" s="5"/>
      <c r="E60" s="18">
        <v>4</v>
      </c>
      <c r="F60" s="44" t="str">
        <f>CAPEX!F14</f>
        <v>Mesquita</v>
      </c>
      <c r="G60" s="95">
        <v>0.96299875588731898</v>
      </c>
      <c r="H60" s="95">
        <v>0.96299902629016554</v>
      </c>
      <c r="I60" s="95">
        <v>0.96600259017387236</v>
      </c>
      <c r="J60" s="95">
        <v>0.96899944004655303</v>
      </c>
      <c r="K60" s="95">
        <v>0.97200059061254174</v>
      </c>
      <c r="L60" s="95">
        <v>0.97500027280365775</v>
      </c>
      <c r="M60" s="95">
        <v>0.97800253670326565</v>
      </c>
      <c r="N60" s="95">
        <v>0.98100193347961162</v>
      </c>
      <c r="O60" s="95">
        <v>0.98399848275488366</v>
      </c>
      <c r="P60" s="95">
        <v>0.98699754007514939</v>
      </c>
      <c r="Q60" s="95">
        <v>0.98999810877259342</v>
      </c>
      <c r="R60" s="95">
        <v>0.98999805577758093</v>
      </c>
      <c r="S60" s="95">
        <v>0.98999800283920691</v>
      </c>
      <c r="T60" s="95">
        <v>0.98999794995738066</v>
      </c>
      <c r="U60" s="95">
        <v>0.98999789713201158</v>
      </c>
      <c r="V60" s="95">
        <v>0.9899986506544326</v>
      </c>
      <c r="W60" s="95">
        <v>0.98999940569131606</v>
      </c>
      <c r="X60" s="95">
        <v>0.99000016224723231</v>
      </c>
      <c r="Y60" s="95">
        <v>0.99000092032677012</v>
      </c>
      <c r="Z60" s="95">
        <v>0.99000167993453669</v>
      </c>
      <c r="AA60" s="95">
        <v>0.98999972840109729</v>
      </c>
      <c r="AB60" s="95">
        <v>0.98999776760191438</v>
      </c>
      <c r="AC60" s="95">
        <v>0.99000125530091743</v>
      </c>
      <c r="AD60" s="95">
        <v>0.98999928878968413</v>
      </c>
      <c r="AE60" s="95">
        <v>0.99000274197970939</v>
      </c>
      <c r="AF60" s="95">
        <v>0.98999928448375507</v>
      </c>
      <c r="AG60" s="95">
        <v>0.99000127055678011</v>
      </c>
      <c r="AH60" s="95">
        <v>0.98999778221335111</v>
      </c>
      <c r="AI60" s="95">
        <v>0.9899997774018342</v>
      </c>
      <c r="AJ60" s="95">
        <v>0.99000184323560458</v>
      </c>
      <c r="AK60" s="95">
        <v>0.98999865301724133</v>
      </c>
      <c r="AL60" s="95">
        <v>0.99000112790435368</v>
      </c>
      <c r="AM60" s="95">
        <v>0.98999790324317283</v>
      </c>
      <c r="AN60" s="95">
        <v>0.99000034167397466</v>
      </c>
      <c r="AO60" s="95">
        <v>0.98999836940916297</v>
      </c>
      <c r="AP60" s="95">
        <v>0.98999865770698425</v>
      </c>
      <c r="AQ60" s="8"/>
    </row>
    <row r="61" spans="2:44">
      <c r="B61" s="5"/>
      <c r="E61" s="18">
        <v>5</v>
      </c>
      <c r="F61" s="44" t="str">
        <f>CAPEX!F15</f>
        <v>Nilopolis</v>
      </c>
      <c r="G61" s="95">
        <v>0.97400041664287706</v>
      </c>
      <c r="H61" s="95">
        <v>0.97399723440512376</v>
      </c>
      <c r="I61" s="95">
        <v>0.97578119207520864</v>
      </c>
      <c r="J61" s="95">
        <v>0.977558432875965</v>
      </c>
      <c r="K61" s="95">
        <v>0.97932899467114876</v>
      </c>
      <c r="L61" s="95">
        <v>0.98111490543890711</v>
      </c>
      <c r="M61" s="95">
        <v>0.98289003042443845</v>
      </c>
      <c r="N61" s="95">
        <v>0.98466369296468592</v>
      </c>
      <c r="O61" s="95">
        <v>0.9864452010407655</v>
      </c>
      <c r="P61" s="95">
        <v>0.98822524262100087</v>
      </c>
      <c r="Q61" s="95">
        <v>0.99000064843620394</v>
      </c>
      <c r="R61" s="95">
        <v>0.98999930321045349</v>
      </c>
      <c r="S61" s="95">
        <v>0.98999795468985108</v>
      </c>
      <c r="T61" s="95">
        <v>0.98999660286227686</v>
      </c>
      <c r="U61" s="95">
        <v>0.99000460716010552</v>
      </c>
      <c r="V61" s="95">
        <v>0.9900002473028291</v>
      </c>
      <c r="W61" s="95">
        <v>0.98999586436273646</v>
      </c>
      <c r="X61" s="95">
        <v>0.99000089212679199</v>
      </c>
      <c r="Y61" s="95">
        <v>0.98999648757422565</v>
      </c>
      <c r="Z61" s="95">
        <v>0.99000154383332195</v>
      </c>
      <c r="AA61" s="95">
        <v>0.98999592851918639</v>
      </c>
      <c r="AB61" s="95">
        <v>0.98999982773625206</v>
      </c>
      <c r="AC61" s="95">
        <v>0.99000375752202585</v>
      </c>
      <c r="AD61" s="95">
        <v>0.98999808462590788</v>
      </c>
      <c r="AE61" s="95">
        <v>0.9900020385767514</v>
      </c>
      <c r="AF61" s="95">
        <v>0.99000461989560251</v>
      </c>
      <c r="AG61" s="95">
        <v>0.98999745743333889</v>
      </c>
      <c r="AH61" s="95">
        <v>0.99000004172420186</v>
      </c>
      <c r="AI61" s="95">
        <v>0.99000265256734576</v>
      </c>
      <c r="AJ61" s="95">
        <v>0.98999536899022123</v>
      </c>
      <c r="AK61" s="95">
        <v>0.9900023897701602</v>
      </c>
      <c r="AL61" s="95">
        <v>0.98999945351928298</v>
      </c>
      <c r="AM61" s="95">
        <v>0.98999648096028225</v>
      </c>
      <c r="AN61" s="95">
        <v>0.99000363969102212</v>
      </c>
      <c r="AO61" s="95">
        <v>0.99000065612076282</v>
      </c>
      <c r="AP61" s="95">
        <v>0.98999763496001736</v>
      </c>
      <c r="AQ61" s="8"/>
    </row>
    <row r="62" spans="2:44">
      <c r="B62" s="5"/>
      <c r="E62" s="18">
        <v>6</v>
      </c>
      <c r="F62" s="44" t="str">
        <f>CAPEX!F16</f>
        <v>Novo Iguacu</v>
      </c>
      <c r="G62" s="95">
        <v>0.89899988983744505</v>
      </c>
      <c r="H62" s="95">
        <v>0.8989999917422935</v>
      </c>
      <c r="I62" s="95">
        <v>0.90911066780391414</v>
      </c>
      <c r="J62" s="95">
        <v>0.91922205685509162</v>
      </c>
      <c r="K62" s="95">
        <v>0.92933278486603144</v>
      </c>
      <c r="L62" s="95">
        <v>0.93944427331849378</v>
      </c>
      <c r="M62" s="95">
        <v>0.94955599021891501</v>
      </c>
      <c r="N62" s="95">
        <v>0.95966677730912153</v>
      </c>
      <c r="O62" s="95">
        <v>0.96977776034480367</v>
      </c>
      <c r="P62" s="95">
        <v>0.9798890190545676</v>
      </c>
      <c r="Q62" s="95">
        <v>0.99000046001334041</v>
      </c>
      <c r="R62" s="95">
        <v>0.99000002298581091</v>
      </c>
      <c r="S62" s="95">
        <v>0.98999958652247022</v>
      </c>
      <c r="T62" s="95">
        <v>0.99000028695227982</v>
      </c>
      <c r="U62" s="95">
        <v>0.9899998508810065</v>
      </c>
      <c r="V62" s="95">
        <v>0.98999998852156623</v>
      </c>
      <c r="W62" s="95">
        <v>0.99000011486199335</v>
      </c>
      <c r="X62" s="95">
        <v>0.99000025286716886</v>
      </c>
      <c r="Y62" s="95">
        <v>0.99000039105901083</v>
      </c>
      <c r="Z62" s="95">
        <v>0.9900005179289747</v>
      </c>
      <c r="AA62" s="95">
        <v>0.989999769314171</v>
      </c>
      <c r="AB62" s="95">
        <v>0.99000016182838335</v>
      </c>
      <c r="AC62" s="95">
        <v>0.99000056762301492</v>
      </c>
      <c r="AD62" s="95">
        <v>0.98999980264295906</v>
      </c>
      <c r="AE62" s="95">
        <v>0.99000019778550041</v>
      </c>
      <c r="AF62" s="95">
        <v>0.98999970813997606</v>
      </c>
      <c r="AG62" s="95">
        <v>0.99000037486879588</v>
      </c>
      <c r="AH62" s="95">
        <v>0.98999988244836545</v>
      </c>
      <c r="AI62" s="95">
        <v>0.9900005544106909</v>
      </c>
      <c r="AJ62" s="95">
        <v>0.9900000591852558</v>
      </c>
      <c r="AK62" s="95">
        <v>0.9900005113307323</v>
      </c>
      <c r="AL62" s="95">
        <v>0.98999978496730312</v>
      </c>
      <c r="AM62" s="95">
        <v>0.99000024003264442</v>
      </c>
      <c r="AN62" s="95">
        <v>0.98999949358419403</v>
      </c>
      <c r="AO62" s="95">
        <v>0.99000048041539646</v>
      </c>
      <c r="AP62" s="95">
        <v>0.99000054982258912</v>
      </c>
      <c r="AQ62" s="8"/>
    </row>
    <row r="63" spans="2:44">
      <c r="B63" s="5"/>
      <c r="E63" s="18">
        <v>7</v>
      </c>
      <c r="F63" s="44" t="str">
        <f>CAPEX!F17</f>
        <v>Queimados</v>
      </c>
      <c r="G63" s="95">
        <v>0.84099745870393905</v>
      </c>
      <c r="H63" s="95">
        <v>0.84099783353486501</v>
      </c>
      <c r="I63" s="95">
        <v>0.87824735123525777</v>
      </c>
      <c r="J63" s="95">
        <v>0.91550141439651389</v>
      </c>
      <c r="K63" s="95">
        <v>0.95274860835783159</v>
      </c>
      <c r="L63" s="95">
        <v>0.98999920725423352</v>
      </c>
      <c r="M63" s="95">
        <v>0.99000224192150854</v>
      </c>
      <c r="N63" s="95">
        <v>0.98999927749145034</v>
      </c>
      <c r="O63" s="95">
        <v>0.99000227357034309</v>
      </c>
      <c r="P63" s="95">
        <v>0.98999928651271196</v>
      </c>
      <c r="Q63" s="95">
        <v>0.99000296120817288</v>
      </c>
      <c r="R63" s="95">
        <v>0.99000064892543849</v>
      </c>
      <c r="S63" s="95">
        <v>0.9899984133793257</v>
      </c>
      <c r="T63" s="95">
        <v>0.99000204876049991</v>
      </c>
      <c r="U63" s="95">
        <v>0.98999982506982631</v>
      </c>
      <c r="V63" s="95">
        <v>0.98999953432057375</v>
      </c>
      <c r="W63" s="95">
        <v>0.98999930268234859</v>
      </c>
      <c r="X63" s="95">
        <v>0.9899990138238689</v>
      </c>
      <c r="Y63" s="95">
        <v>0.98999878387065021</v>
      </c>
      <c r="Z63" s="95">
        <v>0.98999855470443709</v>
      </c>
      <c r="AA63" s="95">
        <v>0.99000190825348544</v>
      </c>
      <c r="AB63" s="95">
        <v>0.98999953728339074</v>
      </c>
      <c r="AC63" s="95">
        <v>0.98999716518851499</v>
      </c>
      <c r="AD63" s="95">
        <v>0.99000057867021585</v>
      </c>
      <c r="AE63" s="95">
        <v>0.98999820569662378</v>
      </c>
      <c r="AF63" s="95">
        <v>0.99000086999391002</v>
      </c>
      <c r="AG63" s="95">
        <v>0.98999779149376388</v>
      </c>
      <c r="AH63" s="95">
        <v>0.9900005241425901</v>
      </c>
      <c r="AI63" s="95">
        <v>0.98999743224631764</v>
      </c>
      <c r="AJ63" s="95">
        <v>0.99000017543551866</v>
      </c>
      <c r="AK63" s="95">
        <v>0.98999870875347751</v>
      </c>
      <c r="AL63" s="95">
        <v>0.98999723127131778</v>
      </c>
      <c r="AM63" s="95">
        <v>0.99000165555082542</v>
      </c>
      <c r="AN63" s="95">
        <v>0.99000017803837326</v>
      </c>
      <c r="AO63" s="95">
        <v>0.98999891672686757</v>
      </c>
      <c r="AP63" s="95">
        <v>0.9899972272702342</v>
      </c>
      <c r="AQ63" s="8"/>
    </row>
    <row r="64" spans="2:44">
      <c r="B64" s="5"/>
      <c r="E64" s="18">
        <v>8</v>
      </c>
      <c r="F64" s="44" t="str">
        <f>CAPEX!F18</f>
        <v>Rio de Janeiro - AP 1, 2.2 e 3</v>
      </c>
      <c r="G64" s="95">
        <v>0.949999924331278</v>
      </c>
      <c r="H64" s="95">
        <v>0.94999997242900214</v>
      </c>
      <c r="I64" s="95">
        <v>0.95571444111828818</v>
      </c>
      <c r="J64" s="95">
        <v>0.96142858385273922</v>
      </c>
      <c r="K64" s="95">
        <v>0.96714275790331528</v>
      </c>
      <c r="L64" s="95">
        <v>0.97285706700924102</v>
      </c>
      <c r="M64" s="95">
        <v>0.97857158290916324</v>
      </c>
      <c r="N64" s="95">
        <v>0.9842856147521245</v>
      </c>
      <c r="O64" s="95">
        <v>0.98999985595804085</v>
      </c>
      <c r="P64" s="95">
        <v>0.989999942823652</v>
      </c>
      <c r="Q64" s="95">
        <v>0.98999986563970965</v>
      </c>
      <c r="R64" s="95">
        <v>0.98999995968379628</v>
      </c>
      <c r="S64" s="95">
        <v>0.99000005332110008</v>
      </c>
      <c r="T64" s="95">
        <v>0.9899999763983941</v>
      </c>
      <c r="U64" s="95">
        <v>0.99000006959640963</v>
      </c>
      <c r="V64" s="95">
        <v>0.99000014528237279</v>
      </c>
      <c r="W64" s="95">
        <v>0.98999988056397059</v>
      </c>
      <c r="X64" s="95">
        <v>0.98999995626557735</v>
      </c>
      <c r="Y64" s="95">
        <v>0.99000003190432018</v>
      </c>
      <c r="Z64" s="95">
        <v>0.99000010748027767</v>
      </c>
      <c r="AA64" s="95">
        <v>0.99000016579204153</v>
      </c>
      <c r="AB64" s="95">
        <v>0.9899998835359789</v>
      </c>
      <c r="AC64" s="95">
        <v>0.99000011279537103</v>
      </c>
      <c r="AD64" s="95">
        <v>0.98999982982490664</v>
      </c>
      <c r="AE64" s="95">
        <v>0.9899998880852211</v>
      </c>
      <c r="AF64" s="95">
        <v>0.99000011361390383</v>
      </c>
      <c r="AG64" s="95">
        <v>0.98999999664391047</v>
      </c>
      <c r="AH64" s="95">
        <v>0.98999987905671927</v>
      </c>
      <c r="AI64" s="95">
        <v>0.99000010635126112</v>
      </c>
      <c r="AJ64" s="95">
        <v>0.98999998843129744</v>
      </c>
      <c r="AK64" s="95">
        <v>0.99000010225908475</v>
      </c>
      <c r="AL64" s="95">
        <v>0.99000004186917034</v>
      </c>
      <c r="AM64" s="95">
        <v>0.99000015681769249</v>
      </c>
      <c r="AN64" s="95">
        <v>0.99000009616269702</v>
      </c>
      <c r="AO64" s="95">
        <v>0.99000003502013145</v>
      </c>
      <c r="AP64" s="95">
        <v>0.98999997338409296</v>
      </c>
      <c r="AQ64" s="8"/>
    </row>
    <row r="65" spans="2:43">
      <c r="B65" s="5"/>
      <c r="E65" s="18">
        <v>9</v>
      </c>
      <c r="F65" s="44" t="str">
        <f>CAPEX!F19</f>
        <v>Sao Joao de Meriti</v>
      </c>
      <c r="G65" s="95">
        <v>0.91599799011587846</v>
      </c>
      <c r="H65" s="95">
        <v>0.9160016070831124</v>
      </c>
      <c r="I65" s="95">
        <v>0.9242223409370891</v>
      </c>
      <c r="J65" s="95">
        <v>0.93244543143929215</v>
      </c>
      <c r="K65" s="95">
        <v>0.94066679195468683</v>
      </c>
      <c r="L65" s="95">
        <v>0.94888698081958767</v>
      </c>
      <c r="M65" s="95">
        <v>0.95711198814937404</v>
      </c>
      <c r="N65" s="95">
        <v>0.96533365675437799</v>
      </c>
      <c r="O65" s="95">
        <v>0.97355606560777219</v>
      </c>
      <c r="P65" s="95">
        <v>0.98177921536100154</v>
      </c>
      <c r="Q65" s="95">
        <v>0.98999962746276016</v>
      </c>
      <c r="R65" s="95">
        <v>0.99000074804569149</v>
      </c>
      <c r="S65" s="95">
        <v>0.99000187337523049</v>
      </c>
      <c r="T65" s="95">
        <v>0.98999888570950123</v>
      </c>
      <c r="U65" s="95">
        <v>0.9900000118649751</v>
      </c>
      <c r="V65" s="95">
        <v>0.98999941483851917</v>
      </c>
      <c r="W65" s="95">
        <v>0.98999881339555407</v>
      </c>
      <c r="X65" s="95">
        <v>0.98999820748689116</v>
      </c>
      <c r="Y65" s="95">
        <v>0.99000178510000958</v>
      </c>
      <c r="Z65" s="95">
        <v>0.99000118577377838</v>
      </c>
      <c r="AA65" s="95">
        <v>0.98999997307071053</v>
      </c>
      <c r="AB65" s="95">
        <v>0.98999874799014009</v>
      </c>
      <c r="AC65" s="95">
        <v>0.99000177873133455</v>
      </c>
      <c r="AD65" s="95">
        <v>0.99000055032778789</v>
      </c>
      <c r="AE65" s="95">
        <v>0.9899993091915561</v>
      </c>
      <c r="AF65" s="95">
        <v>0.98999817892812125</v>
      </c>
      <c r="AG65" s="95">
        <v>0.99000140223455513</v>
      </c>
      <c r="AH65" s="95">
        <v>0.99000027088690912</v>
      </c>
      <c r="AI65" s="95">
        <v>0.98999912479620622</v>
      </c>
      <c r="AJ65" s="95">
        <v>0.98999796367237214</v>
      </c>
      <c r="AK65" s="95">
        <v>0.98999803395499952</v>
      </c>
      <c r="AL65" s="95">
        <v>0.98999810531117882</v>
      </c>
      <c r="AM65" s="95">
        <v>0.98999817776569665</v>
      </c>
      <c r="AN65" s="95">
        <v>0.98999825134410879</v>
      </c>
      <c r="AO65" s="95">
        <v>0.98999832607276983</v>
      </c>
      <c r="AP65" s="95">
        <v>0.98999840197886491</v>
      </c>
      <c r="AQ65" s="8"/>
    </row>
    <row r="66" spans="2:43">
      <c r="B66" s="5"/>
      <c r="F66" s="65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8"/>
    </row>
    <row r="67" spans="2:43" ht="13.5" thickBot="1">
      <c r="B67" s="5"/>
      <c r="D67" s="19" t="s">
        <v>93</v>
      </c>
      <c r="E67" s="19"/>
      <c r="F67" s="99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8"/>
    </row>
    <row r="68" spans="2:43" ht="13.5" thickTop="1">
      <c r="B68" s="5"/>
      <c r="D68" s="20"/>
      <c r="E68" s="20"/>
      <c r="F68" s="45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8"/>
    </row>
    <row r="69" spans="2:43">
      <c r="B69" s="5"/>
      <c r="E69" s="18">
        <v>1</v>
      </c>
      <c r="F69" s="44" t="str">
        <f t="shared" ref="F69:F77" si="315">F57</f>
        <v>Belford Roxo</v>
      </c>
      <c r="G69" s="96">
        <v>141016.37766897006</v>
      </c>
      <c r="H69" s="96">
        <v>143205.36913543727</v>
      </c>
      <c r="I69" s="96">
        <v>149849.45698919077</v>
      </c>
      <c r="J69" s="96">
        <v>156627.69265904507</v>
      </c>
      <c r="K69" s="96">
        <v>163540.07614500017</v>
      </c>
      <c r="L69" s="96">
        <v>170004.12287094575</v>
      </c>
      <c r="M69" s="96">
        <v>176570.51851011266</v>
      </c>
      <c r="N69" s="96">
        <v>183239.26306250083</v>
      </c>
      <c r="O69" s="96">
        <v>190010.35652811034</v>
      </c>
      <c r="P69" s="96">
        <v>196883.79890694114</v>
      </c>
      <c r="Q69" s="96">
        <v>203099.06945240585</v>
      </c>
      <c r="R69" s="96">
        <v>204469.2235114302</v>
      </c>
      <c r="S69" s="96">
        <v>205839.37757045453</v>
      </c>
      <c r="T69" s="96">
        <v>207209.53162947888</v>
      </c>
      <c r="U69" s="96">
        <v>208579.68568850323</v>
      </c>
      <c r="V69" s="96">
        <v>209271.59142295565</v>
      </c>
      <c r="W69" s="96">
        <v>209963.4971574081</v>
      </c>
      <c r="X69" s="96">
        <v>210655.40289186055</v>
      </c>
      <c r="Y69" s="96">
        <v>211347.308626313</v>
      </c>
      <c r="Z69" s="96">
        <v>212039.21436076541</v>
      </c>
      <c r="AA69" s="96">
        <v>212169.55405148421</v>
      </c>
      <c r="AB69" s="96">
        <v>212299.89374220304</v>
      </c>
      <c r="AC69" s="96">
        <v>212430.23343292181</v>
      </c>
      <c r="AD69" s="96">
        <v>212560.57312364064</v>
      </c>
      <c r="AE69" s="96">
        <v>212690.91281435944</v>
      </c>
      <c r="AF69" s="96">
        <v>212358.50837094354</v>
      </c>
      <c r="AG69" s="96">
        <v>212026.10392752758</v>
      </c>
      <c r="AH69" s="96">
        <v>211693.69948411168</v>
      </c>
      <c r="AI69" s="96">
        <v>211361.29504069575</v>
      </c>
      <c r="AJ69" s="96">
        <v>211028.89059727985</v>
      </c>
      <c r="AK69" s="96">
        <v>210328.85309310479</v>
      </c>
      <c r="AL69" s="96">
        <v>209628.81558892969</v>
      </c>
      <c r="AM69" s="96">
        <v>208928.77808475462</v>
      </c>
      <c r="AN69" s="96">
        <v>208228.74058057956</v>
      </c>
      <c r="AO69" s="96">
        <v>207528.70307640446</v>
      </c>
      <c r="AP69" s="96">
        <v>206828.66557222939</v>
      </c>
      <c r="AQ69" s="8"/>
    </row>
    <row r="70" spans="2:43">
      <c r="B70" s="5"/>
      <c r="E70" s="18">
        <v>2</v>
      </c>
      <c r="F70" s="44" t="str">
        <f t="shared" si="315"/>
        <v>Duque de Caxias</v>
      </c>
      <c r="G70" s="96">
        <v>284631.69698977738</v>
      </c>
      <c r="H70" s="96">
        <v>289291.57996341062</v>
      </c>
      <c r="I70" s="96">
        <v>299921.80328343535</v>
      </c>
      <c r="J70" s="96">
        <v>310741.31695125403</v>
      </c>
      <c r="K70" s="96">
        <v>321750.12096686673</v>
      </c>
      <c r="L70" s="96">
        <v>331761.89661014866</v>
      </c>
      <c r="M70" s="96">
        <v>341918.39372113126</v>
      </c>
      <c r="N70" s="96">
        <v>352219.61229981499</v>
      </c>
      <c r="O70" s="96">
        <v>362665.5523461994</v>
      </c>
      <c r="P70" s="96">
        <v>373256.21386028477</v>
      </c>
      <c r="Q70" s="96">
        <v>382529.84100148338</v>
      </c>
      <c r="R70" s="96">
        <v>385282.03377924429</v>
      </c>
      <c r="S70" s="96">
        <v>388034.22655700543</v>
      </c>
      <c r="T70" s="96">
        <v>390786.41933476634</v>
      </c>
      <c r="U70" s="96">
        <v>393538.61211252742</v>
      </c>
      <c r="V70" s="96">
        <v>394991.91007430782</v>
      </c>
      <c r="W70" s="96">
        <v>396445.20803608827</v>
      </c>
      <c r="X70" s="96">
        <v>397898.50599786872</v>
      </c>
      <c r="Y70" s="96">
        <v>399351.80395964917</v>
      </c>
      <c r="Z70" s="96">
        <v>400805.10192142957</v>
      </c>
      <c r="AA70" s="96">
        <v>401175.80705172557</v>
      </c>
      <c r="AB70" s="96">
        <v>401546.51218202157</v>
      </c>
      <c r="AC70" s="96">
        <v>401917.21731231752</v>
      </c>
      <c r="AD70" s="96">
        <v>402287.92244261346</v>
      </c>
      <c r="AE70" s="96">
        <v>402658.62757290952</v>
      </c>
      <c r="AF70" s="96">
        <v>402126.08383143734</v>
      </c>
      <c r="AG70" s="96">
        <v>401593.54008996533</v>
      </c>
      <c r="AH70" s="96">
        <v>401060.99634849321</v>
      </c>
      <c r="AI70" s="96">
        <v>400528.45260702108</v>
      </c>
      <c r="AJ70" s="96">
        <v>399995.90886554896</v>
      </c>
      <c r="AK70" s="96">
        <v>398734.86559867067</v>
      </c>
      <c r="AL70" s="96">
        <v>397473.82233179233</v>
      </c>
      <c r="AM70" s="96">
        <v>396212.77906491398</v>
      </c>
      <c r="AN70" s="96">
        <v>394951.73579803563</v>
      </c>
      <c r="AO70" s="96">
        <v>393690.69253115728</v>
      </c>
      <c r="AP70" s="96">
        <v>392429.649264279</v>
      </c>
      <c r="AQ70" s="8"/>
    </row>
    <row r="71" spans="2:43">
      <c r="B71" s="5"/>
      <c r="E71" s="18">
        <v>3</v>
      </c>
      <c r="F71" s="44" t="str">
        <f t="shared" si="315"/>
        <v>Japeri</v>
      </c>
      <c r="G71" s="96">
        <v>26261.292878325541</v>
      </c>
      <c r="H71" s="96">
        <v>26755.451229778624</v>
      </c>
      <c r="I71" s="96">
        <v>29752.508803817218</v>
      </c>
      <c r="J71" s="96">
        <v>32840.344086064732</v>
      </c>
      <c r="K71" s="96">
        <v>36018.957076521168</v>
      </c>
      <c r="L71" s="96">
        <v>39202.875206274737</v>
      </c>
      <c r="M71" s="96">
        <v>39793.116405233872</v>
      </c>
      <c r="N71" s="96">
        <v>40383.357604192999</v>
      </c>
      <c r="O71" s="96">
        <v>40973.598803152134</v>
      </c>
      <c r="P71" s="96">
        <v>41563.840002111268</v>
      </c>
      <c r="Q71" s="96">
        <v>42021.757115211985</v>
      </c>
      <c r="R71" s="96">
        <v>42479.674228312717</v>
      </c>
      <c r="S71" s="96">
        <v>42937.591341413441</v>
      </c>
      <c r="T71" s="96">
        <v>43395.508454514165</v>
      </c>
      <c r="U71" s="96">
        <v>43853.42556761489</v>
      </c>
      <c r="V71" s="96">
        <v>44164.009111102816</v>
      </c>
      <c r="W71" s="96">
        <v>44474.592654590742</v>
      </c>
      <c r="X71" s="96">
        <v>44785.176198078669</v>
      </c>
      <c r="Y71" s="96">
        <v>45095.759741566595</v>
      </c>
      <c r="Z71" s="96">
        <v>45406.343285054521</v>
      </c>
      <c r="AA71" s="96">
        <v>45571.05859397562</v>
      </c>
      <c r="AB71" s="96">
        <v>45735.773902896719</v>
      </c>
      <c r="AC71" s="96">
        <v>45900.489211817825</v>
      </c>
      <c r="AD71" s="96">
        <v>46065.204520738924</v>
      </c>
      <c r="AE71" s="96">
        <v>46229.91982966003</v>
      </c>
      <c r="AF71" s="96">
        <v>46259.14777720398</v>
      </c>
      <c r="AG71" s="96">
        <v>46288.37572474793</v>
      </c>
      <c r="AH71" s="96">
        <v>46317.603672291872</v>
      </c>
      <c r="AI71" s="96">
        <v>46346.831619835822</v>
      </c>
      <c r="AJ71" s="96">
        <v>46376.059567379772</v>
      </c>
      <c r="AK71" s="96">
        <v>46289.282407654486</v>
      </c>
      <c r="AL71" s="96">
        <v>46202.505247929199</v>
      </c>
      <c r="AM71" s="96">
        <v>46115.728088203905</v>
      </c>
      <c r="AN71" s="96">
        <v>46028.950928478618</v>
      </c>
      <c r="AO71" s="96">
        <v>45942.173768753339</v>
      </c>
      <c r="AP71" s="96">
        <v>45855.396609028052</v>
      </c>
      <c r="AQ71" s="8"/>
    </row>
    <row r="72" spans="2:43">
      <c r="B72" s="5"/>
      <c r="E72" s="18">
        <v>4</v>
      </c>
      <c r="F72" s="44" t="str">
        <f t="shared" si="315"/>
        <v>Mesquita</v>
      </c>
      <c r="G72" s="96">
        <v>61513.148332251527</v>
      </c>
      <c r="H72" s="96">
        <v>62288.241829599283</v>
      </c>
      <c r="I72" s="96">
        <v>63259.794315504514</v>
      </c>
      <c r="J72" s="96">
        <v>64236.176044383872</v>
      </c>
      <c r="K72" s="96">
        <v>65217.38701623735</v>
      </c>
      <c r="L72" s="96">
        <v>65986.484549749977</v>
      </c>
      <c r="M72" s="96">
        <v>66759.076294351718</v>
      </c>
      <c r="N72" s="96">
        <v>67535.162250042558</v>
      </c>
      <c r="O72" s="96">
        <v>68314.742416822526</v>
      </c>
      <c r="P72" s="96">
        <v>69097.816794691607</v>
      </c>
      <c r="Q72" s="96">
        <v>69640.033890749022</v>
      </c>
      <c r="R72" s="96">
        <v>69972.227227552066</v>
      </c>
      <c r="S72" s="96">
        <v>70304.42056435511</v>
      </c>
      <c r="T72" s="96">
        <v>70636.613901158154</v>
      </c>
      <c r="U72" s="96">
        <v>70968.807237961184</v>
      </c>
      <c r="V72" s="96">
        <v>71089.176547296913</v>
      </c>
      <c r="W72" s="96">
        <v>71209.545856632642</v>
      </c>
      <c r="X72" s="96">
        <v>71329.91516596837</v>
      </c>
      <c r="Y72" s="96">
        <v>71450.284475304099</v>
      </c>
      <c r="Z72" s="96">
        <v>71570.653784639828</v>
      </c>
      <c r="AA72" s="96">
        <v>71519.987142911647</v>
      </c>
      <c r="AB72" s="96">
        <v>71469.32050118348</v>
      </c>
      <c r="AC72" s="96">
        <v>71418.653859455313</v>
      </c>
      <c r="AD72" s="96">
        <v>71367.987217727132</v>
      </c>
      <c r="AE72" s="96">
        <v>71317.320575998965</v>
      </c>
      <c r="AF72" s="96">
        <v>71128.830893572725</v>
      </c>
      <c r="AG72" s="96">
        <v>70940.341211146486</v>
      </c>
      <c r="AH72" s="96">
        <v>70751.851528720275</v>
      </c>
      <c r="AI72" s="96">
        <v>70563.361846294036</v>
      </c>
      <c r="AJ72" s="96">
        <v>70374.872163867796</v>
      </c>
      <c r="AK72" s="96">
        <v>70079.766481818791</v>
      </c>
      <c r="AL72" s="96">
        <v>69784.660799769787</v>
      </c>
      <c r="AM72" s="96">
        <v>69489.555117720767</v>
      </c>
      <c r="AN72" s="96">
        <v>69194.449435671762</v>
      </c>
      <c r="AO72" s="96">
        <v>68899.343753622758</v>
      </c>
      <c r="AP72" s="96">
        <v>68604.238071573753</v>
      </c>
      <c r="AQ72" s="8"/>
    </row>
    <row r="73" spans="2:43">
      <c r="B73" s="5"/>
      <c r="E73" s="18">
        <v>5</v>
      </c>
      <c r="F73" s="44" t="str">
        <f t="shared" si="315"/>
        <v>Nilopolis</v>
      </c>
      <c r="G73" s="96">
        <v>57924.56631398802</v>
      </c>
      <c r="H73" s="96">
        <v>58510.247931750317</v>
      </c>
      <c r="I73" s="96">
        <v>59203.793441001573</v>
      </c>
      <c r="J73" s="96">
        <v>59899.476962090426</v>
      </c>
      <c r="K73" s="96">
        <v>60597.298495016883</v>
      </c>
      <c r="L73" s="96">
        <v>61077.727891941504</v>
      </c>
      <c r="M73" s="96">
        <v>61559.499721458997</v>
      </c>
      <c r="N73" s="96">
        <v>62042.613983569383</v>
      </c>
      <c r="O73" s="96">
        <v>62527.070678272634</v>
      </c>
      <c r="P73" s="96">
        <v>63012.869805568786</v>
      </c>
      <c r="Q73" s="96">
        <v>63277.988003395105</v>
      </c>
      <c r="R73" s="96">
        <v>63429.74821641267</v>
      </c>
      <c r="S73" s="96">
        <v>63581.508429430221</v>
      </c>
      <c r="T73" s="96">
        <v>63733.268642447787</v>
      </c>
      <c r="U73" s="96">
        <v>63885.028855465345</v>
      </c>
      <c r="V73" s="96">
        <v>63858.571895784116</v>
      </c>
      <c r="W73" s="96">
        <v>63832.114936102909</v>
      </c>
      <c r="X73" s="96">
        <v>63805.657976421673</v>
      </c>
      <c r="Y73" s="96">
        <v>63779.201016740459</v>
      </c>
      <c r="Z73" s="96">
        <v>63752.74405705923</v>
      </c>
      <c r="AA73" s="96">
        <v>63590.953893434395</v>
      </c>
      <c r="AB73" s="96">
        <v>63429.163729809552</v>
      </c>
      <c r="AC73" s="96">
        <v>63267.373566184717</v>
      </c>
      <c r="AD73" s="96">
        <v>63105.583402559874</v>
      </c>
      <c r="AE73" s="96">
        <v>62943.793238935032</v>
      </c>
      <c r="AF73" s="96">
        <v>62677.70528376424</v>
      </c>
      <c r="AG73" s="96">
        <v>62411.617328593456</v>
      </c>
      <c r="AH73" s="96">
        <v>62145.529373422665</v>
      </c>
      <c r="AI73" s="96">
        <v>61879.441418251881</v>
      </c>
      <c r="AJ73" s="96">
        <v>61613.35346308109</v>
      </c>
      <c r="AK73" s="96">
        <v>61269.902289555845</v>
      </c>
      <c r="AL73" s="96">
        <v>60926.451116030577</v>
      </c>
      <c r="AM73" s="96">
        <v>60582.999942505332</v>
      </c>
      <c r="AN73" s="96">
        <v>60239.548768980079</v>
      </c>
      <c r="AO73" s="96">
        <v>59896.097595454819</v>
      </c>
      <c r="AP73" s="96">
        <v>59552.646421929559</v>
      </c>
      <c r="AQ73" s="8"/>
    </row>
    <row r="74" spans="2:43">
      <c r="B74" s="5"/>
      <c r="E74" s="18">
        <v>6</v>
      </c>
      <c r="F74" s="44" t="str">
        <f t="shared" si="315"/>
        <v>Novo Iguacu</v>
      </c>
      <c r="G74" s="96">
        <v>267010.15509459266</v>
      </c>
      <c r="H74" s="96">
        <v>270545.24829557526</v>
      </c>
      <c r="I74" s="96">
        <v>277162.94081384694</v>
      </c>
      <c r="J74" s="96">
        <v>283860.15217559651</v>
      </c>
      <c r="K74" s="96">
        <v>290636.88238082384</v>
      </c>
      <c r="L74" s="96">
        <v>296533.04337506351</v>
      </c>
      <c r="M74" s="96">
        <v>302488.05662189837</v>
      </c>
      <c r="N74" s="96">
        <v>308501.92212132836</v>
      </c>
      <c r="O74" s="96">
        <v>314574.63987335347</v>
      </c>
      <c r="P74" s="96">
        <v>320706.20987797377</v>
      </c>
      <c r="Q74" s="96">
        <v>325708.36695167032</v>
      </c>
      <c r="R74" s="96">
        <v>327401.27523311193</v>
      </c>
      <c r="S74" s="96">
        <v>329094.18351455347</v>
      </c>
      <c r="T74" s="96">
        <v>330787.09179599502</v>
      </c>
      <c r="U74" s="96">
        <v>332480.00007743662</v>
      </c>
      <c r="V74" s="96">
        <v>333231.69937793491</v>
      </c>
      <c r="W74" s="96">
        <v>333983.39867843321</v>
      </c>
      <c r="X74" s="96">
        <v>334735.0979789315</v>
      </c>
      <c r="Y74" s="96">
        <v>335486.7972794298</v>
      </c>
      <c r="Z74" s="96">
        <v>336238.49657992809</v>
      </c>
      <c r="AA74" s="96">
        <v>336127.18008509121</v>
      </c>
      <c r="AB74" s="96">
        <v>336015.86359025445</v>
      </c>
      <c r="AC74" s="96">
        <v>335904.54709541757</v>
      </c>
      <c r="AD74" s="96">
        <v>335793.23060058075</v>
      </c>
      <c r="AE74" s="96">
        <v>335681.91410574387</v>
      </c>
      <c r="AF74" s="96">
        <v>334902.02434089402</v>
      </c>
      <c r="AG74" s="96">
        <v>334122.13457604416</v>
      </c>
      <c r="AH74" s="96">
        <v>333342.24481119431</v>
      </c>
      <c r="AI74" s="96">
        <v>332562.35504634446</v>
      </c>
      <c r="AJ74" s="96">
        <v>331782.4652814946</v>
      </c>
      <c r="AK74" s="96">
        <v>330484.14819170506</v>
      </c>
      <c r="AL74" s="96">
        <v>329185.83110191562</v>
      </c>
      <c r="AM74" s="96">
        <v>327887.51401212608</v>
      </c>
      <c r="AN74" s="96">
        <v>326589.19692233665</v>
      </c>
      <c r="AO74" s="96">
        <v>325290.87983254716</v>
      </c>
      <c r="AP74" s="96">
        <v>323992.56274275773</v>
      </c>
      <c r="AQ74" s="8"/>
    </row>
    <row r="75" spans="2:43">
      <c r="B75" s="5"/>
      <c r="E75" s="18">
        <v>7</v>
      </c>
      <c r="F75" s="44" t="str">
        <f t="shared" si="315"/>
        <v>Queimados</v>
      </c>
      <c r="G75" s="96">
        <v>46565.477212277357</v>
      </c>
      <c r="H75" s="96">
        <v>47450.6729696568</v>
      </c>
      <c r="I75" s="96">
        <v>50476.785623685595</v>
      </c>
      <c r="J75" s="96">
        <v>53581.313359670115</v>
      </c>
      <c r="K75" s="96">
        <v>56764.256177610368</v>
      </c>
      <c r="L75" s="96">
        <v>59792.519659537618</v>
      </c>
      <c r="M75" s="96">
        <v>60601.45116285979</v>
      </c>
      <c r="N75" s="96">
        <v>61410.382666181962</v>
      </c>
      <c r="O75" s="96">
        <v>62219.314169504134</v>
      </c>
      <c r="P75" s="96">
        <v>63028.245672826306</v>
      </c>
      <c r="Q75" s="96">
        <v>63567.616817217982</v>
      </c>
      <c r="R75" s="96">
        <v>64106.987961609659</v>
      </c>
      <c r="S75" s="96">
        <v>64646.359106001335</v>
      </c>
      <c r="T75" s="96">
        <v>65185.730250393019</v>
      </c>
      <c r="U75" s="96">
        <v>65725.101394784695</v>
      </c>
      <c r="V75" s="96">
        <v>66021.598675738962</v>
      </c>
      <c r="W75" s="96">
        <v>66318.095956693229</v>
      </c>
      <c r="X75" s="96">
        <v>66614.59323764751</v>
      </c>
      <c r="Y75" s="96">
        <v>66911.090518601792</v>
      </c>
      <c r="Z75" s="96">
        <v>67207.587799556059</v>
      </c>
      <c r="AA75" s="96">
        <v>67300.983810892925</v>
      </c>
      <c r="AB75" s="96">
        <v>67394.379822229806</v>
      </c>
      <c r="AC75" s="96">
        <v>67487.775833566702</v>
      </c>
      <c r="AD75" s="96">
        <v>67581.171844903569</v>
      </c>
      <c r="AE75" s="96">
        <v>67674.56785624045</v>
      </c>
      <c r="AF75" s="96">
        <v>67599.354787846154</v>
      </c>
      <c r="AG75" s="96">
        <v>67524.141719451844</v>
      </c>
      <c r="AH75" s="96">
        <v>67448.928651057562</v>
      </c>
      <c r="AI75" s="96">
        <v>67373.715582663266</v>
      </c>
      <c r="AJ75" s="96">
        <v>67298.50251426897</v>
      </c>
      <c r="AK75" s="96">
        <v>67088.128835391937</v>
      </c>
      <c r="AL75" s="96">
        <v>66877.755156514904</v>
      </c>
      <c r="AM75" s="96">
        <v>66667.381477637871</v>
      </c>
      <c r="AN75" s="96">
        <v>66457.007798760838</v>
      </c>
      <c r="AO75" s="96">
        <v>66246.634119883805</v>
      </c>
      <c r="AP75" s="96">
        <v>66036.260441006772</v>
      </c>
      <c r="AQ75" s="8"/>
    </row>
    <row r="76" spans="2:43">
      <c r="B76" s="5"/>
      <c r="E76" s="18">
        <v>8</v>
      </c>
      <c r="F76" s="44" t="str">
        <f t="shared" si="315"/>
        <v>Rio de Janeiro - AP 1, 2.2 e 3</v>
      </c>
      <c r="G76" s="96">
        <v>877463.7</v>
      </c>
      <c r="H76" s="96">
        <v>887956.45</v>
      </c>
      <c r="I76" s="96">
        <v>903852.45</v>
      </c>
      <c r="J76" s="96">
        <v>919876.58999999985</v>
      </c>
      <c r="K76" s="96">
        <v>936025.03571428556</v>
      </c>
      <c r="L76" s="96">
        <v>949129.15714285697</v>
      </c>
      <c r="M76" s="96">
        <v>962321.2714285712</v>
      </c>
      <c r="N76" s="96">
        <v>975602.34571428539</v>
      </c>
      <c r="O76" s="96">
        <v>988972.38</v>
      </c>
      <c r="P76" s="96">
        <v>996678.54</v>
      </c>
      <c r="Q76" s="96">
        <v>1001154.33</v>
      </c>
      <c r="R76" s="96">
        <v>1005630.12</v>
      </c>
      <c r="S76" s="96">
        <v>1010104.92</v>
      </c>
      <c r="T76" s="96">
        <v>1014580.71</v>
      </c>
      <c r="U76" s="96">
        <v>1019055.51</v>
      </c>
      <c r="V76" s="96">
        <v>1020839.49</v>
      </c>
      <c r="W76" s="96">
        <v>1022624.46</v>
      </c>
      <c r="X76" s="96">
        <v>1024408.44</v>
      </c>
      <c r="Y76" s="96">
        <v>1026192.42</v>
      </c>
      <c r="Z76" s="96">
        <v>1027976.4</v>
      </c>
      <c r="AA76" s="96">
        <v>1027567.53</v>
      </c>
      <c r="AB76" s="96">
        <v>1027158.66</v>
      </c>
      <c r="AC76" s="96">
        <v>1026749.79</v>
      </c>
      <c r="AD76" s="96">
        <v>1026340.92</v>
      </c>
      <c r="AE76" s="96">
        <v>1025932.05</v>
      </c>
      <c r="AF76" s="96">
        <v>1023677.82</v>
      </c>
      <c r="AG76" s="96">
        <v>1021423.59</v>
      </c>
      <c r="AH76" s="96">
        <v>1019170.35</v>
      </c>
      <c r="AI76" s="96">
        <v>1016916.12</v>
      </c>
      <c r="AJ76" s="96">
        <v>1014661.89</v>
      </c>
      <c r="AK76" s="96">
        <v>1010900.88</v>
      </c>
      <c r="AL76" s="96">
        <v>1007139.87</v>
      </c>
      <c r="AM76" s="96">
        <v>1003377.87</v>
      </c>
      <c r="AN76" s="96">
        <v>999616.86</v>
      </c>
      <c r="AO76" s="96">
        <v>995855.85</v>
      </c>
      <c r="AP76" s="96">
        <v>992092.86</v>
      </c>
      <c r="AQ76" s="8"/>
    </row>
    <row r="77" spans="2:43">
      <c r="B77" s="5"/>
      <c r="E77" s="18">
        <v>9</v>
      </c>
      <c r="F77" s="44" t="str">
        <f t="shared" si="315"/>
        <v>Sao Joao de Meriti</v>
      </c>
      <c r="G77" s="96">
        <v>159074.36046349828</v>
      </c>
      <c r="H77" s="96">
        <v>160622.91886720198</v>
      </c>
      <c r="I77" s="96">
        <v>163627.16496111031</v>
      </c>
      <c r="J77" s="96">
        <v>166659.21147274645</v>
      </c>
      <c r="K77" s="96">
        <v>169719.05840211042</v>
      </c>
      <c r="L77" s="96">
        <v>172155.20547567669</v>
      </c>
      <c r="M77" s="96">
        <v>174607.86232991199</v>
      </c>
      <c r="N77" s="96">
        <v>177077.02896481636</v>
      </c>
      <c r="O77" s="96">
        <v>179562.70538038982</v>
      </c>
      <c r="P77" s="96">
        <v>182064.89157663228</v>
      </c>
      <c r="Q77" s="96">
        <v>183929.86687221716</v>
      </c>
      <c r="R77" s="96">
        <v>184270.07960819692</v>
      </c>
      <c r="S77" s="96">
        <v>184610.29234417665</v>
      </c>
      <c r="T77" s="96">
        <v>184950.50508015641</v>
      </c>
      <c r="U77" s="96">
        <v>185290.7178161362</v>
      </c>
      <c r="V77" s="96">
        <v>185121.96650772757</v>
      </c>
      <c r="W77" s="96">
        <v>184953.21519931898</v>
      </c>
      <c r="X77" s="96">
        <v>184784.46389091032</v>
      </c>
      <c r="Y77" s="96">
        <v>184615.71258250176</v>
      </c>
      <c r="Z77" s="96">
        <v>184446.96127409313</v>
      </c>
      <c r="AA77" s="96">
        <v>183900.26380414463</v>
      </c>
      <c r="AB77" s="96">
        <v>183353.56633419613</v>
      </c>
      <c r="AC77" s="96">
        <v>182806.86886424769</v>
      </c>
      <c r="AD77" s="96">
        <v>182260.17139429916</v>
      </c>
      <c r="AE77" s="96">
        <v>181713.47392435072</v>
      </c>
      <c r="AF77" s="96">
        <v>180879.36582797844</v>
      </c>
      <c r="AG77" s="96">
        <v>180045.25773160619</v>
      </c>
      <c r="AH77" s="96">
        <v>179211.14963523395</v>
      </c>
      <c r="AI77" s="96">
        <v>178377.04153886167</v>
      </c>
      <c r="AJ77" s="96">
        <v>177542.93344248942</v>
      </c>
      <c r="AK77" s="96">
        <v>176497.73429010631</v>
      </c>
      <c r="AL77" s="96">
        <v>175452.53513772314</v>
      </c>
      <c r="AM77" s="96">
        <v>174407.33598534003</v>
      </c>
      <c r="AN77" s="96">
        <v>173362.13683295689</v>
      </c>
      <c r="AO77" s="96">
        <v>172316.93768057378</v>
      </c>
      <c r="AP77" s="96">
        <v>171271.73852819065</v>
      </c>
      <c r="AQ77" s="8"/>
    </row>
    <row r="78" spans="2:43">
      <c r="B78" s="5"/>
      <c r="F78" s="100" t="s">
        <v>1</v>
      </c>
      <c r="G78" s="27">
        <f t="shared" ref="G78:AP78" si="316">SUM(G69:G77)</f>
        <v>1921460.7749536806</v>
      </c>
      <c r="H78" s="27">
        <f t="shared" si="316"/>
        <v>1946626.1802224102</v>
      </c>
      <c r="I78" s="27">
        <f t="shared" si="316"/>
        <v>1997106.6982315923</v>
      </c>
      <c r="J78" s="27">
        <f t="shared" si="316"/>
        <v>2048322.2737108511</v>
      </c>
      <c r="K78" s="27">
        <f t="shared" si="316"/>
        <v>2100269.0723744724</v>
      </c>
      <c r="L78" s="27">
        <f t="shared" si="316"/>
        <v>2145643.0327821956</v>
      </c>
      <c r="M78" s="27">
        <f t="shared" si="316"/>
        <v>2186619.2461955296</v>
      </c>
      <c r="N78" s="27">
        <f t="shared" si="316"/>
        <v>2228011.688666733</v>
      </c>
      <c r="O78" s="27">
        <f t="shared" si="316"/>
        <v>2269820.3601958044</v>
      </c>
      <c r="P78" s="27">
        <f t="shared" si="316"/>
        <v>2306292.4264970301</v>
      </c>
      <c r="Q78" s="27">
        <f t="shared" si="316"/>
        <v>2334928.8701043506</v>
      </c>
      <c r="R78" s="27">
        <f t="shared" si="316"/>
        <v>2347041.3697658703</v>
      </c>
      <c r="S78" s="27">
        <f t="shared" si="316"/>
        <v>2359152.8794273902</v>
      </c>
      <c r="T78" s="27">
        <f t="shared" si="316"/>
        <v>2371265.3790889098</v>
      </c>
      <c r="U78" s="27">
        <f t="shared" si="316"/>
        <v>2383376.8887504297</v>
      </c>
      <c r="V78" s="27">
        <f t="shared" si="316"/>
        <v>2388590.0136128492</v>
      </c>
      <c r="W78" s="27">
        <f t="shared" si="316"/>
        <v>2393804.1284752679</v>
      </c>
      <c r="X78" s="27">
        <f t="shared" si="316"/>
        <v>2399017.2533376869</v>
      </c>
      <c r="Y78" s="27">
        <f t="shared" si="316"/>
        <v>2404230.3782001063</v>
      </c>
      <c r="Z78" s="27">
        <f t="shared" si="316"/>
        <v>2409443.5030625258</v>
      </c>
      <c r="AA78" s="27">
        <f t="shared" si="316"/>
        <v>2408923.3184336605</v>
      </c>
      <c r="AB78" s="27">
        <f t="shared" si="316"/>
        <v>2408403.1338047944</v>
      </c>
      <c r="AC78" s="27">
        <f t="shared" si="316"/>
        <v>2407882.9491759287</v>
      </c>
      <c r="AD78" s="27">
        <f t="shared" si="316"/>
        <v>2407362.7645470635</v>
      </c>
      <c r="AE78" s="27">
        <f t="shared" si="316"/>
        <v>2406842.5799181983</v>
      </c>
      <c r="AF78" s="27">
        <f t="shared" si="316"/>
        <v>2401608.8411136405</v>
      </c>
      <c r="AG78" s="27">
        <f t="shared" si="316"/>
        <v>2396375.1023090831</v>
      </c>
      <c r="AH78" s="27">
        <f t="shared" si="316"/>
        <v>2391142.3535045255</v>
      </c>
      <c r="AI78" s="27">
        <f t="shared" si="316"/>
        <v>2385908.6146999677</v>
      </c>
      <c r="AJ78" s="27">
        <f t="shared" si="316"/>
        <v>2380674.8758954103</v>
      </c>
      <c r="AK78" s="27">
        <f t="shared" si="316"/>
        <v>2371673.5611880077</v>
      </c>
      <c r="AL78" s="27">
        <f t="shared" si="316"/>
        <v>2362672.2464806056</v>
      </c>
      <c r="AM78" s="27">
        <f t="shared" si="316"/>
        <v>2353669.9417732027</v>
      </c>
      <c r="AN78" s="27">
        <f t="shared" si="316"/>
        <v>2344668.6270658001</v>
      </c>
      <c r="AO78" s="27">
        <f t="shared" si="316"/>
        <v>2335667.3123583971</v>
      </c>
      <c r="AP78" s="27">
        <f t="shared" si="316"/>
        <v>2326664.0176509949</v>
      </c>
      <c r="AQ78" s="8"/>
    </row>
    <row r="79" spans="2:43">
      <c r="B79" s="5"/>
      <c r="F79" s="65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8"/>
    </row>
    <row r="80" spans="2:43" ht="13.5" thickBot="1">
      <c r="B80" s="5"/>
      <c r="D80" s="19" t="s">
        <v>94</v>
      </c>
      <c r="E80" s="19"/>
      <c r="F80" s="99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8"/>
    </row>
    <row r="81" spans="2:43" ht="13.5" thickTop="1">
      <c r="B81" s="5"/>
      <c r="D81" s="20"/>
      <c r="E81" s="20"/>
      <c r="F81" s="45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8"/>
    </row>
    <row r="82" spans="2:43">
      <c r="B82" s="5"/>
      <c r="E82" s="18">
        <v>1</v>
      </c>
      <c r="F82" s="44" t="str">
        <f t="shared" ref="F82:F90" si="317">F69</f>
        <v>Belford Roxo</v>
      </c>
      <c r="G82" s="97">
        <v>1.27</v>
      </c>
      <c r="H82" s="97">
        <v>1.27</v>
      </c>
      <c r="I82" s="97">
        <v>1.27</v>
      </c>
      <c r="J82" s="97">
        <v>1.27</v>
      </c>
      <c r="K82" s="97">
        <v>1.27</v>
      </c>
      <c r="L82" s="97">
        <v>1.27</v>
      </c>
      <c r="M82" s="97">
        <v>1.27</v>
      </c>
      <c r="N82" s="97">
        <v>1.27</v>
      </c>
      <c r="O82" s="97">
        <v>1.27</v>
      </c>
      <c r="P82" s="97">
        <v>1.27</v>
      </c>
      <c r="Q82" s="97">
        <v>1.27</v>
      </c>
      <c r="R82" s="97">
        <v>1.27</v>
      </c>
      <c r="S82" s="97">
        <v>1.27</v>
      </c>
      <c r="T82" s="97">
        <v>1.27</v>
      </c>
      <c r="U82" s="97">
        <v>1.27</v>
      </c>
      <c r="V82" s="97">
        <v>1.27</v>
      </c>
      <c r="W82" s="97">
        <v>1.27</v>
      </c>
      <c r="X82" s="97">
        <v>1.27</v>
      </c>
      <c r="Y82" s="97">
        <v>1.27</v>
      </c>
      <c r="Z82" s="97">
        <v>1.27</v>
      </c>
      <c r="AA82" s="97">
        <v>1.27</v>
      </c>
      <c r="AB82" s="97">
        <v>1.27</v>
      </c>
      <c r="AC82" s="97">
        <v>1.27</v>
      </c>
      <c r="AD82" s="97">
        <v>1.27</v>
      </c>
      <c r="AE82" s="97">
        <v>1.27</v>
      </c>
      <c r="AF82" s="97">
        <v>1.2680151778110678</v>
      </c>
      <c r="AG82" s="97">
        <v>1.2660303556221353</v>
      </c>
      <c r="AH82" s="97">
        <v>1.264045533433203</v>
      </c>
      <c r="AI82" s="97">
        <v>1.2620607112442705</v>
      </c>
      <c r="AJ82" s="97">
        <v>1.2600758890553383</v>
      </c>
      <c r="AK82" s="97">
        <v>1.2558958908667073</v>
      </c>
      <c r="AL82" s="97">
        <v>1.2517158926780758</v>
      </c>
      <c r="AM82" s="97">
        <v>1.2475358944894446</v>
      </c>
      <c r="AN82" s="97">
        <v>1.2433558963008136</v>
      </c>
      <c r="AO82" s="97">
        <v>1.2391758981121821</v>
      </c>
      <c r="AP82" s="97">
        <v>1.2349958999235509</v>
      </c>
      <c r="AQ82" s="8"/>
    </row>
    <row r="83" spans="2:43">
      <c r="B83" s="5"/>
      <c r="E83" s="18">
        <v>2</v>
      </c>
      <c r="F83" s="44" t="str">
        <f t="shared" si="317"/>
        <v>Duque de Caxias</v>
      </c>
      <c r="G83" s="97">
        <v>1.5100000000000002</v>
      </c>
      <c r="H83" s="97">
        <v>1.5100000000000002</v>
      </c>
      <c r="I83" s="97">
        <v>1.51</v>
      </c>
      <c r="J83" s="97">
        <v>1.5099999999999998</v>
      </c>
      <c r="K83" s="97">
        <v>1.5099999999999998</v>
      </c>
      <c r="L83" s="97">
        <v>1.5100000000000002</v>
      </c>
      <c r="M83" s="97">
        <v>1.5099999999999998</v>
      </c>
      <c r="N83" s="97">
        <v>1.5100000000000002</v>
      </c>
      <c r="O83" s="97">
        <v>1.51</v>
      </c>
      <c r="P83" s="97">
        <v>1.51</v>
      </c>
      <c r="Q83" s="97">
        <v>1.51</v>
      </c>
      <c r="R83" s="97">
        <v>1.5099999999999998</v>
      </c>
      <c r="S83" s="97">
        <v>1.5100000000000002</v>
      </c>
      <c r="T83" s="97">
        <v>1.5099999999999998</v>
      </c>
      <c r="U83" s="97">
        <v>1.51</v>
      </c>
      <c r="V83" s="97">
        <v>1.5098550803982744</v>
      </c>
      <c r="W83" s="97">
        <v>1.5097112508047885</v>
      </c>
      <c r="X83" s="97">
        <v>1.5095684989679232</v>
      </c>
      <c r="Y83" s="97">
        <v>1.5094268128189845</v>
      </c>
      <c r="Z83" s="97">
        <v>1.5092861804688003</v>
      </c>
      <c r="AA83" s="97">
        <v>1.5080907560990282</v>
      </c>
      <c r="AB83" s="97">
        <v>1.5068994258747108</v>
      </c>
      <c r="AC83" s="97">
        <v>1.505712168799072</v>
      </c>
      <c r="AD83" s="97">
        <v>1.5045289640186654</v>
      </c>
      <c r="AE83" s="97">
        <v>1.5033497908221551</v>
      </c>
      <c r="AF83" s="97">
        <v>1.5012635957868905</v>
      </c>
      <c r="AG83" s="97">
        <v>1.4991776728368633</v>
      </c>
      <c r="AH83" s="97">
        <v>1.497092021918847</v>
      </c>
      <c r="AI83" s="97">
        <v>1.4950066429796307</v>
      </c>
      <c r="AJ83" s="97">
        <v>1.4929215359660166</v>
      </c>
      <c r="AK83" s="97">
        <v>1.4882148911999564</v>
      </c>
      <c r="AL83" s="97">
        <v>1.483508246433896</v>
      </c>
      <c r="AM83" s="97">
        <v>1.4788016016678356</v>
      </c>
      <c r="AN83" s="97">
        <v>1.4740949569017752</v>
      </c>
      <c r="AO83" s="97">
        <v>1.4693883121357147</v>
      </c>
      <c r="AP83" s="97">
        <v>1.4646816673696545</v>
      </c>
      <c r="AQ83" s="8"/>
    </row>
    <row r="84" spans="2:43">
      <c r="B84" s="5"/>
      <c r="E84" s="18">
        <v>3</v>
      </c>
      <c r="F84" s="44" t="str">
        <f t="shared" si="317"/>
        <v>Japeri</v>
      </c>
      <c r="G84" s="97">
        <v>1.1599999999999999</v>
      </c>
      <c r="H84" s="97">
        <v>1.1599999999999999</v>
      </c>
      <c r="I84" s="97">
        <v>1.1599999999999999</v>
      </c>
      <c r="J84" s="97">
        <v>1.1599999999999999</v>
      </c>
      <c r="K84" s="97">
        <v>1.1599999999999999</v>
      </c>
      <c r="L84" s="97">
        <v>1.1599999999999999</v>
      </c>
      <c r="M84" s="97">
        <v>1.1599999999999999</v>
      </c>
      <c r="N84" s="97">
        <v>1.1599999999999999</v>
      </c>
      <c r="O84" s="97">
        <v>1.1599999999999999</v>
      </c>
      <c r="P84" s="97">
        <v>1.1599999999999999</v>
      </c>
      <c r="Q84" s="97">
        <v>1.1599999999999999</v>
      </c>
      <c r="R84" s="97">
        <v>1.1599999999999999</v>
      </c>
      <c r="S84" s="97">
        <v>1.1599999999999999</v>
      </c>
      <c r="T84" s="97">
        <v>1.1599999999999999</v>
      </c>
      <c r="U84" s="97">
        <v>1.1599999999999999</v>
      </c>
      <c r="V84" s="97">
        <v>1.1599999999999999</v>
      </c>
      <c r="W84" s="97">
        <v>1.1599999999999999</v>
      </c>
      <c r="X84" s="97">
        <v>1.1599999999999999</v>
      </c>
      <c r="Y84" s="97">
        <v>1.1599999999999999</v>
      </c>
      <c r="Z84" s="97">
        <v>1.1599999999999999</v>
      </c>
      <c r="AA84" s="97">
        <v>1.1599999999999999</v>
      </c>
      <c r="AB84" s="97">
        <v>1.1599999999999999</v>
      </c>
      <c r="AC84" s="97">
        <v>1.1599999999999999</v>
      </c>
      <c r="AD84" s="97">
        <v>1.1599999999999999</v>
      </c>
      <c r="AE84" s="97">
        <v>1.1599999999999999</v>
      </c>
      <c r="AF84" s="97">
        <v>1.1599999999999999</v>
      </c>
      <c r="AG84" s="97">
        <v>1.1599999999999999</v>
      </c>
      <c r="AH84" s="97">
        <v>1.1599999999999999</v>
      </c>
      <c r="AI84" s="97">
        <v>1.1599999999999999</v>
      </c>
      <c r="AJ84" s="97">
        <v>1.1599999999999999</v>
      </c>
      <c r="AK84" s="97">
        <v>1.1578294510956653</v>
      </c>
      <c r="AL84" s="97">
        <v>1.1556589021913308</v>
      </c>
      <c r="AM84" s="97">
        <v>1.1534883532869959</v>
      </c>
      <c r="AN84" s="97">
        <v>1.1513178043826613</v>
      </c>
      <c r="AO84" s="97">
        <v>1.1491472554783269</v>
      </c>
      <c r="AP84" s="97">
        <v>1.1469767065739922</v>
      </c>
      <c r="AQ84" s="8"/>
    </row>
    <row r="85" spans="2:43">
      <c r="B85" s="5"/>
      <c r="E85" s="18">
        <v>4</v>
      </c>
      <c r="F85" s="44" t="str">
        <f t="shared" si="317"/>
        <v>Mesquita</v>
      </c>
      <c r="G85" s="97">
        <v>1.33</v>
      </c>
      <c r="H85" s="97">
        <v>1.33</v>
      </c>
      <c r="I85" s="97">
        <v>1.33</v>
      </c>
      <c r="J85" s="97">
        <v>1.33</v>
      </c>
      <c r="K85" s="97">
        <v>1.33</v>
      </c>
      <c r="L85" s="97">
        <v>1.33</v>
      </c>
      <c r="M85" s="97">
        <v>1.33</v>
      </c>
      <c r="N85" s="97">
        <v>1.33</v>
      </c>
      <c r="O85" s="97">
        <v>1.33</v>
      </c>
      <c r="P85" s="97">
        <v>1.33</v>
      </c>
      <c r="Q85" s="97">
        <v>1.33</v>
      </c>
      <c r="R85" s="97">
        <v>1.33</v>
      </c>
      <c r="S85" s="97">
        <v>1.33</v>
      </c>
      <c r="T85" s="97">
        <v>1.33</v>
      </c>
      <c r="U85" s="97">
        <v>1.33</v>
      </c>
      <c r="V85" s="97">
        <v>1.33</v>
      </c>
      <c r="W85" s="97">
        <v>1.33</v>
      </c>
      <c r="X85" s="97">
        <v>1.33</v>
      </c>
      <c r="Y85" s="97">
        <v>1.33</v>
      </c>
      <c r="Z85" s="97">
        <v>1.33</v>
      </c>
      <c r="AA85" s="97">
        <v>1.3290584599981266</v>
      </c>
      <c r="AB85" s="97">
        <v>1.3281169199962533</v>
      </c>
      <c r="AC85" s="97">
        <v>1.32717537999438</v>
      </c>
      <c r="AD85" s="97">
        <v>1.3262338399925064</v>
      </c>
      <c r="AE85" s="97">
        <v>1.3252922999906331</v>
      </c>
      <c r="AF85" s="97">
        <v>1.3217895895308232</v>
      </c>
      <c r="AG85" s="97">
        <v>1.3182868790710132</v>
      </c>
      <c r="AH85" s="97">
        <v>1.3147841686112036</v>
      </c>
      <c r="AI85" s="97">
        <v>1.3112814581513936</v>
      </c>
      <c r="AJ85" s="97">
        <v>1.3077787476915836</v>
      </c>
      <c r="AK85" s="97">
        <v>1.3022947883259726</v>
      </c>
      <c r="AL85" s="97">
        <v>1.2968108289603617</v>
      </c>
      <c r="AM85" s="97">
        <v>1.2913268695947504</v>
      </c>
      <c r="AN85" s="97">
        <v>1.2858429102291395</v>
      </c>
      <c r="AO85" s="97">
        <v>1.2803589508635285</v>
      </c>
      <c r="AP85" s="97">
        <v>1.2748749914979176</v>
      </c>
      <c r="AQ85" s="8"/>
    </row>
    <row r="86" spans="2:43">
      <c r="B86" s="5"/>
      <c r="E86" s="18">
        <v>5</v>
      </c>
      <c r="F86" s="44" t="str">
        <f t="shared" si="317"/>
        <v>Nilopolis</v>
      </c>
      <c r="G86" s="97">
        <v>1.78</v>
      </c>
      <c r="H86" s="97">
        <v>1.7800000000000002</v>
      </c>
      <c r="I86" s="97">
        <v>1.7800000000000002</v>
      </c>
      <c r="J86" s="97">
        <v>1.7800000000000002</v>
      </c>
      <c r="K86" s="97">
        <v>1.78</v>
      </c>
      <c r="L86" s="97">
        <v>1.7799999999999998</v>
      </c>
      <c r="M86" s="97">
        <v>1.7800000000000002</v>
      </c>
      <c r="N86" s="97">
        <v>1.7799999999999998</v>
      </c>
      <c r="O86" s="97">
        <v>1.78</v>
      </c>
      <c r="P86" s="97">
        <v>1.78</v>
      </c>
      <c r="Q86" s="97">
        <v>1.7799999999999998</v>
      </c>
      <c r="R86" s="97">
        <v>1.7799999999999998</v>
      </c>
      <c r="S86" s="97">
        <v>1.7800000000000002</v>
      </c>
      <c r="T86" s="97">
        <v>1.7800000000000002</v>
      </c>
      <c r="U86" s="97">
        <v>1.78</v>
      </c>
      <c r="V86" s="97">
        <v>1.7792628415596534</v>
      </c>
      <c r="W86" s="97">
        <v>1.7785256831193077</v>
      </c>
      <c r="X86" s="97">
        <v>1.7777885246789609</v>
      </c>
      <c r="Y86" s="97">
        <v>1.7770513662386147</v>
      </c>
      <c r="Z86" s="97">
        <v>1.7763142077982683</v>
      </c>
      <c r="AA86" s="97">
        <v>1.7718063207954502</v>
      </c>
      <c r="AB86" s="97">
        <v>1.7672984337926321</v>
      </c>
      <c r="AC86" s="97">
        <v>1.762790546789814</v>
      </c>
      <c r="AD86" s="97">
        <v>1.7582826597869958</v>
      </c>
      <c r="AE86" s="97">
        <v>1.7537747727841775</v>
      </c>
      <c r="AF86" s="97">
        <v>1.7463608830405324</v>
      </c>
      <c r="AG86" s="97">
        <v>1.7389469932968875</v>
      </c>
      <c r="AH86" s="97">
        <v>1.7315331035532422</v>
      </c>
      <c r="AI86" s="97">
        <v>1.7241192138095973</v>
      </c>
      <c r="AJ86" s="97">
        <v>1.7167053240659522</v>
      </c>
      <c r="AK86" s="97">
        <v>1.707135897553552</v>
      </c>
      <c r="AL86" s="97">
        <v>1.6975664710411513</v>
      </c>
      <c r="AM86" s="97">
        <v>1.6879970445287513</v>
      </c>
      <c r="AN86" s="97">
        <v>1.6784276180163509</v>
      </c>
      <c r="AO86" s="97">
        <v>1.6688581915039504</v>
      </c>
      <c r="AP86" s="97">
        <v>1.6592887649915498</v>
      </c>
      <c r="AQ86" s="8"/>
    </row>
    <row r="87" spans="2:43">
      <c r="B87" s="5"/>
      <c r="E87" s="18">
        <v>6</v>
      </c>
      <c r="F87" s="44" t="str">
        <f t="shared" si="317"/>
        <v>Novo Iguacu</v>
      </c>
      <c r="G87" s="97">
        <v>1.7000000000000002</v>
      </c>
      <c r="H87" s="97">
        <v>1.7</v>
      </c>
      <c r="I87" s="97">
        <v>1.7</v>
      </c>
      <c r="J87" s="97">
        <v>1.6999999999999997</v>
      </c>
      <c r="K87" s="97">
        <v>1.7</v>
      </c>
      <c r="L87" s="97">
        <v>1.7</v>
      </c>
      <c r="M87" s="97">
        <v>1.7</v>
      </c>
      <c r="N87" s="97">
        <v>1.7</v>
      </c>
      <c r="O87" s="97">
        <v>1.7</v>
      </c>
      <c r="P87" s="97">
        <v>1.7</v>
      </c>
      <c r="Q87" s="97">
        <v>1.7</v>
      </c>
      <c r="R87" s="97">
        <v>1.7</v>
      </c>
      <c r="S87" s="97">
        <v>1.7</v>
      </c>
      <c r="T87" s="97">
        <v>1.7</v>
      </c>
      <c r="U87" s="97">
        <v>1.7</v>
      </c>
      <c r="V87" s="97">
        <v>1.7</v>
      </c>
      <c r="W87" s="97">
        <v>1.7</v>
      </c>
      <c r="X87" s="97">
        <v>1.7</v>
      </c>
      <c r="Y87" s="97">
        <v>1.7000000000000002</v>
      </c>
      <c r="Z87" s="97">
        <v>1.7</v>
      </c>
      <c r="AA87" s="97">
        <v>1.6994371910321169</v>
      </c>
      <c r="AB87" s="97">
        <v>1.6988743820642345</v>
      </c>
      <c r="AC87" s="97">
        <v>1.6983115730963514</v>
      </c>
      <c r="AD87" s="97">
        <v>1.6977487641284685</v>
      </c>
      <c r="AE87" s="97">
        <v>1.6971859551605855</v>
      </c>
      <c r="AF87" s="97">
        <v>1.6932428831633861</v>
      </c>
      <c r="AG87" s="97">
        <v>1.6892998111661868</v>
      </c>
      <c r="AH87" s="97">
        <v>1.6853567391689872</v>
      </c>
      <c r="AI87" s="97">
        <v>1.6814136671717879</v>
      </c>
      <c r="AJ87" s="97">
        <v>1.6774705951745883</v>
      </c>
      <c r="AK87" s="97">
        <v>1.670906388294376</v>
      </c>
      <c r="AL87" s="97">
        <v>1.6643421814141641</v>
      </c>
      <c r="AM87" s="97">
        <v>1.6577779745339518</v>
      </c>
      <c r="AN87" s="97">
        <v>1.6512137676537402</v>
      </c>
      <c r="AO87" s="97">
        <v>1.6446495607735281</v>
      </c>
      <c r="AP87" s="97">
        <v>1.6380853538933162</v>
      </c>
      <c r="AQ87" s="8"/>
    </row>
    <row r="88" spans="2:43">
      <c r="B88" s="5"/>
      <c r="E88" s="18">
        <v>7</v>
      </c>
      <c r="F88" s="44" t="str">
        <f t="shared" si="317"/>
        <v>Queimados</v>
      </c>
      <c r="G88" s="97">
        <v>1.3599999999999999</v>
      </c>
      <c r="H88" s="97">
        <v>1.36</v>
      </c>
      <c r="I88" s="97">
        <v>1.36</v>
      </c>
      <c r="J88" s="97">
        <v>1.36</v>
      </c>
      <c r="K88" s="97">
        <v>1.36</v>
      </c>
      <c r="L88" s="97">
        <v>1.36</v>
      </c>
      <c r="M88" s="97">
        <v>1.36</v>
      </c>
      <c r="N88" s="97">
        <v>1.36</v>
      </c>
      <c r="O88" s="97">
        <v>1.36</v>
      </c>
      <c r="P88" s="97">
        <v>1.36</v>
      </c>
      <c r="Q88" s="97">
        <v>1.36</v>
      </c>
      <c r="R88" s="97">
        <v>1.36</v>
      </c>
      <c r="S88" s="97">
        <v>1.36</v>
      </c>
      <c r="T88" s="97">
        <v>1.36</v>
      </c>
      <c r="U88" s="97">
        <v>1.36</v>
      </c>
      <c r="V88" s="97">
        <v>1.36</v>
      </c>
      <c r="W88" s="97">
        <v>1.36</v>
      </c>
      <c r="X88" s="97">
        <v>1.36</v>
      </c>
      <c r="Y88" s="97">
        <v>1.36</v>
      </c>
      <c r="Z88" s="97">
        <v>1.36</v>
      </c>
      <c r="AA88" s="97">
        <v>1.36</v>
      </c>
      <c r="AB88" s="97">
        <v>1.36</v>
      </c>
      <c r="AC88" s="97">
        <v>1.36</v>
      </c>
      <c r="AD88" s="97">
        <v>1.36</v>
      </c>
      <c r="AE88" s="97">
        <v>1.36</v>
      </c>
      <c r="AF88" s="97">
        <v>1.3584885049693478</v>
      </c>
      <c r="AG88" s="97">
        <v>1.3569770099386953</v>
      </c>
      <c r="AH88" s="97">
        <v>1.3554655149080435</v>
      </c>
      <c r="AI88" s="97">
        <v>1.3539540198773914</v>
      </c>
      <c r="AJ88" s="97">
        <v>1.3524425248467391</v>
      </c>
      <c r="AK88" s="97">
        <v>1.3482148184522109</v>
      </c>
      <c r="AL88" s="97">
        <v>1.3439871120576825</v>
      </c>
      <c r="AM88" s="97">
        <v>1.3397594056631543</v>
      </c>
      <c r="AN88" s="97">
        <v>1.3355316992686259</v>
      </c>
      <c r="AO88" s="97">
        <v>1.3313039928740977</v>
      </c>
      <c r="AP88" s="97">
        <v>1.3270762864795695</v>
      </c>
      <c r="AQ88" s="8"/>
    </row>
    <row r="89" spans="2:43">
      <c r="B89" s="5"/>
      <c r="E89" s="18">
        <v>8</v>
      </c>
      <c r="F89" s="44" t="str">
        <f t="shared" si="317"/>
        <v>Rio de Janeiro - AP 1, 2.2 e 3</v>
      </c>
      <c r="G89" s="97">
        <v>2.25</v>
      </c>
      <c r="H89" s="97">
        <v>2.25</v>
      </c>
      <c r="I89" s="97">
        <v>2.25</v>
      </c>
      <c r="J89" s="97">
        <v>2.25</v>
      </c>
      <c r="K89" s="97">
        <v>2.25</v>
      </c>
      <c r="L89" s="97">
        <v>2.25</v>
      </c>
      <c r="M89" s="97">
        <v>2.25</v>
      </c>
      <c r="N89" s="97">
        <v>2.25</v>
      </c>
      <c r="O89" s="97">
        <v>2.25</v>
      </c>
      <c r="P89" s="97">
        <v>2.25</v>
      </c>
      <c r="Q89" s="97">
        <v>2.25</v>
      </c>
      <c r="R89" s="97">
        <v>2.25</v>
      </c>
      <c r="S89" s="97">
        <v>2.25</v>
      </c>
      <c r="T89" s="97">
        <v>2.25</v>
      </c>
      <c r="U89" s="97">
        <v>2.25</v>
      </c>
      <c r="V89" s="97">
        <v>2.25</v>
      </c>
      <c r="W89" s="97">
        <v>2.25</v>
      </c>
      <c r="X89" s="97">
        <v>2.25</v>
      </c>
      <c r="Y89" s="97">
        <v>2.25</v>
      </c>
      <c r="Z89" s="97">
        <v>2.25</v>
      </c>
      <c r="AA89" s="97">
        <v>2.2491050791632961</v>
      </c>
      <c r="AB89" s="97">
        <v>2.2482101583265921</v>
      </c>
      <c r="AC89" s="97">
        <v>2.2473152374898877</v>
      </c>
      <c r="AD89" s="97">
        <v>2.2464203166531838</v>
      </c>
      <c r="AE89" s="97">
        <v>2.2455253958164798</v>
      </c>
      <c r="AF89" s="97">
        <v>2.2405914133826417</v>
      </c>
      <c r="AG89" s="97">
        <v>2.2356574309488035</v>
      </c>
      <c r="AH89" s="97">
        <v>2.2307256153935051</v>
      </c>
      <c r="AI89" s="97">
        <v>2.225791632959667</v>
      </c>
      <c r="AJ89" s="97">
        <v>2.2208576505258293</v>
      </c>
      <c r="AK89" s="97">
        <v>2.2126256789552756</v>
      </c>
      <c r="AL89" s="97">
        <v>2.204393707384722</v>
      </c>
      <c r="AM89" s="97">
        <v>2.196159568935629</v>
      </c>
      <c r="AN89" s="97">
        <v>2.1879275973650754</v>
      </c>
      <c r="AO89" s="97">
        <v>2.1796956257945221</v>
      </c>
      <c r="AP89" s="97">
        <v>2.1714593204668899</v>
      </c>
      <c r="AQ89" s="8"/>
    </row>
    <row r="90" spans="2:43">
      <c r="B90" s="5"/>
      <c r="E90" s="18">
        <v>9</v>
      </c>
      <c r="F90" s="44" t="str">
        <f t="shared" si="317"/>
        <v>Sao Joao de Meriti</v>
      </c>
      <c r="G90" s="97">
        <v>2.09</v>
      </c>
      <c r="H90" s="97">
        <v>2.09</v>
      </c>
      <c r="I90" s="97">
        <v>2.09</v>
      </c>
      <c r="J90" s="97">
        <v>2.09</v>
      </c>
      <c r="K90" s="97">
        <v>2.09</v>
      </c>
      <c r="L90" s="97">
        <v>2.09</v>
      </c>
      <c r="M90" s="97">
        <v>2.09</v>
      </c>
      <c r="N90" s="97">
        <v>2.09</v>
      </c>
      <c r="O90" s="97">
        <v>2.09</v>
      </c>
      <c r="P90" s="97">
        <v>2.0899999999999994</v>
      </c>
      <c r="Q90" s="97">
        <v>2.0900000000000003</v>
      </c>
      <c r="R90" s="97">
        <v>2.0899999999999994</v>
      </c>
      <c r="S90" s="97">
        <v>2.09</v>
      </c>
      <c r="T90" s="97">
        <v>2.0899999999999994</v>
      </c>
      <c r="U90" s="97">
        <v>2.09</v>
      </c>
      <c r="V90" s="97">
        <v>2.0880965574599153</v>
      </c>
      <c r="W90" s="97">
        <v>2.0861931149198312</v>
      </c>
      <c r="X90" s="97">
        <v>2.0842896723797466</v>
      </c>
      <c r="Y90" s="97">
        <v>2.0823862298396625</v>
      </c>
      <c r="Z90" s="97">
        <v>2.0804827872995784</v>
      </c>
      <c r="AA90" s="97">
        <v>2.074316273803062</v>
      </c>
      <c r="AB90" s="97">
        <v>2.0681497603065457</v>
      </c>
      <c r="AC90" s="97">
        <v>2.0619832468100303</v>
      </c>
      <c r="AD90" s="97">
        <v>2.055816733313514</v>
      </c>
      <c r="AE90" s="97">
        <v>2.0496502198169986</v>
      </c>
      <c r="AF90" s="97">
        <v>2.0402418374545968</v>
      </c>
      <c r="AG90" s="97">
        <v>2.0308334550921958</v>
      </c>
      <c r="AH90" s="97">
        <v>2.0214250727297944</v>
      </c>
      <c r="AI90" s="97">
        <v>2.0120166903673931</v>
      </c>
      <c r="AJ90" s="97">
        <v>2.0026083080049917</v>
      </c>
      <c r="AK90" s="97">
        <v>1.9908189088692598</v>
      </c>
      <c r="AL90" s="97">
        <v>1.9790295097335273</v>
      </c>
      <c r="AM90" s="97">
        <v>1.9672401105977955</v>
      </c>
      <c r="AN90" s="97">
        <v>1.9554507114620632</v>
      </c>
      <c r="AO90" s="97">
        <v>1.9436613123263313</v>
      </c>
      <c r="AP90" s="97">
        <v>1.931871913190599</v>
      </c>
      <c r="AQ90" s="8"/>
    </row>
    <row r="91" spans="2:43">
      <c r="B91" s="5"/>
      <c r="F91" s="65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8"/>
    </row>
    <row r="92" spans="2:43" ht="13.5" thickBot="1">
      <c r="B92" s="5"/>
      <c r="D92" s="19" t="s">
        <v>95</v>
      </c>
      <c r="E92" s="19"/>
      <c r="F92" s="99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8"/>
    </row>
    <row r="93" spans="2:43" ht="13.5" thickTop="1">
      <c r="B93" s="5"/>
      <c r="D93" s="20"/>
      <c r="E93" s="20"/>
      <c r="F93" s="45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8"/>
    </row>
    <row r="94" spans="2:43">
      <c r="B94" s="5"/>
      <c r="E94" s="18">
        <v>1</v>
      </c>
      <c r="F94" s="44" t="str">
        <f t="shared" ref="F94:F102" si="318">F82</f>
        <v>Belford Roxo</v>
      </c>
      <c r="G94" s="96">
        <v>111036.51784958273</v>
      </c>
      <c r="H94" s="96">
        <v>112760.13317750966</v>
      </c>
      <c r="I94" s="96">
        <v>117991.69841668564</v>
      </c>
      <c r="J94" s="96">
        <v>123328.8918575158</v>
      </c>
      <c r="K94" s="96">
        <v>128771.71350000013</v>
      </c>
      <c r="L94" s="96">
        <v>133861.51407161081</v>
      </c>
      <c r="M94" s="96">
        <v>139031.90433867139</v>
      </c>
      <c r="N94" s="96">
        <v>144282.88430118177</v>
      </c>
      <c r="O94" s="96">
        <v>149614.453959142</v>
      </c>
      <c r="P94" s="96">
        <v>155026.61331255207</v>
      </c>
      <c r="Q94" s="96">
        <v>159920.52712787862</v>
      </c>
      <c r="R94" s="96">
        <v>160999.38859167733</v>
      </c>
      <c r="S94" s="96">
        <v>162078.250055476</v>
      </c>
      <c r="T94" s="96">
        <v>163157.11151927471</v>
      </c>
      <c r="U94" s="96">
        <v>164235.97298307341</v>
      </c>
      <c r="V94" s="96">
        <v>164780.78064799658</v>
      </c>
      <c r="W94" s="96">
        <v>165325.58831291975</v>
      </c>
      <c r="X94" s="96">
        <v>165870.39597784294</v>
      </c>
      <c r="Y94" s="96">
        <v>166415.20364276614</v>
      </c>
      <c r="Z94" s="96">
        <v>166960.0113076893</v>
      </c>
      <c r="AA94" s="96">
        <v>167062.64098542064</v>
      </c>
      <c r="AB94" s="96">
        <v>167165.27066315201</v>
      </c>
      <c r="AC94" s="96">
        <v>167267.90034088332</v>
      </c>
      <c r="AD94" s="96">
        <v>167370.53001861466</v>
      </c>
      <c r="AE94" s="96">
        <v>167473.159696346</v>
      </c>
      <c r="AF94" s="96">
        <v>167473.159696346</v>
      </c>
      <c r="AG94" s="96">
        <v>167473.159696346</v>
      </c>
      <c r="AH94" s="96">
        <v>167473.159696346</v>
      </c>
      <c r="AI94" s="96">
        <v>167473.159696346</v>
      </c>
      <c r="AJ94" s="96">
        <v>167473.159696346</v>
      </c>
      <c r="AK94" s="96">
        <v>167473.159696346</v>
      </c>
      <c r="AL94" s="96">
        <v>167473.159696346</v>
      </c>
      <c r="AM94" s="96">
        <v>167473.159696346</v>
      </c>
      <c r="AN94" s="96">
        <v>167473.159696346</v>
      </c>
      <c r="AO94" s="96">
        <v>167473.159696346</v>
      </c>
      <c r="AP94" s="96">
        <v>167473.159696346</v>
      </c>
      <c r="AQ94" s="8"/>
    </row>
    <row r="95" spans="2:43">
      <c r="B95" s="5"/>
      <c r="E95" s="18">
        <v>2</v>
      </c>
      <c r="F95" s="44" t="str">
        <f t="shared" si="318"/>
        <v>Duque de Caxias</v>
      </c>
      <c r="G95" s="96">
        <v>188497.81257601149</v>
      </c>
      <c r="H95" s="96">
        <v>191583.82779033814</v>
      </c>
      <c r="I95" s="96">
        <v>198623.71078373201</v>
      </c>
      <c r="J95" s="96">
        <v>205788.95162334706</v>
      </c>
      <c r="K95" s="96">
        <v>213079.55030918328</v>
      </c>
      <c r="L95" s="96">
        <v>219709.86530473418</v>
      </c>
      <c r="M95" s="96">
        <v>226436.02233187505</v>
      </c>
      <c r="N95" s="96">
        <v>233258.02139060592</v>
      </c>
      <c r="O95" s="96">
        <v>240175.86248092676</v>
      </c>
      <c r="P95" s="96">
        <v>247189.54560283758</v>
      </c>
      <c r="Q95" s="96">
        <v>253331.02053078369</v>
      </c>
      <c r="R95" s="96">
        <v>255153.66475446644</v>
      </c>
      <c r="S95" s="96">
        <v>256976.30897814926</v>
      </c>
      <c r="T95" s="96">
        <v>258798.95320183205</v>
      </c>
      <c r="U95" s="96">
        <v>260621.59742551483</v>
      </c>
      <c r="V95" s="96">
        <v>261609.15388655418</v>
      </c>
      <c r="W95" s="96">
        <v>262596.71034759359</v>
      </c>
      <c r="X95" s="96">
        <v>263584.26680863299</v>
      </c>
      <c r="Y95" s="96">
        <v>264571.82326967234</v>
      </c>
      <c r="Z95" s="96">
        <v>265559.37973071169</v>
      </c>
      <c r="AA95" s="96">
        <v>266015.692642693</v>
      </c>
      <c r="AB95" s="96">
        <v>266472.00555467437</v>
      </c>
      <c r="AC95" s="96">
        <v>266928.31846665568</v>
      </c>
      <c r="AD95" s="96">
        <v>267384.63137863699</v>
      </c>
      <c r="AE95" s="96">
        <v>267840.9442906183</v>
      </c>
      <c r="AF95" s="96">
        <v>267858.41271309991</v>
      </c>
      <c r="AG95" s="96">
        <v>267875.88113558153</v>
      </c>
      <c r="AH95" s="96">
        <v>267893.34955806314</v>
      </c>
      <c r="AI95" s="96">
        <v>267910.81798054476</v>
      </c>
      <c r="AJ95" s="96">
        <v>267928.28640302637</v>
      </c>
      <c r="AK95" s="96">
        <v>267928.28640302637</v>
      </c>
      <c r="AL95" s="96">
        <v>267928.28640302637</v>
      </c>
      <c r="AM95" s="96">
        <v>267928.28640302637</v>
      </c>
      <c r="AN95" s="96">
        <v>267928.28640302637</v>
      </c>
      <c r="AO95" s="96">
        <v>267928.28640302637</v>
      </c>
      <c r="AP95" s="96">
        <v>267928.28640302637</v>
      </c>
      <c r="AQ95" s="8"/>
    </row>
    <row r="96" spans="2:43">
      <c r="B96" s="5"/>
      <c r="E96" s="18">
        <v>3</v>
      </c>
      <c r="F96" s="44" t="str">
        <f t="shared" si="318"/>
        <v>Japeri</v>
      </c>
      <c r="G96" s="96">
        <v>22639.0455847634</v>
      </c>
      <c r="H96" s="96">
        <v>23065.044163602262</v>
      </c>
      <c r="I96" s="96">
        <v>25648.714486049328</v>
      </c>
      <c r="J96" s="96">
        <v>28310.641453504082</v>
      </c>
      <c r="K96" s="96">
        <v>31050.825065966528</v>
      </c>
      <c r="L96" s="96">
        <v>33795.582074374775</v>
      </c>
      <c r="M96" s="96">
        <v>34304.410694167134</v>
      </c>
      <c r="N96" s="96">
        <v>34813.239313959486</v>
      </c>
      <c r="O96" s="96">
        <v>35322.067933751845</v>
      </c>
      <c r="P96" s="96">
        <v>35830.896553544197</v>
      </c>
      <c r="Q96" s="96">
        <v>36225.652685527573</v>
      </c>
      <c r="R96" s="96">
        <v>36620.408817510965</v>
      </c>
      <c r="S96" s="96">
        <v>37015.164949494349</v>
      </c>
      <c r="T96" s="96">
        <v>37409.921081477733</v>
      </c>
      <c r="U96" s="96">
        <v>37804.677213461116</v>
      </c>
      <c r="V96" s="96">
        <v>38072.42164750243</v>
      </c>
      <c r="W96" s="96">
        <v>38340.166081543743</v>
      </c>
      <c r="X96" s="96">
        <v>38607.910515585063</v>
      </c>
      <c r="Y96" s="96">
        <v>38875.654949626376</v>
      </c>
      <c r="Z96" s="96">
        <v>39143.399383667696</v>
      </c>
      <c r="AA96" s="96">
        <v>39285.39533963416</v>
      </c>
      <c r="AB96" s="96">
        <v>39427.391295600624</v>
      </c>
      <c r="AC96" s="96">
        <v>39569.387251567096</v>
      </c>
      <c r="AD96" s="96">
        <v>39711.383207533559</v>
      </c>
      <c r="AE96" s="96">
        <v>39853.379163500031</v>
      </c>
      <c r="AF96" s="96">
        <v>39878.575670003433</v>
      </c>
      <c r="AG96" s="96">
        <v>39903.772176506842</v>
      </c>
      <c r="AH96" s="96">
        <v>39928.968683010236</v>
      </c>
      <c r="AI96" s="96">
        <v>39954.165189513646</v>
      </c>
      <c r="AJ96" s="96">
        <v>39979.361696017048</v>
      </c>
      <c r="AK96" s="96">
        <v>39979.361696017048</v>
      </c>
      <c r="AL96" s="96">
        <v>39979.361696017048</v>
      </c>
      <c r="AM96" s="96">
        <v>39979.361696017048</v>
      </c>
      <c r="AN96" s="96">
        <v>39979.361696017048</v>
      </c>
      <c r="AO96" s="96">
        <v>39979.361696017048</v>
      </c>
      <c r="AP96" s="96">
        <v>39979.361696017048</v>
      </c>
      <c r="AQ96" s="8"/>
    </row>
    <row r="97" spans="2:45">
      <c r="B97" s="5"/>
      <c r="E97" s="18">
        <v>4</v>
      </c>
      <c r="F97" s="44" t="str">
        <f t="shared" si="318"/>
        <v>Mesquita</v>
      </c>
      <c r="G97" s="96">
        <v>46250.487467858286</v>
      </c>
      <c r="H97" s="96">
        <v>46833.264533533293</v>
      </c>
      <c r="I97" s="96">
        <v>47563.755124439485</v>
      </c>
      <c r="J97" s="96">
        <v>48297.87672510065</v>
      </c>
      <c r="K97" s="96">
        <v>49035.629335516802</v>
      </c>
      <c r="L97" s="96">
        <v>49613.898157706746</v>
      </c>
      <c r="M97" s="96">
        <v>50194.794206279483</v>
      </c>
      <c r="N97" s="96">
        <v>50778.317481235004</v>
      </c>
      <c r="O97" s="96">
        <v>51364.467982573326</v>
      </c>
      <c r="P97" s="96">
        <v>51953.245710294439</v>
      </c>
      <c r="Q97" s="96">
        <v>52360.927737405276</v>
      </c>
      <c r="R97" s="96">
        <v>52610.697163572979</v>
      </c>
      <c r="S97" s="96">
        <v>52860.466589740681</v>
      </c>
      <c r="T97" s="96">
        <v>53110.236015908384</v>
      </c>
      <c r="U97" s="96">
        <v>53360.005442076079</v>
      </c>
      <c r="V97" s="96">
        <v>53450.50868217813</v>
      </c>
      <c r="W97" s="96">
        <v>53541.01192228018</v>
      </c>
      <c r="X97" s="96">
        <v>53631.515162382231</v>
      </c>
      <c r="Y97" s="96">
        <v>53722.018402484282</v>
      </c>
      <c r="Z97" s="96">
        <v>53812.521642586333</v>
      </c>
      <c r="AA97" s="96">
        <v>53812.521642586333</v>
      </c>
      <c r="AB97" s="96">
        <v>53812.521642586333</v>
      </c>
      <c r="AC97" s="96">
        <v>53812.521642586333</v>
      </c>
      <c r="AD97" s="96">
        <v>53812.521642586333</v>
      </c>
      <c r="AE97" s="96">
        <v>53812.521642586333</v>
      </c>
      <c r="AF97" s="96">
        <v>53812.521642586333</v>
      </c>
      <c r="AG97" s="96">
        <v>53812.521642586333</v>
      </c>
      <c r="AH97" s="96">
        <v>53812.521642586333</v>
      </c>
      <c r="AI97" s="96">
        <v>53812.521642586333</v>
      </c>
      <c r="AJ97" s="96">
        <v>53812.521642586333</v>
      </c>
      <c r="AK97" s="96">
        <v>53812.521642586333</v>
      </c>
      <c r="AL97" s="96">
        <v>53812.521642586333</v>
      </c>
      <c r="AM97" s="96">
        <v>53812.521642586333</v>
      </c>
      <c r="AN97" s="96">
        <v>53812.521642586333</v>
      </c>
      <c r="AO97" s="96">
        <v>53812.521642586333</v>
      </c>
      <c r="AP97" s="96">
        <v>53812.521642586333</v>
      </c>
      <c r="AQ97" s="8"/>
    </row>
    <row r="98" spans="2:45">
      <c r="B98" s="5"/>
      <c r="E98" s="18">
        <v>5</v>
      </c>
      <c r="F98" s="44" t="str">
        <f t="shared" si="318"/>
        <v>Nilopolis</v>
      </c>
      <c r="G98" s="96">
        <v>32541.891187633719</v>
      </c>
      <c r="H98" s="96">
        <v>32870.925804354105</v>
      </c>
      <c r="I98" s="96">
        <v>33260.558112922226</v>
      </c>
      <c r="J98" s="96">
        <v>33651.391551736189</v>
      </c>
      <c r="K98" s="96">
        <v>34043.426120796001</v>
      </c>
      <c r="L98" s="96">
        <v>34313.330276371635</v>
      </c>
      <c r="M98" s="96">
        <v>34583.98860756123</v>
      </c>
      <c r="N98" s="96">
        <v>34855.401114364824</v>
      </c>
      <c r="O98" s="96">
        <v>35127.567796782379</v>
      </c>
      <c r="P98" s="96">
        <v>35400.488654813926</v>
      </c>
      <c r="Q98" s="96">
        <v>35549.431462581524</v>
      </c>
      <c r="R98" s="96">
        <v>35634.690009220605</v>
      </c>
      <c r="S98" s="96">
        <v>35719.948555859672</v>
      </c>
      <c r="T98" s="96">
        <v>35805.207102498753</v>
      </c>
      <c r="U98" s="96">
        <v>35890.465649137834</v>
      </c>
      <c r="V98" s="96">
        <v>35890.465649137834</v>
      </c>
      <c r="W98" s="96">
        <v>35890.465649137834</v>
      </c>
      <c r="X98" s="96">
        <v>35890.465649137834</v>
      </c>
      <c r="Y98" s="96">
        <v>35890.465649137834</v>
      </c>
      <c r="Z98" s="96">
        <v>35890.465649137834</v>
      </c>
      <c r="AA98" s="96">
        <v>35890.465649137834</v>
      </c>
      <c r="AB98" s="96">
        <v>35890.465649137834</v>
      </c>
      <c r="AC98" s="96">
        <v>35890.465649137834</v>
      </c>
      <c r="AD98" s="96">
        <v>35890.465649137834</v>
      </c>
      <c r="AE98" s="96">
        <v>35890.465649137834</v>
      </c>
      <c r="AF98" s="96">
        <v>35890.465649137834</v>
      </c>
      <c r="AG98" s="96">
        <v>35890.465649137834</v>
      </c>
      <c r="AH98" s="96">
        <v>35890.465649137834</v>
      </c>
      <c r="AI98" s="96">
        <v>35890.465649137834</v>
      </c>
      <c r="AJ98" s="96">
        <v>35890.465649137834</v>
      </c>
      <c r="AK98" s="96">
        <v>35890.465649137834</v>
      </c>
      <c r="AL98" s="96">
        <v>35890.465649137834</v>
      </c>
      <c r="AM98" s="96">
        <v>35890.465649137834</v>
      </c>
      <c r="AN98" s="96">
        <v>35890.465649137834</v>
      </c>
      <c r="AO98" s="96">
        <v>35890.465649137834</v>
      </c>
      <c r="AP98" s="96">
        <v>35890.465649137834</v>
      </c>
      <c r="AQ98" s="8"/>
    </row>
    <row r="99" spans="2:45">
      <c r="B99" s="5"/>
      <c r="E99" s="18">
        <v>6</v>
      </c>
      <c r="F99" s="44" t="str">
        <f t="shared" si="318"/>
        <v>Novo Iguacu</v>
      </c>
      <c r="G99" s="96">
        <v>157064.79711446626</v>
      </c>
      <c r="H99" s="96">
        <v>159144.26370327958</v>
      </c>
      <c r="I99" s="96">
        <v>163037.02400814526</v>
      </c>
      <c r="J99" s="96">
        <v>166976.56010329208</v>
      </c>
      <c r="K99" s="96">
        <v>170962.87198871991</v>
      </c>
      <c r="L99" s="96">
        <v>174431.20198533149</v>
      </c>
      <c r="M99" s="96">
        <v>177934.15095405787</v>
      </c>
      <c r="N99" s="96">
        <v>181471.71889489904</v>
      </c>
      <c r="O99" s="96">
        <v>185043.90580785499</v>
      </c>
      <c r="P99" s="96">
        <v>188650.71169292575</v>
      </c>
      <c r="Q99" s="96">
        <v>191593.1570303943</v>
      </c>
      <c r="R99" s="96">
        <v>192588.98543124233</v>
      </c>
      <c r="S99" s="96">
        <v>193584.81383209029</v>
      </c>
      <c r="T99" s="96">
        <v>194580.64223293826</v>
      </c>
      <c r="U99" s="96">
        <v>195576.47063378626</v>
      </c>
      <c r="V99" s="96">
        <v>196018.6466929029</v>
      </c>
      <c r="W99" s="96">
        <v>196460.82275201954</v>
      </c>
      <c r="X99" s="96">
        <v>196902.99881113617</v>
      </c>
      <c r="Y99" s="96">
        <v>197345.17487025281</v>
      </c>
      <c r="Z99" s="96">
        <v>197787.35092936948</v>
      </c>
      <c r="AA99" s="96">
        <v>197787.35092936948</v>
      </c>
      <c r="AB99" s="96">
        <v>197787.35092936948</v>
      </c>
      <c r="AC99" s="96">
        <v>197787.35092936948</v>
      </c>
      <c r="AD99" s="96">
        <v>197787.35092936948</v>
      </c>
      <c r="AE99" s="96">
        <v>197787.35092936948</v>
      </c>
      <c r="AF99" s="96">
        <v>197787.35092936948</v>
      </c>
      <c r="AG99" s="96">
        <v>197787.35092936948</v>
      </c>
      <c r="AH99" s="96">
        <v>197787.35092936948</v>
      </c>
      <c r="AI99" s="96">
        <v>197787.35092936948</v>
      </c>
      <c r="AJ99" s="96">
        <v>197787.35092936948</v>
      </c>
      <c r="AK99" s="96">
        <v>197787.35092936948</v>
      </c>
      <c r="AL99" s="96">
        <v>197787.35092936948</v>
      </c>
      <c r="AM99" s="96">
        <v>197787.35092936948</v>
      </c>
      <c r="AN99" s="96">
        <v>197787.35092936948</v>
      </c>
      <c r="AO99" s="96">
        <v>197787.35092936948</v>
      </c>
      <c r="AP99" s="96">
        <v>197787.35092936948</v>
      </c>
      <c r="AQ99" s="8"/>
    </row>
    <row r="100" spans="2:45">
      <c r="B100" s="5"/>
      <c r="E100" s="18">
        <v>7</v>
      </c>
      <c r="F100" s="44" t="str">
        <f t="shared" si="318"/>
        <v>Queimados</v>
      </c>
      <c r="G100" s="96">
        <v>34239.321479615704</v>
      </c>
      <c r="H100" s="96">
        <v>34890.200712982936</v>
      </c>
      <c r="I100" s="96">
        <v>37115.283546827639</v>
      </c>
      <c r="J100" s="96">
        <v>39398.024529169197</v>
      </c>
      <c r="K100" s="96">
        <v>41738.423660007618</v>
      </c>
      <c r="L100" s="96">
        <v>43965.087984954131</v>
      </c>
      <c r="M100" s="96">
        <v>44559.890560926317</v>
      </c>
      <c r="N100" s="96">
        <v>45154.693136898495</v>
      </c>
      <c r="O100" s="96">
        <v>45749.495712870681</v>
      </c>
      <c r="P100" s="96">
        <v>46344.298288842867</v>
      </c>
      <c r="Q100" s="96">
        <v>46740.89471854263</v>
      </c>
      <c r="R100" s="96">
        <v>47137.491148242392</v>
      </c>
      <c r="S100" s="96">
        <v>47534.087577942155</v>
      </c>
      <c r="T100" s="96">
        <v>47930.684007641925</v>
      </c>
      <c r="U100" s="96">
        <v>48327.280437341688</v>
      </c>
      <c r="V100" s="96">
        <v>48545.293143925701</v>
      </c>
      <c r="W100" s="96">
        <v>48763.305850509721</v>
      </c>
      <c r="X100" s="96">
        <v>48981.318557093757</v>
      </c>
      <c r="Y100" s="96">
        <v>49199.331263677785</v>
      </c>
      <c r="Z100" s="96">
        <v>49417.343970261805</v>
      </c>
      <c r="AA100" s="96">
        <v>49486.0175080095</v>
      </c>
      <c r="AB100" s="96">
        <v>49554.691045757208</v>
      </c>
      <c r="AC100" s="96">
        <v>49623.364583504925</v>
      </c>
      <c r="AD100" s="96">
        <v>49692.038121252619</v>
      </c>
      <c r="AE100" s="96">
        <v>49760.711659000328</v>
      </c>
      <c r="AF100" s="96">
        <v>49760.711659000328</v>
      </c>
      <c r="AG100" s="96">
        <v>49760.711659000328</v>
      </c>
      <c r="AH100" s="96">
        <v>49760.711659000328</v>
      </c>
      <c r="AI100" s="96">
        <v>49760.711659000328</v>
      </c>
      <c r="AJ100" s="96">
        <v>49760.711659000328</v>
      </c>
      <c r="AK100" s="96">
        <v>49760.711659000328</v>
      </c>
      <c r="AL100" s="96">
        <v>49760.711659000328</v>
      </c>
      <c r="AM100" s="96">
        <v>49760.711659000328</v>
      </c>
      <c r="AN100" s="96">
        <v>49760.711659000328</v>
      </c>
      <c r="AO100" s="96">
        <v>49760.711659000328</v>
      </c>
      <c r="AP100" s="96">
        <v>49760.711659000328</v>
      </c>
      <c r="AQ100" s="8"/>
    </row>
    <row r="101" spans="2:45">
      <c r="B101" s="5"/>
      <c r="E101" s="18">
        <v>8</v>
      </c>
      <c r="F101" s="44" t="str">
        <f t="shared" si="318"/>
        <v>Rio de Janeiro - AP 1, 2.2 e 3</v>
      </c>
      <c r="G101" s="96">
        <v>389983.86666666664</v>
      </c>
      <c r="H101" s="96">
        <v>394647.31111111108</v>
      </c>
      <c r="I101" s="96">
        <v>401712.19999999995</v>
      </c>
      <c r="J101" s="96">
        <v>408834.03999999992</v>
      </c>
      <c r="K101" s="96">
        <v>416011.12698412692</v>
      </c>
      <c r="L101" s="96">
        <v>421835.18095238088</v>
      </c>
      <c r="M101" s="96">
        <v>427698.34285714274</v>
      </c>
      <c r="N101" s="96">
        <v>433601.04253968241</v>
      </c>
      <c r="O101" s="96">
        <v>439543.28</v>
      </c>
      <c r="P101" s="96">
        <v>442968.24</v>
      </c>
      <c r="Q101" s="96">
        <v>444957.48</v>
      </c>
      <c r="R101" s="96">
        <v>446946.72</v>
      </c>
      <c r="S101" s="96">
        <v>448935.52</v>
      </c>
      <c r="T101" s="96">
        <v>450924.76</v>
      </c>
      <c r="U101" s="96">
        <v>452913.56</v>
      </c>
      <c r="V101" s="96">
        <v>453706.44</v>
      </c>
      <c r="W101" s="96">
        <v>454499.76</v>
      </c>
      <c r="X101" s="96">
        <v>455292.63999999996</v>
      </c>
      <c r="Y101" s="96">
        <v>456085.52</v>
      </c>
      <c r="Z101" s="96">
        <v>456878.4</v>
      </c>
      <c r="AA101" s="96">
        <v>456878.4</v>
      </c>
      <c r="AB101" s="96">
        <v>456878.4</v>
      </c>
      <c r="AC101" s="96">
        <v>456878.4</v>
      </c>
      <c r="AD101" s="96">
        <v>456878.4</v>
      </c>
      <c r="AE101" s="96">
        <v>456878.4</v>
      </c>
      <c r="AF101" s="96">
        <v>456878.4</v>
      </c>
      <c r="AG101" s="96">
        <v>456878.4</v>
      </c>
      <c r="AH101" s="96">
        <v>456878.4</v>
      </c>
      <c r="AI101" s="96">
        <v>456878.4</v>
      </c>
      <c r="AJ101" s="96">
        <v>456878.4</v>
      </c>
      <c r="AK101" s="96">
        <v>456878.4</v>
      </c>
      <c r="AL101" s="96">
        <v>456878.4</v>
      </c>
      <c r="AM101" s="96">
        <v>456878.4</v>
      </c>
      <c r="AN101" s="96">
        <v>456878.4</v>
      </c>
      <c r="AO101" s="96">
        <v>456878.4</v>
      </c>
      <c r="AP101" s="96">
        <v>456878.4</v>
      </c>
      <c r="AQ101" s="8"/>
    </row>
    <row r="102" spans="2:45">
      <c r="B102" s="5"/>
      <c r="E102" s="18">
        <v>9</v>
      </c>
      <c r="F102" s="44" t="str">
        <f t="shared" si="318"/>
        <v>Sao Joao de Meriti</v>
      </c>
      <c r="G102" s="96">
        <v>76112.134193061385</v>
      </c>
      <c r="H102" s="96">
        <v>76853.071228326313</v>
      </c>
      <c r="I102" s="96">
        <v>78290.509550770483</v>
      </c>
      <c r="J102" s="96">
        <v>79741.249508491135</v>
      </c>
      <c r="K102" s="96">
        <v>81205.291101488241</v>
      </c>
      <c r="L102" s="96">
        <v>82370.911710850094</v>
      </c>
      <c r="M102" s="96">
        <v>83544.431736800005</v>
      </c>
      <c r="N102" s="96">
        <v>84725.851179337973</v>
      </c>
      <c r="O102" s="96">
        <v>85915.170038464028</v>
      </c>
      <c r="P102" s="96">
        <v>87112.388314178141</v>
      </c>
      <c r="Q102" s="96">
        <v>88004.720991491457</v>
      </c>
      <c r="R102" s="96">
        <v>88167.502204878925</v>
      </c>
      <c r="S102" s="96">
        <v>88330.283418266336</v>
      </c>
      <c r="T102" s="96">
        <v>88493.064631653804</v>
      </c>
      <c r="U102" s="96">
        <v>88655.845845041244</v>
      </c>
      <c r="V102" s="96">
        <v>88655.845845041244</v>
      </c>
      <c r="W102" s="96">
        <v>88655.845845041244</v>
      </c>
      <c r="X102" s="96">
        <v>88655.845845041244</v>
      </c>
      <c r="Y102" s="96">
        <v>88655.845845041244</v>
      </c>
      <c r="Z102" s="96">
        <v>88655.845845041244</v>
      </c>
      <c r="AA102" s="96">
        <v>88655.845845041244</v>
      </c>
      <c r="AB102" s="96">
        <v>88655.845845041244</v>
      </c>
      <c r="AC102" s="96">
        <v>88655.845845041244</v>
      </c>
      <c r="AD102" s="96">
        <v>88655.845845041244</v>
      </c>
      <c r="AE102" s="96">
        <v>88655.845845041244</v>
      </c>
      <c r="AF102" s="96">
        <v>88655.845845041244</v>
      </c>
      <c r="AG102" s="96">
        <v>88655.845845041244</v>
      </c>
      <c r="AH102" s="96">
        <v>88655.845845041244</v>
      </c>
      <c r="AI102" s="96">
        <v>88655.845845041244</v>
      </c>
      <c r="AJ102" s="96">
        <v>88655.845845041244</v>
      </c>
      <c r="AK102" s="96">
        <v>88655.845845041244</v>
      </c>
      <c r="AL102" s="96">
        <v>88655.845845041244</v>
      </c>
      <c r="AM102" s="96">
        <v>88655.845845041244</v>
      </c>
      <c r="AN102" s="96">
        <v>88655.845845041244</v>
      </c>
      <c r="AO102" s="96">
        <v>88655.845845041244</v>
      </c>
      <c r="AP102" s="96">
        <v>88655.845845041244</v>
      </c>
      <c r="AQ102" s="8"/>
    </row>
    <row r="103" spans="2:45">
      <c r="B103" s="5"/>
      <c r="F103" s="100" t="s">
        <v>1</v>
      </c>
      <c r="G103" s="102">
        <f t="shared" ref="G103:AP103" si="319">SUM(G94:G102)</f>
        <v>1058365.8741196597</v>
      </c>
      <c r="H103" s="102">
        <f t="shared" si="319"/>
        <v>1072648.0422250375</v>
      </c>
      <c r="I103" s="102">
        <f t="shared" si="319"/>
        <v>1103243.454029572</v>
      </c>
      <c r="J103" s="102">
        <f t="shared" si="319"/>
        <v>1134327.6273521562</v>
      </c>
      <c r="K103" s="102">
        <f t="shared" si="319"/>
        <v>1165898.8580658054</v>
      </c>
      <c r="L103" s="102">
        <f t="shared" si="319"/>
        <v>1193896.5725183149</v>
      </c>
      <c r="M103" s="102">
        <f t="shared" si="319"/>
        <v>1218287.9362874813</v>
      </c>
      <c r="N103" s="102">
        <f t="shared" si="319"/>
        <v>1242941.169352165</v>
      </c>
      <c r="O103" s="102">
        <f t="shared" si="319"/>
        <v>1267856.271712366</v>
      </c>
      <c r="P103" s="102">
        <f t="shared" si="319"/>
        <v>1290476.4281299892</v>
      </c>
      <c r="Q103" s="102">
        <f t="shared" si="319"/>
        <v>1308683.8122846051</v>
      </c>
      <c r="R103" s="102">
        <f t="shared" si="319"/>
        <v>1315859.5481208118</v>
      </c>
      <c r="S103" s="102">
        <f t="shared" si="319"/>
        <v>1323034.8439570188</v>
      </c>
      <c r="T103" s="102">
        <f t="shared" si="319"/>
        <v>1330210.5797932257</v>
      </c>
      <c r="U103" s="102">
        <f t="shared" si="319"/>
        <v>1337385.8756294325</v>
      </c>
      <c r="V103" s="102">
        <f t="shared" si="319"/>
        <v>1340729.5561952391</v>
      </c>
      <c r="W103" s="102">
        <f t="shared" si="319"/>
        <v>1344073.6767610456</v>
      </c>
      <c r="X103" s="102">
        <f t="shared" si="319"/>
        <v>1347417.3573268524</v>
      </c>
      <c r="Y103" s="102">
        <f t="shared" si="319"/>
        <v>1350761.037892659</v>
      </c>
      <c r="Z103" s="102">
        <f t="shared" si="319"/>
        <v>1354104.7184584653</v>
      </c>
      <c r="AA103" s="102">
        <f t="shared" si="319"/>
        <v>1354874.3305418922</v>
      </c>
      <c r="AB103" s="102">
        <f t="shared" si="319"/>
        <v>1355643.9426253191</v>
      </c>
      <c r="AC103" s="102">
        <f t="shared" si="319"/>
        <v>1356413.554708746</v>
      </c>
      <c r="AD103" s="102">
        <f t="shared" si="319"/>
        <v>1357183.1667921729</v>
      </c>
      <c r="AE103" s="102">
        <f t="shared" si="319"/>
        <v>1357952.7788755996</v>
      </c>
      <c r="AF103" s="102">
        <f t="shared" si="319"/>
        <v>1357995.4438045847</v>
      </c>
      <c r="AG103" s="102">
        <f t="shared" si="319"/>
        <v>1358038.1087335697</v>
      </c>
      <c r="AH103" s="102">
        <f t="shared" si="319"/>
        <v>1358080.7736625546</v>
      </c>
      <c r="AI103" s="102">
        <f t="shared" si="319"/>
        <v>1358123.4385915399</v>
      </c>
      <c r="AJ103" s="102">
        <f t="shared" si="319"/>
        <v>1358166.1035205247</v>
      </c>
      <c r="AK103" s="102">
        <f t="shared" si="319"/>
        <v>1358166.1035205247</v>
      </c>
      <c r="AL103" s="102">
        <f t="shared" si="319"/>
        <v>1358166.1035205247</v>
      </c>
      <c r="AM103" s="102">
        <f t="shared" si="319"/>
        <v>1358166.1035205247</v>
      </c>
      <c r="AN103" s="102">
        <f t="shared" si="319"/>
        <v>1358166.1035205247</v>
      </c>
      <c r="AO103" s="102">
        <f t="shared" si="319"/>
        <v>1358166.1035205247</v>
      </c>
      <c r="AP103" s="102">
        <f t="shared" si="319"/>
        <v>1358166.1035205247</v>
      </c>
      <c r="AQ103" s="8"/>
    </row>
    <row r="104" spans="2:45">
      <c r="B104" s="5"/>
      <c r="F104" s="65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8"/>
    </row>
    <row r="105" spans="2:45" ht="13.5" thickBot="1">
      <c r="B105" s="5"/>
      <c r="D105" s="19" t="s">
        <v>96</v>
      </c>
      <c r="E105" s="19"/>
      <c r="F105" s="99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8"/>
    </row>
    <row r="106" spans="2:45" ht="13.5" thickTop="1">
      <c r="B106" s="5"/>
      <c r="D106" s="20"/>
      <c r="E106" s="20"/>
      <c r="F106" s="45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8"/>
    </row>
    <row r="107" spans="2:45" s="21" customFormat="1">
      <c r="B107" s="5"/>
      <c r="E107" s="34">
        <v>1</v>
      </c>
      <c r="F107" s="98" t="str">
        <f>LOOKUP(E107,CAPEX!$E$11:$E$19,CAPEX!$F$11:$F$19)</f>
        <v>Belford Roxo</v>
      </c>
      <c r="G107" s="68"/>
      <c r="H107" s="72">
        <f>SUM(H108:H112)</f>
        <v>13723104.544822298</v>
      </c>
      <c r="I107" s="72">
        <f t="shared" ref="I107:AP107" si="320">SUM(I108:I112)</f>
        <v>13806718.46434471</v>
      </c>
      <c r="J107" s="72">
        <f t="shared" si="320"/>
        <v>18151795.065056279</v>
      </c>
      <c r="K107" s="72">
        <f t="shared" si="320"/>
        <v>22798890.914933376</v>
      </c>
      <c r="L107" s="72">
        <f t="shared" si="320"/>
        <v>27128302.435495641</v>
      </c>
      <c r="M107" s="72">
        <f t="shared" si="320"/>
        <v>31528173.483997464</v>
      </c>
      <c r="N107" s="72">
        <f t="shared" si="320"/>
        <v>35396550.242895745</v>
      </c>
      <c r="O107" s="72">
        <f t="shared" si="320"/>
        <v>34877328.914827272</v>
      </c>
      <c r="P107" s="72">
        <f t="shared" si="320"/>
        <v>34476296.183746517</v>
      </c>
      <c r="Q107" s="72">
        <f t="shared" si="320"/>
        <v>33783160.704685837</v>
      </c>
      <c r="R107" s="72">
        <f t="shared" si="320"/>
        <v>32935372.173679177</v>
      </c>
      <c r="S107" s="72">
        <f t="shared" si="320"/>
        <v>33008693.112777915</v>
      </c>
      <c r="T107" s="72">
        <f t="shared" si="320"/>
        <v>33082075.562731594</v>
      </c>
      <c r="U107" s="72">
        <f t="shared" si="320"/>
        <v>33155458.012685273</v>
      </c>
      <c r="V107" s="72">
        <f t="shared" si="320"/>
        <v>33228840.462638959</v>
      </c>
      <c r="W107" s="72">
        <f t="shared" si="320"/>
        <v>33244218.176376108</v>
      </c>
      <c r="X107" s="72">
        <f t="shared" si="320"/>
        <v>33259534.379258312</v>
      </c>
      <c r="Y107" s="72">
        <f t="shared" si="320"/>
        <v>33274912.092995457</v>
      </c>
      <c r="Z107" s="72">
        <f t="shared" si="320"/>
        <v>33290289.806732606</v>
      </c>
      <c r="AA107" s="72">
        <f t="shared" si="320"/>
        <v>33305667.520469762</v>
      </c>
      <c r="AB107" s="72">
        <f t="shared" si="320"/>
        <v>33268514.964080803</v>
      </c>
      <c r="AC107" s="72">
        <f t="shared" si="320"/>
        <v>33231362.407691855</v>
      </c>
      <c r="AD107" s="72">
        <f t="shared" si="320"/>
        <v>33194271.36215784</v>
      </c>
      <c r="AE107" s="72">
        <f t="shared" si="320"/>
        <v>33157118.805768885</v>
      </c>
      <c r="AF107" s="72">
        <f t="shared" si="320"/>
        <v>33119966.249379929</v>
      </c>
      <c r="AG107" s="72">
        <f t="shared" si="320"/>
        <v>33034220.11758158</v>
      </c>
      <c r="AH107" s="72">
        <f t="shared" si="320"/>
        <v>32948473.985783234</v>
      </c>
      <c r="AI107" s="72">
        <f t="shared" si="320"/>
        <v>32862727.853984877</v>
      </c>
      <c r="AJ107" s="72">
        <f t="shared" si="320"/>
        <v>32777043.23304148</v>
      </c>
      <c r="AK107" s="72">
        <f t="shared" si="320"/>
        <v>32691297.101243123</v>
      </c>
      <c r="AL107" s="72">
        <f t="shared" si="320"/>
        <v>32563169.99038519</v>
      </c>
      <c r="AM107" s="72">
        <f t="shared" si="320"/>
        <v>32435042.87952726</v>
      </c>
      <c r="AN107" s="72">
        <f t="shared" si="320"/>
        <v>32306915.768669315</v>
      </c>
      <c r="AO107" s="72">
        <f t="shared" si="320"/>
        <v>32178788.657811377</v>
      </c>
      <c r="AP107" s="72">
        <f t="shared" si="320"/>
        <v>32050661.546953447</v>
      </c>
      <c r="AQ107" s="8"/>
      <c r="AS107" s="24"/>
    </row>
    <row r="108" spans="2:45" s="21" customFormat="1">
      <c r="B108" s="5"/>
      <c r="C108" s="9"/>
      <c r="D108" s="9"/>
      <c r="E108" s="18"/>
      <c r="F108" s="101" t="s">
        <v>2</v>
      </c>
      <c r="G108" s="78"/>
      <c r="H108" s="73">
        <v>5507.1028854824162</v>
      </c>
      <c r="I108" s="73">
        <v>103378.17049320965</v>
      </c>
      <c r="J108" s="73">
        <v>264539.7502639647</v>
      </c>
      <c r="K108" s="73">
        <v>493823.44052002719</v>
      </c>
      <c r="L108" s="73">
        <v>779835.64640401048</v>
      </c>
      <c r="M108" s="73">
        <v>1129730.9562314951</v>
      </c>
      <c r="N108" s="73">
        <v>1519172.2001565981</v>
      </c>
      <c r="O108" s="73">
        <v>1744036.5202247191</v>
      </c>
      <c r="P108" s="73">
        <v>1723982.9280898876</v>
      </c>
      <c r="Q108" s="73">
        <v>1689322.7741573034</v>
      </c>
      <c r="R108" s="73">
        <v>1646929.2134831459</v>
      </c>
      <c r="S108" s="73">
        <v>1650595.6179775281</v>
      </c>
      <c r="T108" s="73">
        <v>1654265.0983146064</v>
      </c>
      <c r="U108" s="73">
        <v>1657934.5786516853</v>
      </c>
      <c r="V108" s="73">
        <v>1661604.058988764</v>
      </c>
      <c r="W108" s="73">
        <v>1662373.0196629213</v>
      </c>
      <c r="X108" s="73">
        <v>1663138.9044943822</v>
      </c>
      <c r="Y108" s="73">
        <v>1663907.8651685391</v>
      </c>
      <c r="Z108" s="73">
        <v>1664676.8258426967</v>
      </c>
      <c r="AA108" s="73">
        <v>1665445.7865168541</v>
      </c>
      <c r="AB108" s="73">
        <v>1663587.9775280899</v>
      </c>
      <c r="AC108" s="73">
        <v>1661730.1685393259</v>
      </c>
      <c r="AD108" s="73">
        <v>1659875.4353932587</v>
      </c>
      <c r="AE108" s="73">
        <v>1658017.626404494</v>
      </c>
      <c r="AF108" s="73">
        <v>1656159.8174157303</v>
      </c>
      <c r="AG108" s="73">
        <v>1651872.092696629</v>
      </c>
      <c r="AH108" s="73">
        <v>1647584.3679775281</v>
      </c>
      <c r="AI108" s="73">
        <v>1643296.6432584273</v>
      </c>
      <c r="AJ108" s="73">
        <v>1639011.9943820226</v>
      </c>
      <c r="AK108" s="73">
        <v>1634724.2696629213</v>
      </c>
      <c r="AL108" s="73">
        <v>1628317.2893258426</v>
      </c>
      <c r="AM108" s="73">
        <v>1621910.308988764</v>
      </c>
      <c r="AN108" s="73">
        <v>1615503.3286516853</v>
      </c>
      <c r="AO108" s="73">
        <v>1609096.3483146064</v>
      </c>
      <c r="AP108" s="73">
        <v>1602689.3679775281</v>
      </c>
      <c r="AQ108" s="8"/>
      <c r="AS108" s="24"/>
    </row>
    <row r="109" spans="2:45" s="21" customFormat="1">
      <c r="B109" s="5"/>
      <c r="C109" s="9"/>
      <c r="D109" s="9"/>
      <c r="E109" s="18"/>
      <c r="F109" s="101" t="s">
        <v>47</v>
      </c>
      <c r="G109" s="78"/>
      <c r="H109" s="73">
        <v>12209247.097114518</v>
      </c>
      <c r="I109" s="73">
        <v>12185799.675506791</v>
      </c>
      <c r="J109" s="73">
        <v>15892133.419736037</v>
      </c>
      <c r="K109" s="73">
        <v>19799168.400279976</v>
      </c>
      <c r="L109" s="73">
        <v>23366708.237345986</v>
      </c>
      <c r="M109" s="73">
        <v>26933080.066168506</v>
      </c>
      <c r="N109" s="73">
        <v>29986829.9098434</v>
      </c>
      <c r="O109" s="73">
        <v>29299813.539775275</v>
      </c>
      <c r="P109" s="73">
        <v>28962913.191910114</v>
      </c>
      <c r="Q109" s="73">
        <v>28380622.605842698</v>
      </c>
      <c r="R109" s="73">
        <v>27668410.786516853</v>
      </c>
      <c r="S109" s="73">
        <v>27730006.382022474</v>
      </c>
      <c r="T109" s="73">
        <v>27791653.651685394</v>
      </c>
      <c r="U109" s="73">
        <v>27853300.921348315</v>
      </c>
      <c r="V109" s="73">
        <v>27914948.191011239</v>
      </c>
      <c r="W109" s="73">
        <v>27927866.73033708</v>
      </c>
      <c r="X109" s="73">
        <v>27940733.595505621</v>
      </c>
      <c r="Y109" s="73">
        <v>27953652.134831462</v>
      </c>
      <c r="Z109" s="73">
        <v>27966570.674157303</v>
      </c>
      <c r="AA109" s="73">
        <v>27979489.213483147</v>
      </c>
      <c r="AB109" s="73">
        <v>27948278.022471908</v>
      </c>
      <c r="AC109" s="73">
        <v>27917066.831460677</v>
      </c>
      <c r="AD109" s="73">
        <v>27885907.314606741</v>
      </c>
      <c r="AE109" s="73">
        <v>27854696.123595506</v>
      </c>
      <c r="AF109" s="73">
        <v>27823484.932584271</v>
      </c>
      <c r="AG109" s="73">
        <v>27751451.157303371</v>
      </c>
      <c r="AH109" s="73">
        <v>27679417.382022474</v>
      </c>
      <c r="AI109" s="73">
        <v>27607383.606741574</v>
      </c>
      <c r="AJ109" s="73">
        <v>27535401.50561798</v>
      </c>
      <c r="AK109" s="73">
        <v>27463367.730337076</v>
      </c>
      <c r="AL109" s="73">
        <v>27355730.460674159</v>
      </c>
      <c r="AM109" s="73">
        <v>27248093.191011239</v>
      </c>
      <c r="AN109" s="73">
        <v>27140455.921348315</v>
      </c>
      <c r="AO109" s="73">
        <v>27032818.651685394</v>
      </c>
      <c r="AP109" s="73">
        <v>26925181.382022474</v>
      </c>
      <c r="AQ109" s="8"/>
      <c r="AS109" s="24"/>
    </row>
    <row r="110" spans="2:45" s="21" customFormat="1">
      <c r="B110" s="5"/>
      <c r="C110" s="9"/>
      <c r="D110" s="9"/>
      <c r="E110" s="18"/>
      <c r="F110" s="101" t="s">
        <v>48</v>
      </c>
      <c r="G110" s="78"/>
      <c r="H110" s="73">
        <v>871283.11843772419</v>
      </c>
      <c r="I110" s="73">
        <v>876591.78575191274</v>
      </c>
      <c r="J110" s="73">
        <v>1152461.7157778509</v>
      </c>
      <c r="K110" s="73">
        <v>1447506.9185987806</v>
      </c>
      <c r="L110" s="73">
        <v>1722382.2690207763</v>
      </c>
      <c r="M110" s="73">
        <v>2001731.1113575427</v>
      </c>
      <c r="N110" s="73">
        <v>2247335.2568900911</v>
      </c>
      <c r="O110" s="73">
        <v>2214369.7732853219</v>
      </c>
      <c r="P110" s="73">
        <v>2188908.1113566821</v>
      </c>
      <c r="Q110" s="73">
        <v>2144900.7776135551</v>
      </c>
      <c r="R110" s="73">
        <v>2091074.4854171649</v>
      </c>
      <c r="S110" s="73">
        <v>2095729.6489959361</v>
      </c>
      <c r="T110" s="73">
        <v>2100388.7179132802</v>
      </c>
      <c r="U110" s="73">
        <v>2105047.7868306236</v>
      </c>
      <c r="V110" s="73">
        <v>2109706.8557479684</v>
      </c>
      <c r="W110" s="73">
        <v>2110683.1903911666</v>
      </c>
      <c r="X110" s="73">
        <v>2111655.6196957929</v>
      </c>
      <c r="Y110" s="73">
        <v>2112631.9543389915</v>
      </c>
      <c r="Z110" s="73">
        <v>2113608.2889821907</v>
      </c>
      <c r="AA110" s="73">
        <v>2114584.6236253888</v>
      </c>
      <c r="AB110" s="73">
        <v>2112225.7991274209</v>
      </c>
      <c r="AC110" s="73">
        <v>2109866.9746294534</v>
      </c>
      <c r="AD110" s="73">
        <v>2107512.0554700573</v>
      </c>
      <c r="AE110" s="73">
        <v>2105153.2309720893</v>
      </c>
      <c r="AF110" s="73">
        <v>2102794.4064741218</v>
      </c>
      <c r="AG110" s="73">
        <v>2097350.3645036458</v>
      </c>
      <c r="AH110" s="73">
        <v>2091906.3225331702</v>
      </c>
      <c r="AI110" s="73">
        <v>2086462.2805626942</v>
      </c>
      <c r="AJ110" s="73">
        <v>2081022.1439307916</v>
      </c>
      <c r="AK110" s="73">
        <v>2075578.1019603158</v>
      </c>
      <c r="AL110" s="73">
        <v>2067443.2817131849</v>
      </c>
      <c r="AM110" s="73">
        <v>2059308.4614660535</v>
      </c>
      <c r="AN110" s="73">
        <v>2051173.6412189219</v>
      </c>
      <c r="AO110" s="73">
        <v>2043038.8209717909</v>
      </c>
      <c r="AP110" s="73">
        <v>2034904.0007246595</v>
      </c>
      <c r="AQ110" s="8"/>
      <c r="AS110" s="24"/>
    </row>
    <row r="111" spans="2:45" s="21" customFormat="1">
      <c r="B111" s="5"/>
      <c r="C111" s="9"/>
      <c r="D111" s="9"/>
      <c r="E111" s="18"/>
      <c r="F111" s="101" t="s">
        <v>49</v>
      </c>
      <c r="G111" s="78"/>
      <c r="H111" s="73">
        <v>182019.20753844929</v>
      </c>
      <c r="I111" s="73">
        <v>183128.23788365608</v>
      </c>
      <c r="J111" s="73">
        <v>240760.0512224081</v>
      </c>
      <c r="K111" s="73">
        <v>302397.75872416922</v>
      </c>
      <c r="L111" s="73">
        <v>359821.79506424809</v>
      </c>
      <c r="M111" s="73">
        <v>418180.38578283525</v>
      </c>
      <c r="N111" s="73">
        <v>469489.39314447361</v>
      </c>
      <c r="O111" s="73">
        <v>462602.59472627298</v>
      </c>
      <c r="P111" s="73">
        <v>457283.41496852337</v>
      </c>
      <c r="Q111" s="73">
        <v>448089.87059207901</v>
      </c>
      <c r="R111" s="73">
        <v>436845.05378914659</v>
      </c>
      <c r="S111" s="73">
        <v>437817.5610805641</v>
      </c>
      <c r="T111" s="73">
        <v>438790.88423380349</v>
      </c>
      <c r="U111" s="73">
        <v>439764.2073870427</v>
      </c>
      <c r="V111" s="73">
        <v>440737.53054028208</v>
      </c>
      <c r="W111" s="73">
        <v>440941.49599569681</v>
      </c>
      <c r="X111" s="73">
        <v>441144.64558928995</v>
      </c>
      <c r="Y111" s="73">
        <v>441348.61104470468</v>
      </c>
      <c r="Z111" s="73">
        <v>441552.57650011953</v>
      </c>
      <c r="AA111" s="73">
        <v>441756.54195553425</v>
      </c>
      <c r="AB111" s="73">
        <v>441263.76141525217</v>
      </c>
      <c r="AC111" s="73">
        <v>440770.98087497009</v>
      </c>
      <c r="AD111" s="73">
        <v>440279.01619650965</v>
      </c>
      <c r="AE111" s="73">
        <v>439786.23565622757</v>
      </c>
      <c r="AF111" s="73">
        <v>439293.45511594549</v>
      </c>
      <c r="AG111" s="73">
        <v>438156.14373655262</v>
      </c>
      <c r="AH111" s="73">
        <v>437018.83235715993</v>
      </c>
      <c r="AI111" s="73">
        <v>435881.52097776713</v>
      </c>
      <c r="AJ111" s="73">
        <v>434745.02546019602</v>
      </c>
      <c r="AK111" s="73">
        <v>433607.71408080315</v>
      </c>
      <c r="AL111" s="73">
        <v>431908.27390628733</v>
      </c>
      <c r="AM111" s="73">
        <v>430208.83373177145</v>
      </c>
      <c r="AN111" s="73">
        <v>428509.39355725551</v>
      </c>
      <c r="AO111" s="73">
        <v>426809.95338273962</v>
      </c>
      <c r="AP111" s="73">
        <v>425110.51320822374</v>
      </c>
      <c r="AQ111" s="8"/>
      <c r="AS111" s="24"/>
    </row>
    <row r="112" spans="2:45" s="21" customFormat="1">
      <c r="B112" s="5"/>
      <c r="C112" s="9"/>
      <c r="D112" s="9"/>
      <c r="E112" s="18"/>
      <c r="F112" s="101" t="s">
        <v>50</v>
      </c>
      <c r="G112" s="78"/>
      <c r="H112" s="73">
        <v>455048.0188461233</v>
      </c>
      <c r="I112" s="73">
        <v>457820.59470914025</v>
      </c>
      <c r="J112" s="73">
        <v>601900.12805602048</v>
      </c>
      <c r="K112" s="73">
        <v>755994.39681042323</v>
      </c>
      <c r="L112" s="73">
        <v>899554.48766062048</v>
      </c>
      <c r="M112" s="73">
        <v>1045450.9644570884</v>
      </c>
      <c r="N112" s="73">
        <v>1173723.4828611843</v>
      </c>
      <c r="O112" s="73">
        <v>1156506.4868156828</v>
      </c>
      <c r="P112" s="73">
        <v>1143208.5374213089</v>
      </c>
      <c r="Q112" s="73">
        <v>1120224.6764801978</v>
      </c>
      <c r="R112" s="73">
        <v>1092112.6344728665</v>
      </c>
      <c r="S112" s="73">
        <v>1094543.9027014107</v>
      </c>
      <c r="T112" s="73">
        <v>1096977.210584509</v>
      </c>
      <c r="U112" s="73">
        <v>1099410.5184676072</v>
      </c>
      <c r="V112" s="73">
        <v>1101843.8263507055</v>
      </c>
      <c r="W112" s="73">
        <v>1102353.7399892423</v>
      </c>
      <c r="X112" s="73">
        <v>1102861.6139732252</v>
      </c>
      <c r="Y112" s="73">
        <v>1103371.5276117621</v>
      </c>
      <c r="Z112" s="73">
        <v>1103881.4412502991</v>
      </c>
      <c r="AA112" s="73">
        <v>1104391.3548888359</v>
      </c>
      <c r="AB112" s="73">
        <v>1103159.4035381307</v>
      </c>
      <c r="AC112" s="73">
        <v>1101927.4521874255</v>
      </c>
      <c r="AD112" s="73">
        <v>1100697.5404912743</v>
      </c>
      <c r="AE112" s="73">
        <v>1099465.5891405693</v>
      </c>
      <c r="AF112" s="73">
        <v>1098233.6377898641</v>
      </c>
      <c r="AG112" s="73">
        <v>1095390.3593413818</v>
      </c>
      <c r="AH112" s="73">
        <v>1092547.0808929</v>
      </c>
      <c r="AI112" s="73">
        <v>1089703.8024444182</v>
      </c>
      <c r="AJ112" s="73">
        <v>1086862.5636504903</v>
      </c>
      <c r="AK112" s="73">
        <v>1084019.2852020084</v>
      </c>
      <c r="AL112" s="73">
        <v>1079770.6847657186</v>
      </c>
      <c r="AM112" s="73">
        <v>1075522.0843294288</v>
      </c>
      <c r="AN112" s="73">
        <v>1071273.4838931391</v>
      </c>
      <c r="AO112" s="73">
        <v>1067024.8834568495</v>
      </c>
      <c r="AP112" s="73">
        <v>1062776.2830205597</v>
      </c>
      <c r="AQ112" s="8"/>
      <c r="AS112" s="24"/>
    </row>
    <row r="113" spans="2:45" s="21" customFormat="1">
      <c r="B113" s="5"/>
      <c r="C113" s="9"/>
      <c r="D113" s="9"/>
      <c r="E113" s="18"/>
      <c r="F113" s="65"/>
      <c r="G113" s="80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8"/>
    </row>
    <row r="114" spans="2:45" s="21" customFormat="1">
      <c r="B114" s="5"/>
      <c r="E114" s="34">
        <f>E107+1</f>
        <v>2</v>
      </c>
      <c r="F114" s="98" t="str">
        <f>LOOKUP(E114,CAPEX!$E$11:$E$19,CAPEX!$F$11:$F$19)</f>
        <v>Duque de Caxias</v>
      </c>
      <c r="G114" s="81"/>
      <c r="H114" s="72">
        <f t="shared" ref="H114" si="321">SUM(H115:H119)</f>
        <v>24729008.917021278</v>
      </c>
      <c r="I114" s="72">
        <f t="shared" ref="I114" si="322">SUM(I115:I119)</f>
        <v>24912880.851063829</v>
      </c>
      <c r="J114" s="72">
        <f t="shared" ref="J114" si="323">SUM(J115:J119)</f>
        <v>32569600.204787239</v>
      </c>
      <c r="K114" s="72">
        <f t="shared" ref="K114" si="324">SUM(K115:K119)</f>
        <v>40915095.479999989</v>
      </c>
      <c r="L114" s="72">
        <f t="shared" ref="L114" si="325">SUM(L115:L119)</f>
        <v>48242811.06382978</v>
      </c>
      <c r="M114" s="72">
        <f t="shared" ref="M114" si="326">SUM(M115:M119)</f>
        <v>55862005.769361697</v>
      </c>
      <c r="N114" s="72">
        <f t="shared" ref="N114" si="327">SUM(N115:N119)</f>
        <v>62886300.813829787</v>
      </c>
      <c r="O114" s="72">
        <f t="shared" ref="O114" si="328">SUM(O115:O119)</f>
        <v>61189333.842105269</v>
      </c>
      <c r="P114" s="72">
        <f t="shared" ref="P114" si="329">SUM(P115:P119)</f>
        <v>60048115.62105263</v>
      </c>
      <c r="Q114" s="72">
        <f t="shared" ref="Q114" si="330">SUM(Q115:Q119)</f>
        <v>59176159.052631579</v>
      </c>
      <c r="R114" s="72">
        <f t="shared" ref="R114" si="331">SUM(R115:R119)</f>
        <v>57707018.684210517</v>
      </c>
      <c r="S114" s="72">
        <f t="shared" ref="S114" si="332">SUM(S115:S119)</f>
        <v>57888385.263157897</v>
      </c>
      <c r="T114" s="72">
        <f t="shared" ref="T114" si="333">SUM(T115:T119)</f>
        <v>58069694.210526317</v>
      </c>
      <c r="U114" s="72">
        <f t="shared" ref="U114" si="334">SUM(U115:U119)</f>
        <v>58251060.789473683</v>
      </c>
      <c r="V114" s="72">
        <f t="shared" ref="V114" si="335">SUM(V115:V119)</f>
        <v>58432427.368421055</v>
      </c>
      <c r="W114" s="72">
        <f t="shared" ref="W114" si="336">SUM(W115:W119)</f>
        <v>58501931.052631579</v>
      </c>
      <c r="X114" s="72">
        <f t="shared" ref="X114" si="337">SUM(X115:X119)</f>
        <v>58571434.736842103</v>
      </c>
      <c r="Y114" s="72">
        <f t="shared" ref="Y114" si="338">SUM(Y115:Y119)</f>
        <v>58640880.789473683</v>
      </c>
      <c r="Z114" s="72">
        <f t="shared" ref="Z114" si="339">SUM(Z115:Z119)</f>
        <v>58710499.736842111</v>
      </c>
      <c r="AA114" s="72">
        <f t="shared" ref="AA114" si="340">SUM(AA115:AA119)</f>
        <v>58780061.052631587</v>
      </c>
      <c r="AB114" s="72">
        <f t="shared" ref="AB114" si="341">SUM(AB115:AB119)</f>
        <v>58747095.789473683</v>
      </c>
      <c r="AC114" s="72">
        <f t="shared" ref="AC114" si="342">SUM(AC115:AC119)</f>
        <v>58714188.157894745</v>
      </c>
      <c r="AD114" s="72">
        <f t="shared" ref="AD114" si="343">SUM(AD115:AD119)</f>
        <v>58681395.789473683</v>
      </c>
      <c r="AE114" s="72">
        <f t="shared" ref="AE114" si="344">SUM(AE115:AE119)</f>
        <v>58648545.78947369</v>
      </c>
      <c r="AF114" s="72">
        <f t="shared" ref="AF114" si="345">SUM(AF115:AF119)</f>
        <v>58615695.789473683</v>
      </c>
      <c r="AG114" s="72">
        <f t="shared" ref="AG114" si="346">SUM(AG115:AG119)</f>
        <v>58487523.157894753</v>
      </c>
      <c r="AH114" s="72">
        <f t="shared" ref="AH114" si="347">SUM(AH115:AH119)</f>
        <v>58359292.894736856</v>
      </c>
      <c r="AI114" s="72">
        <f t="shared" ref="AI114" si="348">SUM(AI115:AI119)</f>
        <v>58231177.894736841</v>
      </c>
      <c r="AJ114" s="72">
        <f t="shared" ref="AJ114" si="349">SUM(AJ115:AJ119)</f>
        <v>58103062.894736841</v>
      </c>
      <c r="AK114" s="72">
        <f t="shared" ref="AK114" si="350">SUM(AK115:AK119)</f>
        <v>57974890.263157897</v>
      </c>
      <c r="AL114" s="72">
        <f t="shared" ref="AL114" si="351">SUM(AL115:AL119)</f>
        <v>57763324.736842103</v>
      </c>
      <c r="AM114" s="72">
        <f t="shared" ref="AM114" si="352">SUM(AM115:AM119)</f>
        <v>57551701.578947373</v>
      </c>
      <c r="AN114" s="72">
        <f t="shared" ref="AN114" si="353">SUM(AN115:AN119)</f>
        <v>57340136.052631587</v>
      </c>
      <c r="AO114" s="72">
        <f t="shared" ref="AO114" si="354">SUM(AO115:AO119)</f>
        <v>57128512.894736834</v>
      </c>
      <c r="AP114" s="72">
        <f t="shared" ref="AP114" si="355">SUM(AP115:AP119)</f>
        <v>56916832.105263159</v>
      </c>
      <c r="AQ114" s="8"/>
      <c r="AS114" s="24"/>
    </row>
    <row r="115" spans="2:45" s="21" customFormat="1">
      <c r="B115" s="5"/>
      <c r="C115" s="9"/>
      <c r="D115" s="9"/>
      <c r="E115" s="18"/>
      <c r="F115" s="101" t="s">
        <v>2</v>
      </c>
      <c r="G115" s="78"/>
      <c r="H115" s="73">
        <v>77502.680959276011</v>
      </c>
      <c r="I115" s="73">
        <v>244873.96341580828</v>
      </c>
      <c r="J115" s="73">
        <v>538191.22986647021</v>
      </c>
      <c r="K115" s="73">
        <v>950026.99670483475</v>
      </c>
      <c r="L115" s="73">
        <v>1443164.6620693449</v>
      </c>
      <c r="M115" s="73">
        <v>2045093.3401911019</v>
      </c>
      <c r="N115" s="73">
        <v>2723282.9875783827</v>
      </c>
      <c r="O115" s="73">
        <v>3059466.692105263</v>
      </c>
      <c r="P115" s="73">
        <v>3002405.7810526318</v>
      </c>
      <c r="Q115" s="73">
        <v>2958807.9526315792</v>
      </c>
      <c r="R115" s="73">
        <v>2885350.9342105268</v>
      </c>
      <c r="S115" s="73">
        <v>2894419.2631578948</v>
      </c>
      <c r="T115" s="73">
        <v>2903484.710526316</v>
      </c>
      <c r="U115" s="73">
        <v>2912553.0394736845</v>
      </c>
      <c r="V115" s="73">
        <v>2921621.368421053</v>
      </c>
      <c r="W115" s="73">
        <v>2925096.5526315793</v>
      </c>
      <c r="X115" s="73">
        <v>2928571.7368421052</v>
      </c>
      <c r="Y115" s="73">
        <v>2932044.039473684</v>
      </c>
      <c r="Z115" s="73">
        <v>2935524.9868421056</v>
      </c>
      <c r="AA115" s="73">
        <v>2939003.0526315789</v>
      </c>
      <c r="AB115" s="73">
        <v>2937354.7894736845</v>
      </c>
      <c r="AC115" s="73">
        <v>2935709.4078947371</v>
      </c>
      <c r="AD115" s="73">
        <v>2934069.7894736845</v>
      </c>
      <c r="AE115" s="73">
        <v>2932427.2894736845</v>
      </c>
      <c r="AF115" s="73">
        <v>2930784.7894736845</v>
      </c>
      <c r="AG115" s="73">
        <v>2924376.1578947371</v>
      </c>
      <c r="AH115" s="73">
        <v>2917964.6447368423</v>
      </c>
      <c r="AI115" s="73">
        <v>2911558.8947368423</v>
      </c>
      <c r="AJ115" s="73">
        <v>2905153.1447368423</v>
      </c>
      <c r="AK115" s="73">
        <v>2898744.5131578948</v>
      </c>
      <c r="AL115" s="73">
        <v>2888166.2368421056</v>
      </c>
      <c r="AM115" s="73">
        <v>2877585.078947369</v>
      </c>
      <c r="AN115" s="73">
        <v>2867006.8026315789</v>
      </c>
      <c r="AO115" s="73">
        <v>2856425.6447368423</v>
      </c>
      <c r="AP115" s="73">
        <v>2845841.6052631582</v>
      </c>
      <c r="AQ115" s="8"/>
      <c r="AS115" s="24"/>
    </row>
    <row r="116" spans="2:45" s="21" customFormat="1">
      <c r="B116" s="5"/>
      <c r="C116" s="9"/>
      <c r="D116" s="9"/>
      <c r="E116" s="18"/>
      <c r="F116" s="101" t="s">
        <v>47</v>
      </c>
      <c r="G116" s="78"/>
      <c r="H116" s="73">
        <v>23167765.701040726</v>
      </c>
      <c r="I116" s="73">
        <v>23173234.036584191</v>
      </c>
      <c r="J116" s="73">
        <v>30077232.962633535</v>
      </c>
      <c r="K116" s="73">
        <v>37510162.754495166</v>
      </c>
      <c r="L116" s="73">
        <v>43905077.737930648</v>
      </c>
      <c r="M116" s="73">
        <v>50465192.083008893</v>
      </c>
      <c r="N116" s="73">
        <v>56389839.777421609</v>
      </c>
      <c r="O116" s="73">
        <v>55070400.457894742</v>
      </c>
      <c r="P116" s="73">
        <v>54043304.058947362</v>
      </c>
      <c r="Q116" s="73">
        <v>53258543.147368424</v>
      </c>
      <c r="R116" s="73">
        <v>51936316.815789469</v>
      </c>
      <c r="S116" s="73">
        <v>52099546.736842103</v>
      </c>
      <c r="T116" s="73">
        <v>52262724.789473683</v>
      </c>
      <c r="U116" s="73">
        <v>52425954.710526317</v>
      </c>
      <c r="V116" s="73">
        <v>52589184.631578945</v>
      </c>
      <c r="W116" s="73">
        <v>52651737.947368421</v>
      </c>
      <c r="X116" s="73">
        <v>52714291.263157889</v>
      </c>
      <c r="Y116" s="73">
        <v>52776792.710526317</v>
      </c>
      <c r="Z116" s="73">
        <v>52839449.763157897</v>
      </c>
      <c r="AA116" s="73">
        <v>52902054.947368428</v>
      </c>
      <c r="AB116" s="73">
        <v>52872386.210526317</v>
      </c>
      <c r="AC116" s="73">
        <v>52842769.342105269</v>
      </c>
      <c r="AD116" s="73">
        <v>52813256.210526317</v>
      </c>
      <c r="AE116" s="73">
        <v>52783691.210526317</v>
      </c>
      <c r="AF116" s="73">
        <v>52754126.210526317</v>
      </c>
      <c r="AG116" s="73">
        <v>52638770.842105277</v>
      </c>
      <c r="AH116" s="73">
        <v>52523363.605263166</v>
      </c>
      <c r="AI116" s="73">
        <v>52408060.105263159</v>
      </c>
      <c r="AJ116" s="73">
        <v>52292756.605263159</v>
      </c>
      <c r="AK116" s="73">
        <v>52177401.236842111</v>
      </c>
      <c r="AL116" s="73">
        <v>51986992.263157897</v>
      </c>
      <c r="AM116" s="73">
        <v>51796531.421052635</v>
      </c>
      <c r="AN116" s="73">
        <v>51606122.447368428</v>
      </c>
      <c r="AO116" s="73">
        <v>51415661.605263151</v>
      </c>
      <c r="AP116" s="73">
        <v>51225148.894736834</v>
      </c>
      <c r="AQ116" s="8"/>
      <c r="AS116" s="24"/>
    </row>
    <row r="117" spans="2:45" s="21" customFormat="1">
      <c r="B117" s="5"/>
      <c r="C117" s="9"/>
      <c r="D117" s="9"/>
      <c r="E117" s="18"/>
      <c r="F117" s="101" t="s">
        <v>48</v>
      </c>
      <c r="G117" s="78"/>
      <c r="H117" s="73">
        <v>1056771.5046562275</v>
      </c>
      <c r="I117" s="73">
        <v>1064629.1030360984</v>
      </c>
      <c r="J117" s="73">
        <v>1391831.9787888476</v>
      </c>
      <c r="K117" s="73">
        <v>1748469.0615235954</v>
      </c>
      <c r="L117" s="73">
        <v>2061612.2630647861</v>
      </c>
      <c r="M117" s="73">
        <v>2387211.5574098015</v>
      </c>
      <c r="N117" s="73">
        <v>2687388.3606209657</v>
      </c>
      <c r="O117" s="73">
        <v>2179058.3618552471</v>
      </c>
      <c r="P117" s="73">
        <v>2138417.6006123926</v>
      </c>
      <c r="Q117" s="73">
        <v>2107365.7140777973</v>
      </c>
      <c r="R117" s="73">
        <v>2055047.0761137395</v>
      </c>
      <c r="S117" s="73">
        <v>2061505.8547210724</v>
      </c>
      <c r="T117" s="73">
        <v>2067962.5809678691</v>
      </c>
      <c r="U117" s="73">
        <v>2074421.3595752018</v>
      </c>
      <c r="V117" s="73">
        <v>2080880.1381825351</v>
      </c>
      <c r="W117" s="73">
        <v>2083355.2849891584</v>
      </c>
      <c r="X117" s="73">
        <v>2085830.4317957817</v>
      </c>
      <c r="Y117" s="73">
        <v>2088303.5262418687</v>
      </c>
      <c r="Z117" s="73">
        <v>2090782.7777695644</v>
      </c>
      <c r="AA117" s="73">
        <v>2093259.9769367238</v>
      </c>
      <c r="AB117" s="73">
        <v>2092086.0267100332</v>
      </c>
      <c r="AC117" s="73">
        <v>2090914.1288438796</v>
      </c>
      <c r="AD117" s="73">
        <v>2089746.3356987976</v>
      </c>
      <c r="AE117" s="73">
        <v>2088576.4901931796</v>
      </c>
      <c r="AF117" s="73">
        <v>2087406.6446875616</v>
      </c>
      <c r="AG117" s="73">
        <v>2082842.1948551151</v>
      </c>
      <c r="AH117" s="73">
        <v>2078275.6926621331</v>
      </c>
      <c r="AI117" s="73">
        <v>2073713.2951902228</v>
      </c>
      <c r="AJ117" s="73">
        <v>2069150.8977183127</v>
      </c>
      <c r="AK117" s="73">
        <v>2064586.4478858663</v>
      </c>
      <c r="AL117" s="73">
        <v>2057052.2323575793</v>
      </c>
      <c r="AM117" s="73">
        <v>2049515.9644687565</v>
      </c>
      <c r="AN117" s="73">
        <v>2041981.748940469</v>
      </c>
      <c r="AO117" s="73">
        <v>2034445.4810516462</v>
      </c>
      <c r="AP117" s="73">
        <v>2026907.1608022866</v>
      </c>
      <c r="AQ117" s="8"/>
      <c r="AS117" s="24"/>
    </row>
    <row r="118" spans="2:45" s="21" customFormat="1">
      <c r="B118" s="5"/>
      <c r="C118" s="9"/>
      <c r="D118" s="9"/>
      <c r="E118" s="18"/>
      <c r="F118" s="101" t="s">
        <v>49</v>
      </c>
      <c r="G118" s="78"/>
      <c r="H118" s="73">
        <v>41678.104916327989</v>
      </c>
      <c r="I118" s="73">
        <v>41988.001434377227</v>
      </c>
      <c r="J118" s="73">
        <v>54892.584614809937</v>
      </c>
      <c r="K118" s="73">
        <v>68958.026089887615</v>
      </c>
      <c r="L118" s="73">
        <v>81308.108534544575</v>
      </c>
      <c r="M118" s="73">
        <v>94149.44792589049</v>
      </c>
      <c r="N118" s="73">
        <v>105988.14743903895</v>
      </c>
      <c r="O118" s="73">
        <v>85940.075620934353</v>
      </c>
      <c r="P118" s="73">
        <v>84337.241040804263</v>
      </c>
      <c r="Q118" s="73">
        <v>83112.58293908929</v>
      </c>
      <c r="R118" s="73">
        <v>81049.183545239503</v>
      </c>
      <c r="S118" s="73">
        <v>81303.911886457718</v>
      </c>
      <c r="T118" s="73">
        <v>81558.559284447081</v>
      </c>
      <c r="U118" s="73">
        <v>81813.287625665282</v>
      </c>
      <c r="V118" s="73">
        <v>82068.015966883511</v>
      </c>
      <c r="W118" s="73">
        <v>82165.633500887052</v>
      </c>
      <c r="X118" s="73">
        <v>82263.251034890593</v>
      </c>
      <c r="Y118" s="73">
        <v>82360.787625665282</v>
      </c>
      <c r="Z118" s="73">
        <v>82458.567046126554</v>
      </c>
      <c r="AA118" s="73">
        <v>82556.265523358961</v>
      </c>
      <c r="AB118" s="73">
        <v>82509.965996451792</v>
      </c>
      <c r="AC118" s="73">
        <v>82463.747412773519</v>
      </c>
      <c r="AD118" s="73">
        <v>82417.690715552919</v>
      </c>
      <c r="AE118" s="73">
        <v>82371.553075103482</v>
      </c>
      <c r="AF118" s="73">
        <v>82325.415434654045</v>
      </c>
      <c r="AG118" s="73">
        <v>82145.397693672392</v>
      </c>
      <c r="AH118" s="73">
        <v>81965.299009461858</v>
      </c>
      <c r="AI118" s="73">
        <v>81785.362211709042</v>
      </c>
      <c r="AJ118" s="73">
        <v>81605.42541395624</v>
      </c>
      <c r="AK118" s="73">
        <v>81425.407672974557</v>
      </c>
      <c r="AL118" s="73">
        <v>81128.265079834411</v>
      </c>
      <c r="AM118" s="73">
        <v>80831.041543465413</v>
      </c>
      <c r="AN118" s="73">
        <v>80533.898950325252</v>
      </c>
      <c r="AO118" s="73">
        <v>80236.67541395624</v>
      </c>
      <c r="AP118" s="73">
        <v>79939.370934358376</v>
      </c>
      <c r="AQ118" s="8"/>
      <c r="AS118" s="24"/>
    </row>
    <row r="119" spans="2:45" s="21" customFormat="1">
      <c r="B119" s="5"/>
      <c r="C119" s="9"/>
      <c r="D119" s="9"/>
      <c r="E119" s="18"/>
      <c r="F119" s="101" t="s">
        <v>50</v>
      </c>
      <c r="G119" s="78"/>
      <c r="H119" s="73">
        <v>385290.92544872093</v>
      </c>
      <c r="I119" s="73">
        <v>388155.74659335398</v>
      </c>
      <c r="J119" s="73">
        <v>507451.44888357632</v>
      </c>
      <c r="K119" s="73">
        <v>637478.64118651673</v>
      </c>
      <c r="L119" s="73">
        <v>751648.29223045672</v>
      </c>
      <c r="M119" s="73">
        <v>870359.34082600998</v>
      </c>
      <c r="N119" s="73">
        <v>979801.54076978227</v>
      </c>
      <c r="O119" s="73">
        <v>794468.25462908205</v>
      </c>
      <c r="P119" s="73">
        <v>779650.93939943495</v>
      </c>
      <c r="Q119" s="73">
        <v>768329.65561469202</v>
      </c>
      <c r="R119" s="73">
        <v>749254.6745515475</v>
      </c>
      <c r="S119" s="73">
        <v>751609.49655036465</v>
      </c>
      <c r="T119" s="73">
        <v>753963.57027399947</v>
      </c>
      <c r="U119" s="73">
        <v>756318.39227281685</v>
      </c>
      <c r="V119" s="73">
        <v>758673.21427163412</v>
      </c>
      <c r="W119" s="73">
        <v>759575.63414153352</v>
      </c>
      <c r="X119" s="73">
        <v>760478.05401143304</v>
      </c>
      <c r="Y119" s="73">
        <v>761379.72560615023</v>
      </c>
      <c r="Z119" s="73">
        <v>762283.64202641428</v>
      </c>
      <c r="AA119" s="73">
        <v>763186.81017149612</v>
      </c>
      <c r="AB119" s="73">
        <v>762758.79676719871</v>
      </c>
      <c r="AC119" s="73">
        <v>762331.5316380841</v>
      </c>
      <c r="AD119" s="73">
        <v>761905.76305933367</v>
      </c>
      <c r="AE119" s="73">
        <v>761479.24620540102</v>
      </c>
      <c r="AF119" s="73">
        <v>761052.7293514685</v>
      </c>
      <c r="AG119" s="73">
        <v>759388.56534594914</v>
      </c>
      <c r="AH119" s="73">
        <v>757723.65306524746</v>
      </c>
      <c r="AI119" s="73">
        <v>756060.23733491031</v>
      </c>
      <c r="AJ119" s="73">
        <v>754396.82160457328</v>
      </c>
      <c r="AK119" s="73">
        <v>752732.65759905381</v>
      </c>
      <c r="AL119" s="73">
        <v>749985.7394046915</v>
      </c>
      <c r="AM119" s="73">
        <v>747238.07293514698</v>
      </c>
      <c r="AN119" s="73">
        <v>744491.15474078455</v>
      </c>
      <c r="AO119" s="73">
        <v>741743.48827123991</v>
      </c>
      <c r="AP119" s="73">
        <v>738995.07352651295</v>
      </c>
      <c r="AQ119" s="8"/>
      <c r="AS119" s="24"/>
    </row>
    <row r="120" spans="2:45" s="21" customFormat="1">
      <c r="B120" s="5"/>
      <c r="C120" s="9"/>
      <c r="D120" s="9"/>
      <c r="E120" s="18"/>
      <c r="F120" s="65"/>
      <c r="G120" s="80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79"/>
      <c r="AM120" s="79"/>
      <c r="AN120" s="79"/>
      <c r="AO120" s="79"/>
      <c r="AP120" s="79"/>
      <c r="AQ120" s="8"/>
    </row>
    <row r="121" spans="2:45" s="21" customFormat="1">
      <c r="B121" s="5"/>
      <c r="E121" s="34">
        <f>E114+1</f>
        <v>3</v>
      </c>
      <c r="F121" s="98" t="str">
        <f>LOOKUP(E121,CAPEX!$E$11:$E$19,CAPEX!$F$11:$F$19)</f>
        <v>Japeri</v>
      </c>
      <c r="G121" s="81"/>
      <c r="H121" s="72">
        <f t="shared" ref="H121" si="356">SUM(H122:H126)</f>
        <v>1104799.5569620254</v>
      </c>
      <c r="I121" s="72">
        <f t="shared" ref="I121" si="357">SUM(I122:I126)</f>
        <v>1115278.2911392406</v>
      </c>
      <c r="J121" s="72">
        <f t="shared" ref="J121" si="358">SUM(J122:J126)</f>
        <v>2839797.3949367087</v>
      </c>
      <c r="K121" s="72">
        <f t="shared" ref="K121" si="359">SUM(K122:K126)</f>
        <v>4804313.7751898728</v>
      </c>
      <c r="L121" s="72">
        <f t="shared" ref="L121" si="360">SUM(L122:L126)</f>
        <v>6877249.8386075953</v>
      </c>
      <c r="M121" s="72">
        <f t="shared" ref="M121" si="361">SUM(M122:M126)</f>
        <v>8890688.3146835454</v>
      </c>
      <c r="N121" s="72">
        <f t="shared" ref="N121" si="362">SUM(N122:N126)</f>
        <v>10281343.101265825</v>
      </c>
      <c r="O121" s="72">
        <f t="shared" ref="O121" si="363">SUM(O122:O126)</f>
        <v>9764921.6962025296</v>
      </c>
      <c r="P121" s="72">
        <f t="shared" ref="P121" si="364">SUM(P122:P126)</f>
        <v>9240580.2531645559</v>
      </c>
      <c r="Q121" s="72">
        <f t="shared" ref="Q121" si="365">SUM(Q122:Q126)</f>
        <v>8708229.139240507</v>
      </c>
      <c r="R121" s="72">
        <f t="shared" ref="R121" si="366">SUM(R122:R126)</f>
        <v>8147978.1645569615</v>
      </c>
      <c r="S121" s="72">
        <f t="shared" ref="S121" si="367">SUM(S122:S126)</f>
        <v>8182699.3670886066</v>
      </c>
      <c r="T121" s="72">
        <f t="shared" ref="T121" si="368">SUM(T122:T126)</f>
        <v>8217489.8734177202</v>
      </c>
      <c r="U121" s="72">
        <f t="shared" ref="U121" si="369">SUM(U122:U126)</f>
        <v>8252211.0759493662</v>
      </c>
      <c r="V121" s="72">
        <f t="shared" ref="V121" si="370">SUM(V122:V126)</f>
        <v>8287001.5822784817</v>
      </c>
      <c r="W121" s="72">
        <f t="shared" ref="W121" si="371">SUM(W122:W126)</f>
        <v>8303010.7594936704</v>
      </c>
      <c r="X121" s="72">
        <f t="shared" ref="X121" si="372">SUM(X122:X126)</f>
        <v>8319019.936708861</v>
      </c>
      <c r="Y121" s="72">
        <f t="shared" ref="Y121" si="373">SUM(Y122:Y126)</f>
        <v>8334959.8101265822</v>
      </c>
      <c r="Z121" s="72">
        <f t="shared" ref="Z121" si="374">SUM(Z122:Z126)</f>
        <v>8350968.9873417718</v>
      </c>
      <c r="AA121" s="72">
        <f t="shared" ref="AA121" si="375">SUM(AA122:AA126)</f>
        <v>8366978.1645569615</v>
      </c>
      <c r="AB121" s="72">
        <f t="shared" ref="AB121" si="376">SUM(AB122:AB126)</f>
        <v>8365730.6962025315</v>
      </c>
      <c r="AC121" s="72">
        <f t="shared" ref="AC121" si="377">SUM(AC122:AC126)</f>
        <v>8364413.9240506319</v>
      </c>
      <c r="AD121" s="72">
        <f t="shared" ref="AD121" si="378">SUM(AD122:AD126)</f>
        <v>8363166.4556962019</v>
      </c>
      <c r="AE121" s="72">
        <f t="shared" ref="AE121" si="379">SUM(AE122:AE126)</f>
        <v>8361918.9873417709</v>
      </c>
      <c r="AF121" s="72">
        <f t="shared" ref="AF121" si="380">SUM(AF122:AF126)</f>
        <v>8360602.2151898732</v>
      </c>
      <c r="AG121" s="72">
        <f t="shared" ref="AG121" si="381">SUM(AG122:AG126)</f>
        <v>8343553.4810126573</v>
      </c>
      <c r="AH121" s="72">
        <f t="shared" ref="AH121" si="382">SUM(AH122:AH126)</f>
        <v>8326366.1392405052</v>
      </c>
      <c r="AI121" s="72">
        <f t="shared" ref="AI121" si="383">SUM(AI122:AI126)</f>
        <v>8309248.1012658235</v>
      </c>
      <c r="AJ121" s="72">
        <f t="shared" ref="AJ121" si="384">SUM(AJ122:AJ126)</f>
        <v>8292130.063291139</v>
      </c>
      <c r="AK121" s="72">
        <f t="shared" ref="AK121" si="385">SUM(AK122:AK126)</f>
        <v>8275012.0253164545</v>
      </c>
      <c r="AL121" s="72">
        <f t="shared" ref="AL121" si="386">SUM(AL122:AL126)</f>
        <v>8244102.531645569</v>
      </c>
      <c r="AM121" s="72">
        <f t="shared" ref="AM121" si="387">SUM(AM122:AM126)</f>
        <v>8213262.3417721502</v>
      </c>
      <c r="AN121" s="72">
        <f t="shared" ref="AN121" si="388">SUM(AN122:AN126)</f>
        <v>8182352.8481012657</v>
      </c>
      <c r="AO121" s="72">
        <f t="shared" ref="AO121" si="389">SUM(AO122:AO126)</f>
        <v>8151512.6582278488</v>
      </c>
      <c r="AP121" s="72">
        <f t="shared" ref="AP121" si="390">SUM(AP122:AP126)</f>
        <v>8120603.1645569615</v>
      </c>
      <c r="AQ121" s="8"/>
      <c r="AS121" s="24"/>
    </row>
    <row r="122" spans="2:45" s="21" customFormat="1">
      <c r="B122" s="5"/>
      <c r="C122" s="9"/>
      <c r="D122" s="9"/>
      <c r="E122" s="18"/>
      <c r="F122" s="101" t="s">
        <v>2</v>
      </c>
      <c r="G122" s="78"/>
      <c r="H122" s="73">
        <v>0</v>
      </c>
      <c r="I122" s="73">
        <v>7966.2735081374331</v>
      </c>
      <c r="J122" s="73">
        <v>40568.534213381557</v>
      </c>
      <c r="K122" s="73">
        <v>102949.58089692587</v>
      </c>
      <c r="L122" s="73">
        <v>196492.85253164559</v>
      </c>
      <c r="M122" s="73">
        <v>317524.58266726939</v>
      </c>
      <c r="N122" s="73">
        <v>440628.99005424959</v>
      </c>
      <c r="O122" s="73">
        <v>488246.08481012651</v>
      </c>
      <c r="P122" s="73">
        <v>462029.01265822776</v>
      </c>
      <c r="Q122" s="73">
        <v>435411.45696202532</v>
      </c>
      <c r="R122" s="73">
        <v>407398.90822784806</v>
      </c>
      <c r="S122" s="73">
        <v>409134.96835443034</v>
      </c>
      <c r="T122" s="73">
        <v>410874.49367088603</v>
      </c>
      <c r="U122" s="73">
        <v>412610.55379746831</v>
      </c>
      <c r="V122" s="73">
        <v>414350.07911392406</v>
      </c>
      <c r="W122" s="73">
        <v>415150.53797468345</v>
      </c>
      <c r="X122" s="73">
        <v>415950.99683544296</v>
      </c>
      <c r="Y122" s="73">
        <v>416747.99050632911</v>
      </c>
      <c r="Z122" s="73">
        <v>417548.44936708861</v>
      </c>
      <c r="AA122" s="73">
        <v>418348.90822784806</v>
      </c>
      <c r="AB122" s="73">
        <v>418286.53481012658</v>
      </c>
      <c r="AC122" s="73">
        <v>418220.69620253163</v>
      </c>
      <c r="AD122" s="73">
        <v>418158.32278481009</v>
      </c>
      <c r="AE122" s="73">
        <v>418095.94936708861</v>
      </c>
      <c r="AF122" s="73">
        <v>418030.11075949372</v>
      </c>
      <c r="AG122" s="73">
        <v>417177.67405063286</v>
      </c>
      <c r="AH122" s="73">
        <v>416318.30696202535</v>
      </c>
      <c r="AI122" s="73">
        <v>415462.40506329114</v>
      </c>
      <c r="AJ122" s="73">
        <v>414606.50316455693</v>
      </c>
      <c r="AK122" s="73">
        <v>413750.60126582277</v>
      </c>
      <c r="AL122" s="73">
        <v>412205.1265822784</v>
      </c>
      <c r="AM122" s="73">
        <v>410663.11708860751</v>
      </c>
      <c r="AN122" s="73">
        <v>409117.6424050632</v>
      </c>
      <c r="AO122" s="73">
        <v>407575.63291139237</v>
      </c>
      <c r="AP122" s="73">
        <v>406030.15822784806</v>
      </c>
      <c r="AQ122" s="8"/>
      <c r="AS122" s="24"/>
    </row>
    <row r="123" spans="2:45" s="21" customFormat="1">
      <c r="B123" s="5"/>
      <c r="C123" s="9"/>
      <c r="D123" s="9"/>
      <c r="E123" s="18"/>
      <c r="F123" s="101" t="s">
        <v>47</v>
      </c>
      <c r="G123" s="78"/>
      <c r="H123" s="73">
        <v>872791.65</v>
      </c>
      <c r="I123" s="73">
        <v>873103.57649186265</v>
      </c>
      <c r="J123" s="73">
        <v>2202871.4077866185</v>
      </c>
      <c r="K123" s="73">
        <v>3692458.3015030734</v>
      </c>
      <c r="L123" s="73">
        <v>5236534.5199683551</v>
      </c>
      <c r="M123" s="73">
        <v>6706119.1859327313</v>
      </c>
      <c r="N123" s="73">
        <v>7681632.0599457519</v>
      </c>
      <c r="O123" s="73">
        <v>7226042.0551898722</v>
      </c>
      <c r="P123" s="73">
        <v>6838029.3873417722</v>
      </c>
      <c r="Q123" s="73">
        <v>6444089.5630379738</v>
      </c>
      <c r="R123" s="73">
        <v>6029503.8417721521</v>
      </c>
      <c r="S123" s="73">
        <v>6055197.531645569</v>
      </c>
      <c r="T123" s="73">
        <v>6080942.5063291127</v>
      </c>
      <c r="U123" s="73">
        <v>6106636.1962025315</v>
      </c>
      <c r="V123" s="73">
        <v>6132381.1708860761</v>
      </c>
      <c r="W123" s="73">
        <v>6144227.9620253155</v>
      </c>
      <c r="X123" s="73">
        <v>6156074.7531645577</v>
      </c>
      <c r="Y123" s="73">
        <v>6167870.2594936704</v>
      </c>
      <c r="Z123" s="73">
        <v>6179717.0506329117</v>
      </c>
      <c r="AA123" s="73">
        <v>6191563.8417721521</v>
      </c>
      <c r="AB123" s="73">
        <v>6190640.7151898732</v>
      </c>
      <c r="AC123" s="73">
        <v>6189666.3037974676</v>
      </c>
      <c r="AD123" s="73">
        <v>6188743.1772151897</v>
      </c>
      <c r="AE123" s="73">
        <v>6187820.0506329099</v>
      </c>
      <c r="AF123" s="73">
        <v>6186845.6392405052</v>
      </c>
      <c r="AG123" s="73">
        <v>6174229.5759493662</v>
      </c>
      <c r="AH123" s="73">
        <v>6161510.9430379737</v>
      </c>
      <c r="AI123" s="73">
        <v>6148843.5949367099</v>
      </c>
      <c r="AJ123" s="73">
        <v>6136176.2468354432</v>
      </c>
      <c r="AK123" s="73">
        <v>6123508.8987341765</v>
      </c>
      <c r="AL123" s="73">
        <v>6100635.8734177211</v>
      </c>
      <c r="AM123" s="73">
        <v>6077814.1329113916</v>
      </c>
      <c r="AN123" s="73">
        <v>6054941.1075949362</v>
      </c>
      <c r="AO123" s="73">
        <v>6032119.3670886075</v>
      </c>
      <c r="AP123" s="73">
        <v>6009246.3417721521</v>
      </c>
      <c r="AQ123" s="8"/>
      <c r="AS123" s="24"/>
    </row>
    <row r="124" spans="2:45" s="21" customFormat="1">
      <c r="B124" s="5"/>
      <c r="C124" s="9"/>
      <c r="D124" s="9"/>
      <c r="E124" s="18"/>
      <c r="F124" s="101" t="s">
        <v>48</v>
      </c>
      <c r="G124" s="78"/>
      <c r="H124" s="73">
        <v>116628.54647577091</v>
      </c>
      <c r="I124" s="73">
        <v>117734.73766519823</v>
      </c>
      <c r="J124" s="73">
        <v>299784.19195594708</v>
      </c>
      <c r="K124" s="73">
        <v>507169.04155418486</v>
      </c>
      <c r="L124" s="73">
        <v>725999.25241923623</v>
      </c>
      <c r="M124" s="73">
        <v>938548.57994508056</v>
      </c>
      <c r="N124" s="73">
        <v>1085353.5323788542</v>
      </c>
      <c r="O124" s="73">
        <v>1030837.3285462552</v>
      </c>
      <c r="P124" s="73">
        <v>975485.04317180603</v>
      </c>
      <c r="Q124" s="73">
        <v>919287.2141262847</v>
      </c>
      <c r="R124" s="73">
        <v>860144.12665198219</v>
      </c>
      <c r="S124" s="73">
        <v>863809.48237885442</v>
      </c>
      <c r="T124" s="73">
        <v>867482.15418502176</v>
      </c>
      <c r="U124" s="73">
        <v>871147.50991189422</v>
      </c>
      <c r="V124" s="73">
        <v>874820.18171806156</v>
      </c>
      <c r="W124" s="73">
        <v>876510.19603524229</v>
      </c>
      <c r="X124" s="73">
        <v>878200.21035242267</v>
      </c>
      <c r="Y124" s="73">
        <v>879882.90859030816</v>
      </c>
      <c r="Z124" s="73">
        <v>881572.92290748889</v>
      </c>
      <c r="AA124" s="73">
        <v>883262.93722466961</v>
      </c>
      <c r="AB124" s="73">
        <v>883131.24779735669</v>
      </c>
      <c r="AC124" s="73">
        <v>882992.24229074875</v>
      </c>
      <c r="AD124" s="73">
        <v>882860.55286343594</v>
      </c>
      <c r="AE124" s="73">
        <v>882728.86343612312</v>
      </c>
      <c r="AF124" s="73">
        <v>882589.8579295153</v>
      </c>
      <c r="AG124" s="73">
        <v>880790.10242290737</v>
      </c>
      <c r="AH124" s="73">
        <v>878975.71475770907</v>
      </c>
      <c r="AI124" s="73">
        <v>877168.643171806</v>
      </c>
      <c r="AJ124" s="73">
        <v>875361.57158590306</v>
      </c>
      <c r="AK124" s="73">
        <v>873554.49999999988</v>
      </c>
      <c r="AL124" s="73">
        <v>870291.52863436111</v>
      </c>
      <c r="AM124" s="73">
        <v>867035.87334801746</v>
      </c>
      <c r="AN124" s="73">
        <v>863772.90198237868</v>
      </c>
      <c r="AO124" s="73">
        <v>860517.24669603514</v>
      </c>
      <c r="AP124" s="73">
        <v>857254.27533039637</v>
      </c>
      <c r="AQ124" s="8"/>
      <c r="AS124" s="24"/>
    </row>
    <row r="125" spans="2:45" s="21" customFormat="1">
      <c r="B125" s="5"/>
      <c r="C125" s="9"/>
      <c r="D125" s="9"/>
      <c r="E125" s="18"/>
      <c r="F125" s="101" t="s">
        <v>49</v>
      </c>
      <c r="G125" s="78"/>
      <c r="H125" s="73">
        <v>47355.505238944963</v>
      </c>
      <c r="I125" s="73">
        <v>47804.659792003571</v>
      </c>
      <c r="J125" s="73">
        <v>121723.47424111971</v>
      </c>
      <c r="K125" s="73">
        <v>205929.39661937204</v>
      </c>
      <c r="L125" s="73">
        <v>294782.55916146206</v>
      </c>
      <c r="M125" s="73">
        <v>381085.45066903473</v>
      </c>
      <c r="N125" s="73">
        <v>440693.69328333234</v>
      </c>
      <c r="O125" s="73">
        <v>418558.09737467236</v>
      </c>
      <c r="P125" s="73">
        <v>396083.02142419002</v>
      </c>
      <c r="Q125" s="73">
        <v>373264.62345731328</v>
      </c>
      <c r="R125" s="73">
        <v>349250.3415909218</v>
      </c>
      <c r="S125" s="73">
        <v>350738.61163776269</v>
      </c>
      <c r="T125" s="73">
        <v>352229.85228349961</v>
      </c>
      <c r="U125" s="73">
        <v>353718.12233034067</v>
      </c>
      <c r="V125" s="73">
        <v>355209.36297607759</v>
      </c>
      <c r="W125" s="73">
        <v>355895.57132102828</v>
      </c>
      <c r="X125" s="73">
        <v>356581.77966597886</v>
      </c>
      <c r="Y125" s="73">
        <v>357265.01741203363</v>
      </c>
      <c r="Z125" s="73">
        <v>357951.22575698432</v>
      </c>
      <c r="AA125" s="73">
        <v>358637.43410193495</v>
      </c>
      <c r="AB125" s="73">
        <v>358583.96332180896</v>
      </c>
      <c r="AC125" s="73">
        <v>358527.52194278705</v>
      </c>
      <c r="AD125" s="73">
        <v>358474.051162661</v>
      </c>
      <c r="AE125" s="73">
        <v>358420.58038253494</v>
      </c>
      <c r="AF125" s="73">
        <v>358364.13900351303</v>
      </c>
      <c r="AG125" s="73">
        <v>357633.37167512404</v>
      </c>
      <c r="AH125" s="73">
        <v>356896.66314894322</v>
      </c>
      <c r="AI125" s="73">
        <v>356162.92522165843</v>
      </c>
      <c r="AJ125" s="73">
        <v>355429.18729437346</v>
      </c>
      <c r="AK125" s="73">
        <v>354695.44936708856</v>
      </c>
      <c r="AL125" s="73">
        <v>353370.56225952151</v>
      </c>
      <c r="AM125" s="73">
        <v>352048.64575085038</v>
      </c>
      <c r="AN125" s="73">
        <v>350723.75864328333</v>
      </c>
      <c r="AO125" s="73">
        <v>349401.84213461215</v>
      </c>
      <c r="AP125" s="73">
        <v>348076.9550270451</v>
      </c>
      <c r="AQ125" s="8"/>
      <c r="AS125" s="24"/>
    </row>
    <row r="126" spans="2:45" s="21" customFormat="1">
      <c r="B126" s="5"/>
      <c r="C126" s="9"/>
      <c r="D126" s="9"/>
      <c r="E126" s="18"/>
      <c r="F126" s="101" t="s">
        <v>50</v>
      </c>
      <c r="G126" s="78"/>
      <c r="H126" s="73">
        <v>68023.855247309431</v>
      </c>
      <c r="I126" s="73">
        <v>68669.043682038711</v>
      </c>
      <c r="J126" s="73">
        <v>174849.78673964198</v>
      </c>
      <c r="K126" s="73">
        <v>295807.45461631624</v>
      </c>
      <c r="L126" s="73">
        <v>423440.65452689637</v>
      </c>
      <c r="M126" s="73">
        <v>547410.51546942885</v>
      </c>
      <c r="N126" s="73">
        <v>633034.82560363575</v>
      </c>
      <c r="O126" s="73">
        <v>601238.13028160366</v>
      </c>
      <c r="P126" s="73">
        <v>568953.78856856073</v>
      </c>
      <c r="Q126" s="73">
        <v>536176.2816569081</v>
      </c>
      <c r="R126" s="73">
        <v>501680.94631405786</v>
      </c>
      <c r="S126" s="73">
        <v>503818.77307199012</v>
      </c>
      <c r="T126" s="73">
        <v>505960.86694919976</v>
      </c>
      <c r="U126" s="73">
        <v>508098.69370713213</v>
      </c>
      <c r="V126" s="73">
        <v>510240.78758434171</v>
      </c>
      <c r="W126" s="73">
        <v>511226.49213740038</v>
      </c>
      <c r="X126" s="73">
        <v>512212.19669045886</v>
      </c>
      <c r="Y126" s="73">
        <v>513193.63412424026</v>
      </c>
      <c r="Z126" s="73">
        <v>514179.3386772988</v>
      </c>
      <c r="AA126" s="73">
        <v>515165.04323035741</v>
      </c>
      <c r="AB126" s="73">
        <v>515088.23508336581</v>
      </c>
      <c r="AC126" s="73">
        <v>515007.15981709701</v>
      </c>
      <c r="AD126" s="73">
        <v>514930.35167010542</v>
      </c>
      <c r="AE126" s="73">
        <v>514853.54352311383</v>
      </c>
      <c r="AF126" s="73">
        <v>514772.46825684485</v>
      </c>
      <c r="AG126" s="73">
        <v>513722.75691462669</v>
      </c>
      <c r="AH126" s="73">
        <v>512664.51133385376</v>
      </c>
      <c r="AI126" s="73">
        <v>511610.53287235822</v>
      </c>
      <c r="AJ126" s="73">
        <v>510556.55441086268</v>
      </c>
      <c r="AK126" s="73">
        <v>509502.57594936702</v>
      </c>
      <c r="AL126" s="73">
        <v>507599.44075168681</v>
      </c>
      <c r="AM126" s="73">
        <v>505700.57267328387</v>
      </c>
      <c r="AN126" s="73">
        <v>503797.43747560366</v>
      </c>
      <c r="AO126" s="73">
        <v>501898.56939720077</v>
      </c>
      <c r="AP126" s="73">
        <v>499995.43419952039</v>
      </c>
      <c r="AQ126" s="8"/>
      <c r="AS126" s="24"/>
    </row>
    <row r="127" spans="2:45" s="21" customFormat="1">
      <c r="B127" s="5"/>
      <c r="C127" s="9"/>
      <c r="D127" s="9"/>
      <c r="E127" s="18"/>
      <c r="F127" s="65"/>
      <c r="G127" s="80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8"/>
    </row>
    <row r="128" spans="2:45" s="21" customFormat="1">
      <c r="B128" s="5"/>
      <c r="E128" s="34">
        <f>E121+1</f>
        <v>4</v>
      </c>
      <c r="F128" s="98" t="str">
        <f>LOOKUP(E128,CAPEX!$E$11:$E$19,CAPEX!$F$11:$F$19)</f>
        <v>Mesquita</v>
      </c>
      <c r="G128" s="81"/>
      <c r="H128" s="72">
        <f t="shared" ref="H128" si="391">SUM(H129:H133)</f>
        <v>7976052.1966774417</v>
      </c>
      <c r="I128" s="72">
        <f t="shared" ref="I128" si="392">SUM(I129:I133)</f>
        <v>8007241.3549102116</v>
      </c>
      <c r="J128" s="72">
        <f t="shared" ref="J128" si="393">SUM(J129:J133)</f>
        <v>10945771.686062861</v>
      </c>
      <c r="K128" s="72">
        <f t="shared" ref="K128" si="394">SUM(K129:K133)</f>
        <v>13407239.31194514</v>
      </c>
      <c r="L128" s="72">
        <f t="shared" ref="L128" si="395">SUM(L129:L133)</f>
        <v>15455301.107749557</v>
      </c>
      <c r="M128" s="72">
        <f t="shared" ref="M128" si="396">SUM(M129:M133)</f>
        <v>16764957.22615914</v>
      </c>
      <c r="N128" s="72">
        <f t="shared" ref="N128" si="397">SUM(N129:N133)</f>
        <v>17869749.01193073</v>
      </c>
      <c r="O128" s="72">
        <f t="shared" ref="O128" si="398">SUM(O129:O133)</f>
        <v>16154579.9298725</v>
      </c>
      <c r="P128" s="72">
        <f t="shared" ref="P128" si="399">SUM(P129:P133)</f>
        <v>14493068.010421952</v>
      </c>
      <c r="Q128" s="72">
        <f t="shared" ref="Q128" si="400">SUM(Q129:Q133)</f>
        <v>12739882.346580748</v>
      </c>
      <c r="R128" s="72">
        <f t="shared" ref="R128" si="401">SUM(R129:R133)</f>
        <v>11022001.289356194</v>
      </c>
      <c r="S128" s="72">
        <f t="shared" ref="S128" si="402">SUM(S129:S133)</f>
        <v>11027896.88754387</v>
      </c>
      <c r="T128" s="72">
        <f t="shared" ref="T128" si="403">SUM(T129:T133)</f>
        <v>11033792.485731546</v>
      </c>
      <c r="U128" s="72">
        <f t="shared" ref="U128" si="404">SUM(U129:U133)</f>
        <v>11039688.083919222</v>
      </c>
      <c r="V128" s="72">
        <f t="shared" ref="V128" si="405">SUM(V129:V133)</f>
        <v>11045583.682106899</v>
      </c>
      <c r="W128" s="72">
        <f t="shared" ref="W128" si="406">SUM(W129:W133)</f>
        <v>11034514.395713711</v>
      </c>
      <c r="X128" s="72">
        <f t="shared" ref="X128" si="407">SUM(X129:X133)</f>
        <v>11023445.109320521</v>
      </c>
      <c r="Y128" s="72">
        <f t="shared" ref="Y128" si="408">SUM(Y129:Y133)</f>
        <v>11012375.822927333</v>
      </c>
      <c r="Z128" s="72">
        <f t="shared" ref="Z128" si="409">SUM(Z129:Z133)</f>
        <v>11001306.536534145</v>
      </c>
      <c r="AA128" s="72">
        <f t="shared" ref="AA128" si="410">SUM(AA129:AA133)</f>
        <v>10990237.250140958</v>
      </c>
      <c r="AB128" s="72">
        <f t="shared" ref="AB128" si="411">SUM(AB129:AB133)</f>
        <v>10964248.490783039</v>
      </c>
      <c r="AC128" s="72">
        <f t="shared" ref="AC128" si="412">SUM(AC129:AC133)</f>
        <v>10938259.731425121</v>
      </c>
      <c r="AD128" s="72">
        <f t="shared" ref="AD128" si="413">SUM(AD129:AD133)</f>
        <v>10912331.131232379</v>
      </c>
      <c r="AE128" s="72">
        <f t="shared" ref="AE128" si="414">SUM(AE129:AE133)</f>
        <v>10886342.371874459</v>
      </c>
      <c r="AF128" s="72">
        <f t="shared" ref="AF128" si="415">SUM(AF129:AF133)</f>
        <v>10860353.612516541</v>
      </c>
      <c r="AG128" s="72">
        <f t="shared" ref="AG128" si="416">SUM(AG129:AG133)</f>
        <v>10820829.040993037</v>
      </c>
      <c r="AH128" s="72">
        <f t="shared" ref="AH128" si="417">SUM(AH129:AH133)</f>
        <v>10781304.469469534</v>
      </c>
      <c r="AI128" s="72">
        <f t="shared" ref="AI128" si="418">SUM(AI129:AI133)</f>
        <v>10741779.897946032</v>
      </c>
      <c r="AJ128" s="72">
        <f t="shared" ref="AJ128" si="419">SUM(AJ129:AJ133)</f>
        <v>10702255.326422527</v>
      </c>
      <c r="AK128" s="72">
        <f t="shared" ref="AK128" si="420">SUM(AK129:AK133)</f>
        <v>10662790.914064206</v>
      </c>
      <c r="AL128" s="72">
        <f t="shared" ref="AL128" si="421">SUM(AL129:AL133)</f>
        <v>10611715.782826073</v>
      </c>
      <c r="AM128" s="72">
        <f t="shared" ref="AM128" si="422">SUM(AM129:AM133)</f>
        <v>10560760.969918301</v>
      </c>
      <c r="AN128" s="72">
        <f t="shared" ref="AN128" si="423">SUM(AN129:AN133)</f>
        <v>10509685.838680165</v>
      </c>
      <c r="AO128" s="72">
        <f t="shared" ref="AO128" si="424">SUM(AO129:AO133)</f>
        <v>10458670.866607215</v>
      </c>
      <c r="AP128" s="72">
        <f t="shared" ref="AP128" si="425">SUM(AP129:AP133)</f>
        <v>10407655.894534262</v>
      </c>
      <c r="AQ128" s="8"/>
      <c r="AS128" s="24"/>
    </row>
    <row r="129" spans="2:45" s="21" customFormat="1">
      <c r="B129" s="5"/>
      <c r="C129" s="9"/>
      <c r="D129" s="9"/>
      <c r="E129" s="18"/>
      <c r="F129" s="101" t="s">
        <v>2</v>
      </c>
      <c r="G129" s="78"/>
      <c r="H129" s="73">
        <v>802.53085494748495</v>
      </c>
      <c r="I129" s="73">
        <v>57890.545135517597</v>
      </c>
      <c r="J129" s="73">
        <v>157169.57371624612</v>
      </c>
      <c r="K129" s="73">
        <v>288095.92221778916</v>
      </c>
      <c r="L129" s="73">
        <v>442288.11097810802</v>
      </c>
      <c r="M129" s="73">
        <v>599286.86108802224</v>
      </c>
      <c r="N129" s="73">
        <v>766175.42566425516</v>
      </c>
      <c r="O129" s="73">
        <v>807805.12472527474</v>
      </c>
      <c r="P129" s="73">
        <v>724721.69890109892</v>
      </c>
      <c r="Q129" s="73">
        <v>637054.15384615376</v>
      </c>
      <c r="R129" s="73">
        <v>551152.00549450552</v>
      </c>
      <c r="S129" s="73">
        <v>551446.81318681315</v>
      </c>
      <c r="T129" s="73">
        <v>551741.62087912089</v>
      </c>
      <c r="U129" s="73">
        <v>552036.42857142852</v>
      </c>
      <c r="V129" s="73">
        <v>552331.23626373627</v>
      </c>
      <c r="W129" s="73">
        <v>551777.71978021972</v>
      </c>
      <c r="X129" s="73">
        <v>551224.20329670329</v>
      </c>
      <c r="Y129" s="73">
        <v>550670.68681318685</v>
      </c>
      <c r="Z129" s="73">
        <v>550117.17032967031</v>
      </c>
      <c r="AA129" s="73">
        <v>549563.65384615376</v>
      </c>
      <c r="AB129" s="73">
        <v>548264.09340659343</v>
      </c>
      <c r="AC129" s="73">
        <v>546964.53296703298</v>
      </c>
      <c r="AD129" s="73">
        <v>545667.98076923075</v>
      </c>
      <c r="AE129" s="73">
        <v>544368.42032967031</v>
      </c>
      <c r="AF129" s="73">
        <v>543068.85989010986</v>
      </c>
      <c r="AG129" s="73">
        <v>541092.44505494507</v>
      </c>
      <c r="AH129" s="73">
        <v>539116.03021978028</v>
      </c>
      <c r="AI129" s="73">
        <v>537139.61538461538</v>
      </c>
      <c r="AJ129" s="73">
        <v>535163.20054945047</v>
      </c>
      <c r="AK129" s="73">
        <v>533189.79395604401</v>
      </c>
      <c r="AL129" s="73">
        <v>530635.79670329671</v>
      </c>
      <c r="AM129" s="73">
        <v>528087.81593406596</v>
      </c>
      <c r="AN129" s="73">
        <v>525533.81868131866</v>
      </c>
      <c r="AO129" s="73">
        <v>522982.82967032958</v>
      </c>
      <c r="AP129" s="73">
        <v>520431.84065934067</v>
      </c>
      <c r="AQ129" s="8"/>
      <c r="AS129" s="24"/>
    </row>
    <row r="130" spans="2:45" s="21" customFormat="1">
      <c r="B130" s="5"/>
      <c r="C130" s="9"/>
      <c r="D130" s="9"/>
      <c r="E130" s="18"/>
      <c r="F130" s="101" t="s">
        <v>47</v>
      </c>
      <c r="G130" s="78"/>
      <c r="H130" s="73">
        <v>7258089.0521450536</v>
      </c>
      <c r="I130" s="73">
        <v>7229385.8468644824</v>
      </c>
      <c r="J130" s="73">
        <v>9804421.4492837545</v>
      </c>
      <c r="K130" s="73">
        <v>11913641.75363221</v>
      </c>
      <c r="L130" s="73">
        <v>13623361.455671893</v>
      </c>
      <c r="M130" s="73">
        <v>14658262.098911978</v>
      </c>
      <c r="N130" s="73">
        <v>15496828.814335745</v>
      </c>
      <c r="O130" s="73">
        <v>13894248.145274723</v>
      </c>
      <c r="P130" s="73">
        <v>12465213.2210989</v>
      </c>
      <c r="Q130" s="73">
        <v>10957331.446153846</v>
      </c>
      <c r="R130" s="73">
        <v>9479814.4945054948</v>
      </c>
      <c r="S130" s="73">
        <v>9484885.1868131869</v>
      </c>
      <c r="T130" s="73">
        <v>9489955.8791208789</v>
      </c>
      <c r="U130" s="73">
        <v>9495026.5714285709</v>
      </c>
      <c r="V130" s="73">
        <v>9500097.2637362648</v>
      </c>
      <c r="W130" s="73">
        <v>9490576.7802197803</v>
      </c>
      <c r="X130" s="73">
        <v>9481056.2967032976</v>
      </c>
      <c r="Y130" s="73">
        <v>9471535.8131868131</v>
      </c>
      <c r="Z130" s="73">
        <v>9462015.3296703286</v>
      </c>
      <c r="AA130" s="73">
        <v>9452494.846153846</v>
      </c>
      <c r="AB130" s="73">
        <v>9430142.4065934066</v>
      </c>
      <c r="AC130" s="73">
        <v>9407789.9670329671</v>
      </c>
      <c r="AD130" s="73">
        <v>9385489.2692307681</v>
      </c>
      <c r="AE130" s="73">
        <v>9363136.8296703286</v>
      </c>
      <c r="AF130" s="73">
        <v>9340784.3901098911</v>
      </c>
      <c r="AG130" s="73">
        <v>9306790.0549450554</v>
      </c>
      <c r="AH130" s="73">
        <v>9272795.7197802197</v>
      </c>
      <c r="AI130" s="73">
        <v>9238801.384615384</v>
      </c>
      <c r="AJ130" s="73">
        <v>9204807.0494505484</v>
      </c>
      <c r="AK130" s="73">
        <v>9170864.4560439549</v>
      </c>
      <c r="AL130" s="73">
        <v>9126935.7032967024</v>
      </c>
      <c r="AM130" s="73">
        <v>9083110.4340659343</v>
      </c>
      <c r="AN130" s="73">
        <v>9039181.6813186798</v>
      </c>
      <c r="AO130" s="73">
        <v>8995304.6703296695</v>
      </c>
      <c r="AP130" s="73">
        <v>8951427.6593406592</v>
      </c>
      <c r="AQ130" s="8"/>
      <c r="AS130" s="24"/>
    </row>
    <row r="131" spans="2:45" s="21" customFormat="1">
      <c r="B131" s="5"/>
      <c r="C131" s="9"/>
      <c r="D131" s="9"/>
      <c r="E131" s="18"/>
      <c r="F131" s="101" t="s">
        <v>48</v>
      </c>
      <c r="G131" s="78"/>
      <c r="H131" s="73">
        <v>497652.33360006876</v>
      </c>
      <c r="I131" s="73">
        <v>499598.32856033591</v>
      </c>
      <c r="J131" s="73">
        <v>682942.97583607386</v>
      </c>
      <c r="K131" s="73">
        <v>836522.09968027472</v>
      </c>
      <c r="L131" s="73">
        <v>964307.4635302996</v>
      </c>
      <c r="M131" s="73">
        <v>1046021.249682757</v>
      </c>
      <c r="N131" s="73">
        <v>1114952.8710881993</v>
      </c>
      <c r="O131" s="73">
        <v>1007937.7870394106</v>
      </c>
      <c r="P131" s="73">
        <v>904270.55121523468</v>
      </c>
      <c r="Q131" s="73">
        <v>794883.48662102281</v>
      </c>
      <c r="R131" s="73">
        <v>687699.19345262053</v>
      </c>
      <c r="S131" s="73">
        <v>688067.03936482349</v>
      </c>
      <c r="T131" s="73">
        <v>688434.88527702645</v>
      </c>
      <c r="U131" s="73">
        <v>688802.73118922953</v>
      </c>
      <c r="V131" s="73">
        <v>689170.57710143237</v>
      </c>
      <c r="W131" s="73">
        <v>688479.92763362266</v>
      </c>
      <c r="X131" s="73">
        <v>687789.27816581307</v>
      </c>
      <c r="Y131" s="73">
        <v>687098.62869800336</v>
      </c>
      <c r="Z131" s="73">
        <v>686407.97923019377</v>
      </c>
      <c r="AA131" s="73">
        <v>685717.32976238395</v>
      </c>
      <c r="AB131" s="73">
        <v>684095.80492491787</v>
      </c>
      <c r="AC131" s="73">
        <v>682474.28008745168</v>
      </c>
      <c r="AD131" s="73">
        <v>680856.50877970178</v>
      </c>
      <c r="AE131" s="73">
        <v>679234.98394223559</v>
      </c>
      <c r="AF131" s="73">
        <v>677613.4591047694</v>
      </c>
      <c r="AG131" s="73">
        <v>675147.39008112287</v>
      </c>
      <c r="AH131" s="73">
        <v>672681.32105747634</v>
      </c>
      <c r="AI131" s="73">
        <v>670215.25203382981</v>
      </c>
      <c r="AJ131" s="73">
        <v>667749.18301018339</v>
      </c>
      <c r="AK131" s="73">
        <v>665286.86751625314</v>
      </c>
      <c r="AL131" s="73">
        <v>662100.12078706617</v>
      </c>
      <c r="AM131" s="73">
        <v>658920.88111731189</v>
      </c>
      <c r="AN131" s="73">
        <v>655734.1343881248</v>
      </c>
      <c r="AO131" s="73">
        <v>652551.14118865412</v>
      </c>
      <c r="AP131" s="73">
        <v>649368.14798918343</v>
      </c>
      <c r="AQ131" s="8"/>
      <c r="AS131" s="24"/>
    </row>
    <row r="132" spans="2:45" s="21" customFormat="1">
      <c r="B132" s="5"/>
      <c r="C132" s="9"/>
      <c r="D132" s="9"/>
      <c r="E132" s="18"/>
      <c r="F132" s="101" t="s">
        <v>49</v>
      </c>
      <c r="G132" s="78"/>
      <c r="H132" s="73">
        <v>6013.9254815718314</v>
      </c>
      <c r="I132" s="73">
        <v>6037.442036982914</v>
      </c>
      <c r="J132" s="73">
        <v>8253.0873212818606</v>
      </c>
      <c r="K132" s="73">
        <v>10109.028394927795</v>
      </c>
      <c r="L132" s="73">
        <v>11653.262399157702</v>
      </c>
      <c r="M132" s="73">
        <v>12640.740177435131</v>
      </c>
      <c r="N132" s="73">
        <v>13473.750708014501</v>
      </c>
      <c r="O132" s="73">
        <v>12180.517063920373</v>
      </c>
      <c r="P132" s="73">
        <v>10927.740800184109</v>
      </c>
      <c r="Q132" s="73">
        <v>9605.842738622634</v>
      </c>
      <c r="R132" s="73">
        <v>8310.5642713307643</v>
      </c>
      <c r="S132" s="73">
        <v>8315.009539151948</v>
      </c>
      <c r="T132" s="73">
        <v>8319.4548069731318</v>
      </c>
      <c r="U132" s="73">
        <v>8323.9000747943173</v>
      </c>
      <c r="V132" s="73">
        <v>8328.3453426155011</v>
      </c>
      <c r="W132" s="73">
        <v>8319.9991254818488</v>
      </c>
      <c r="X132" s="73">
        <v>8311.6529083481964</v>
      </c>
      <c r="Y132" s="73">
        <v>8303.3066912145441</v>
      </c>
      <c r="Z132" s="73">
        <v>8294.9604740808936</v>
      </c>
      <c r="AA132" s="73">
        <v>8286.6142569472413</v>
      </c>
      <c r="AB132" s="73">
        <v>8267.0187906334504</v>
      </c>
      <c r="AC132" s="73">
        <v>8247.4233243196613</v>
      </c>
      <c r="AD132" s="73">
        <v>8227.8732178815953</v>
      </c>
      <c r="AE132" s="73">
        <v>8208.2777515678044</v>
      </c>
      <c r="AF132" s="73">
        <v>8188.6822852540145</v>
      </c>
      <c r="AG132" s="73">
        <v>8158.8808469017886</v>
      </c>
      <c r="AH132" s="73">
        <v>8129.0794085495663</v>
      </c>
      <c r="AI132" s="73">
        <v>8099.2779701973423</v>
      </c>
      <c r="AJ132" s="73">
        <v>8069.4765318451182</v>
      </c>
      <c r="AK132" s="73">
        <v>8039.7204533686227</v>
      </c>
      <c r="AL132" s="73">
        <v>8001.2099188769353</v>
      </c>
      <c r="AM132" s="73">
        <v>7962.7901041367022</v>
      </c>
      <c r="AN132" s="73">
        <v>7924.2795696450157</v>
      </c>
      <c r="AO132" s="73">
        <v>7885.814395029056</v>
      </c>
      <c r="AP132" s="73">
        <v>7847.3492204130962</v>
      </c>
      <c r="AQ132" s="8"/>
      <c r="AS132" s="24"/>
    </row>
    <row r="133" spans="2:45" s="21" customFormat="1">
      <c r="B133" s="5"/>
      <c r="C133" s="9"/>
      <c r="D133" s="9"/>
      <c r="E133" s="18"/>
      <c r="F133" s="101" t="s">
        <v>50</v>
      </c>
      <c r="G133" s="78"/>
      <c r="H133" s="73">
        <v>213494.35459579996</v>
      </c>
      <c r="I133" s="73">
        <v>214329.19231289337</v>
      </c>
      <c r="J133" s="73">
        <v>292984.59990550601</v>
      </c>
      <c r="K133" s="73">
        <v>358870.50801993668</v>
      </c>
      <c r="L133" s="73">
        <v>413690.81517009833</v>
      </c>
      <c r="M133" s="73">
        <v>448746.27629894717</v>
      </c>
      <c r="N133" s="73">
        <v>478318.15013451473</v>
      </c>
      <c r="O133" s="73">
        <v>432408.35576917318</v>
      </c>
      <c r="P133" s="73">
        <v>387934.79840653588</v>
      </c>
      <c r="Q133" s="73">
        <v>341007.41722110345</v>
      </c>
      <c r="R133" s="73">
        <v>295025.03163224203</v>
      </c>
      <c r="S133" s="73">
        <v>295182.83863989415</v>
      </c>
      <c r="T133" s="73">
        <v>295340.64564754616</v>
      </c>
      <c r="U133" s="73">
        <v>295498.45265519817</v>
      </c>
      <c r="V133" s="73">
        <v>295656.25966285018</v>
      </c>
      <c r="W133" s="73">
        <v>295359.96895460557</v>
      </c>
      <c r="X133" s="73">
        <v>295063.67824636097</v>
      </c>
      <c r="Y133" s="73">
        <v>294767.38753811631</v>
      </c>
      <c r="Z133" s="73">
        <v>294471.09682987171</v>
      </c>
      <c r="AA133" s="73">
        <v>294174.80612162704</v>
      </c>
      <c r="AB133" s="73">
        <v>293479.16706748749</v>
      </c>
      <c r="AC133" s="73">
        <v>292783.52801334788</v>
      </c>
      <c r="AD133" s="73">
        <v>292089.49923479662</v>
      </c>
      <c r="AE133" s="73">
        <v>291393.86018065701</v>
      </c>
      <c r="AF133" s="73">
        <v>290698.22112651746</v>
      </c>
      <c r="AG133" s="73">
        <v>289640.27006501349</v>
      </c>
      <c r="AH133" s="73">
        <v>288582.31900350953</v>
      </c>
      <c r="AI133" s="73">
        <v>287524.36794200563</v>
      </c>
      <c r="AJ133" s="73">
        <v>286466.41688050167</v>
      </c>
      <c r="AK133" s="73">
        <v>285410.07609458605</v>
      </c>
      <c r="AL133" s="73">
        <v>284042.95212013117</v>
      </c>
      <c r="AM133" s="73">
        <v>282679.04869685287</v>
      </c>
      <c r="AN133" s="73">
        <v>281311.92472239799</v>
      </c>
      <c r="AO133" s="73">
        <v>279946.4110235314</v>
      </c>
      <c r="AP133" s="73">
        <v>278580.89732466487</v>
      </c>
      <c r="AQ133" s="8"/>
      <c r="AS133" s="24"/>
    </row>
    <row r="134" spans="2:45" s="21" customFormat="1">
      <c r="B134" s="5"/>
      <c r="C134" s="9"/>
      <c r="D134" s="9"/>
      <c r="E134" s="18"/>
      <c r="F134" s="65"/>
      <c r="G134" s="80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79"/>
      <c r="AQ134" s="8"/>
    </row>
    <row r="135" spans="2:45" s="21" customFormat="1">
      <c r="B135" s="5"/>
      <c r="E135" s="34">
        <f>E128+1</f>
        <v>5</v>
      </c>
      <c r="F135" s="98" t="str">
        <f>LOOKUP(E135,CAPEX!$E$11:$E$19,CAPEX!$F$11:$F$19)</f>
        <v>Nilopolis</v>
      </c>
      <c r="G135" s="81"/>
      <c r="H135" s="72">
        <f t="shared" ref="H135" si="426">SUM(H136:H140)</f>
        <v>11626777.855053192</v>
      </c>
      <c r="I135" s="72">
        <f t="shared" ref="I135" si="427">SUM(I136:I140)</f>
        <v>11650200.079787232</v>
      </c>
      <c r="J135" s="72">
        <f t="shared" ref="J135" si="428">SUM(J136:J140)</f>
        <v>11822766.884361703</v>
      </c>
      <c r="K135" s="72">
        <f t="shared" ref="K135" si="429">SUM(K136:K140)</f>
        <v>11768189.591489363</v>
      </c>
      <c r="L135" s="72">
        <f t="shared" ref="L135" si="430">SUM(L136:L140)</f>
        <v>11737458.765957447</v>
      </c>
      <c r="M135" s="72">
        <f t="shared" ref="M135" si="431">SUM(M136:M140)</f>
        <v>11780228.813617023</v>
      </c>
      <c r="N135" s="72">
        <f t="shared" ref="N135" si="432">SUM(N136:N140)</f>
        <v>11602433.617021278</v>
      </c>
      <c r="O135" s="72">
        <f t="shared" ref="O135" si="433">SUM(O136:O140)</f>
        <v>11121181.117021276</v>
      </c>
      <c r="P135" s="72">
        <f t="shared" ref="P135" si="434">SUM(P136:P140)</f>
        <v>10637620.186170213</v>
      </c>
      <c r="Q135" s="72">
        <f t="shared" ref="Q135" si="435">SUM(Q136:Q140)</f>
        <v>10087832.723404255</v>
      </c>
      <c r="R135" s="72">
        <f t="shared" ref="R135" si="436">SUM(R136:R140)</f>
        <v>9583638.0319148917</v>
      </c>
      <c r="S135" s="72">
        <f t="shared" ref="S135" si="437">SUM(S136:S140)</f>
        <v>9573037.4999999963</v>
      </c>
      <c r="T135" s="72">
        <f t="shared" ref="T135" si="438">SUM(T136:T140)</f>
        <v>9562378.7234042548</v>
      </c>
      <c r="U135" s="72">
        <f t="shared" ref="U135" si="439">SUM(U136:U140)</f>
        <v>9551778.1914893594</v>
      </c>
      <c r="V135" s="72">
        <f t="shared" ref="V135" si="440">SUM(V136:V140)</f>
        <v>9541235.9042553212</v>
      </c>
      <c r="W135" s="72">
        <f t="shared" ref="W135" si="441">SUM(W136:W140)</f>
        <v>9517122.6063829772</v>
      </c>
      <c r="X135" s="72">
        <f t="shared" ref="X135" si="442">SUM(X136:X140)</f>
        <v>9492951.0638297852</v>
      </c>
      <c r="Y135" s="72">
        <f t="shared" ref="Y135" si="443">SUM(Y136:Y140)</f>
        <v>9468896.0106382966</v>
      </c>
      <c r="Z135" s="72">
        <f t="shared" ref="Z135" si="444">SUM(Z136:Z140)</f>
        <v>9444782.7127659563</v>
      </c>
      <c r="AA135" s="72">
        <f t="shared" ref="AA135" si="445">SUM(AA136:AA140)</f>
        <v>9420727.6595744696</v>
      </c>
      <c r="AB135" s="72">
        <f t="shared" ref="AB135" si="446">SUM(AB136:AB140)</f>
        <v>9385140.1595744696</v>
      </c>
      <c r="AC135" s="72">
        <f t="shared" ref="AC135" si="447">SUM(AC136:AC140)</f>
        <v>9349669.1489361692</v>
      </c>
      <c r="AD135" s="72">
        <f t="shared" ref="AD135" si="448">SUM(AD136:AD140)</f>
        <v>9314139.8936170209</v>
      </c>
      <c r="AE135" s="72">
        <f t="shared" ref="AE135" si="449">SUM(AE136:AE140)</f>
        <v>9278552.3936170209</v>
      </c>
      <c r="AF135" s="72">
        <f t="shared" ref="AF135" si="450">SUM(AF136:AF140)</f>
        <v>9243081.3829787225</v>
      </c>
      <c r="AG135" s="72">
        <f t="shared" ref="AG135" si="451">SUM(AG136:AG140)</f>
        <v>9197417.5531914867</v>
      </c>
      <c r="AH135" s="72">
        <f t="shared" ref="AH135" si="452">SUM(AH136:AH140)</f>
        <v>9151753.7234042566</v>
      </c>
      <c r="AI135" s="72">
        <f t="shared" ref="AI135" si="453">SUM(AI136:AI140)</f>
        <v>9106148.1382978745</v>
      </c>
      <c r="AJ135" s="72">
        <f t="shared" ref="AJ135" si="454">SUM(AJ136:AJ140)</f>
        <v>9060542.5531914867</v>
      </c>
      <c r="AK135" s="72">
        <f t="shared" ref="AK135" si="455">SUM(AK136:AK140)</f>
        <v>9014878.7234042548</v>
      </c>
      <c r="AL135" s="72">
        <f t="shared" ref="AL135" si="456">SUM(AL136:AL140)</f>
        <v>8961002.3936170209</v>
      </c>
      <c r="AM135" s="72">
        <f t="shared" ref="AM135" si="457">SUM(AM136:AM140)</f>
        <v>8907126.0638297871</v>
      </c>
      <c r="AN135" s="72">
        <f t="shared" ref="AN135" si="458">SUM(AN136:AN140)</f>
        <v>8853191.4893617034</v>
      </c>
      <c r="AO135" s="72">
        <f t="shared" ref="AO135" si="459">SUM(AO136:AO140)</f>
        <v>8799373.4042553175</v>
      </c>
      <c r="AP135" s="72">
        <f t="shared" ref="AP135" si="460">SUM(AP136:AP140)</f>
        <v>8745438.8297872338</v>
      </c>
      <c r="AQ135" s="8"/>
      <c r="AS135" s="24"/>
    </row>
    <row r="136" spans="2:45" s="21" customFormat="1">
      <c r="B136" s="5"/>
      <c r="C136" s="9"/>
      <c r="D136" s="9"/>
      <c r="E136" s="18"/>
      <c r="F136" s="101" t="s">
        <v>2</v>
      </c>
      <c r="G136" s="78"/>
      <c r="H136" s="73">
        <v>2422.2453864694148</v>
      </c>
      <c r="I136" s="73">
        <v>85296.107727013674</v>
      </c>
      <c r="J136" s="73">
        <v>170656.01008676866</v>
      </c>
      <c r="K136" s="73">
        <v>253576.46619756846</v>
      </c>
      <c r="L136" s="73">
        <v>336403.95213145902</v>
      </c>
      <c r="M136" s="73">
        <v>421423.66172522813</v>
      </c>
      <c r="N136" s="73">
        <v>497592.46553951368</v>
      </c>
      <c r="O136" s="73">
        <v>556059.05585106381</v>
      </c>
      <c r="P136" s="73">
        <v>531881.00930851069</v>
      </c>
      <c r="Q136" s="73">
        <v>504391.63617021288</v>
      </c>
      <c r="R136" s="73">
        <v>479181.90159574477</v>
      </c>
      <c r="S136" s="73">
        <v>478651.875</v>
      </c>
      <c r="T136" s="73">
        <v>478118.93617021281</v>
      </c>
      <c r="U136" s="73">
        <v>477588.90957446804</v>
      </c>
      <c r="V136" s="73">
        <v>477061.79521276598</v>
      </c>
      <c r="W136" s="73">
        <v>475856.13031914894</v>
      </c>
      <c r="X136" s="73">
        <v>474647.55319148937</v>
      </c>
      <c r="Y136" s="73">
        <v>473444.80053191492</v>
      </c>
      <c r="Z136" s="73">
        <v>472239.13563829788</v>
      </c>
      <c r="AA136" s="73">
        <v>471036.38297872344</v>
      </c>
      <c r="AB136" s="73">
        <v>469257.00797872344</v>
      </c>
      <c r="AC136" s="73">
        <v>467483.45744680852</v>
      </c>
      <c r="AD136" s="73">
        <v>465706.99468085106</v>
      </c>
      <c r="AE136" s="73">
        <v>463927.61968085106</v>
      </c>
      <c r="AF136" s="73">
        <v>462154.06914893625</v>
      </c>
      <c r="AG136" s="73">
        <v>459870.8776595745</v>
      </c>
      <c r="AH136" s="73">
        <v>457587.68617021281</v>
      </c>
      <c r="AI136" s="73">
        <v>455307.40691489371</v>
      </c>
      <c r="AJ136" s="73">
        <v>453027.1276595745</v>
      </c>
      <c r="AK136" s="73">
        <v>450743.93617021281</v>
      </c>
      <c r="AL136" s="73">
        <v>448050.11968085106</v>
      </c>
      <c r="AM136" s="73">
        <v>445356.30319148937</v>
      </c>
      <c r="AN136" s="73">
        <v>442659.57446808519</v>
      </c>
      <c r="AO136" s="73">
        <v>439968.67021276598</v>
      </c>
      <c r="AP136" s="73">
        <v>437271.94148936175</v>
      </c>
      <c r="AQ136" s="8"/>
      <c r="AS136" s="24"/>
    </row>
    <row r="137" spans="2:45" s="21" customFormat="1">
      <c r="B137" s="5"/>
      <c r="C137" s="9"/>
      <c r="D137" s="9"/>
      <c r="E137" s="18"/>
      <c r="F137" s="101" t="s">
        <v>47</v>
      </c>
      <c r="G137" s="78"/>
      <c r="H137" s="73">
        <v>10926748.93836353</v>
      </c>
      <c r="I137" s="73">
        <v>10865891.967272984</v>
      </c>
      <c r="J137" s="73">
        <v>10942744.861213231</v>
      </c>
      <c r="K137" s="73">
        <v>10808521.749802433</v>
      </c>
      <c r="L137" s="73">
        <v>10696807.287868541</v>
      </c>
      <c r="M137" s="73">
        <v>10651991.423074773</v>
      </c>
      <c r="N137" s="73">
        <v>10408695.134460486</v>
      </c>
      <c r="O137" s="73">
        <v>9897851.1941489354</v>
      </c>
      <c r="P137" s="73">
        <v>9467481.9656914882</v>
      </c>
      <c r="Q137" s="73">
        <v>8978171.1238297857</v>
      </c>
      <c r="R137" s="73">
        <v>8529437.8484042529</v>
      </c>
      <c r="S137" s="73">
        <v>8520003.3749999981</v>
      </c>
      <c r="T137" s="73">
        <v>8510517.0638297871</v>
      </c>
      <c r="U137" s="73">
        <v>8501082.5904255304</v>
      </c>
      <c r="V137" s="73">
        <v>8491699.9547872338</v>
      </c>
      <c r="W137" s="73">
        <v>8470239.1196808498</v>
      </c>
      <c r="X137" s="73">
        <v>8448726.4468085095</v>
      </c>
      <c r="Y137" s="73">
        <v>8427317.4494680837</v>
      </c>
      <c r="Z137" s="73">
        <v>8405856.6143617015</v>
      </c>
      <c r="AA137" s="73">
        <v>8384447.6170212757</v>
      </c>
      <c r="AB137" s="73">
        <v>8352774.7420212766</v>
      </c>
      <c r="AC137" s="73">
        <v>8321205.5425531901</v>
      </c>
      <c r="AD137" s="73">
        <v>8289584.5053191483</v>
      </c>
      <c r="AE137" s="73">
        <v>8257911.6303191474</v>
      </c>
      <c r="AF137" s="73">
        <v>8226342.4308510628</v>
      </c>
      <c r="AG137" s="73">
        <v>8185701.622340424</v>
      </c>
      <c r="AH137" s="73">
        <v>8145060.8138297871</v>
      </c>
      <c r="AI137" s="73">
        <v>8104471.8430851055</v>
      </c>
      <c r="AJ137" s="73">
        <v>8063882.872340424</v>
      </c>
      <c r="AK137" s="73">
        <v>8023242.0638297871</v>
      </c>
      <c r="AL137" s="73">
        <v>7975292.1303191483</v>
      </c>
      <c r="AM137" s="73">
        <v>7927342.1968085095</v>
      </c>
      <c r="AN137" s="73">
        <v>7879340.4255319145</v>
      </c>
      <c r="AO137" s="73">
        <v>7831442.3297872329</v>
      </c>
      <c r="AP137" s="73">
        <v>7783440.5585106369</v>
      </c>
      <c r="AQ137" s="8"/>
      <c r="AS137" s="24"/>
    </row>
    <row r="138" spans="2:45" s="21" customFormat="1">
      <c r="B138" s="5"/>
      <c r="C138" s="9"/>
      <c r="D138" s="9"/>
      <c r="E138" s="18"/>
      <c r="F138" s="101" t="s">
        <v>48</v>
      </c>
      <c r="G138" s="78"/>
      <c r="H138" s="73">
        <v>503191.69733344967</v>
      </c>
      <c r="I138" s="73">
        <v>504205.38050226716</v>
      </c>
      <c r="J138" s="73">
        <v>511673.84548712941</v>
      </c>
      <c r="K138" s="73">
        <v>509311.81182839227</v>
      </c>
      <c r="L138" s="73">
        <v>507981.8220020929</v>
      </c>
      <c r="M138" s="73">
        <v>509832.85357293347</v>
      </c>
      <c r="N138" s="73">
        <v>502138.11063829786</v>
      </c>
      <c r="O138" s="73">
        <v>481310.13358911761</v>
      </c>
      <c r="P138" s="73">
        <v>460382.25068015349</v>
      </c>
      <c r="Q138" s="73">
        <v>436588.17032438092</v>
      </c>
      <c r="R138" s="73">
        <v>414767.28531566099</v>
      </c>
      <c r="S138" s="73">
        <v>414308.50819672132</v>
      </c>
      <c r="T138" s="73">
        <v>413847.2103243809</v>
      </c>
      <c r="U138" s="73">
        <v>413388.43320544128</v>
      </c>
      <c r="V138" s="73">
        <v>412932.17683990236</v>
      </c>
      <c r="W138" s="73">
        <v>411888.58493198478</v>
      </c>
      <c r="X138" s="73">
        <v>410842.47227066627</v>
      </c>
      <c r="Y138" s="73">
        <v>409801.40111614933</v>
      </c>
      <c r="Z138" s="73">
        <v>408757.80920823163</v>
      </c>
      <c r="AA138" s="73">
        <v>407716.73805371474</v>
      </c>
      <c r="AB138" s="73">
        <v>406176.55772584595</v>
      </c>
      <c r="AC138" s="73">
        <v>404641.41890477861</v>
      </c>
      <c r="AD138" s="73">
        <v>403103.75933031039</v>
      </c>
      <c r="AE138" s="73">
        <v>401563.57900244161</v>
      </c>
      <c r="AF138" s="73">
        <v>400028.44018137426</v>
      </c>
      <c r="AG138" s="73">
        <v>398052.16951517278</v>
      </c>
      <c r="AH138" s="73">
        <v>396075.89884897106</v>
      </c>
      <c r="AI138" s="73">
        <v>394102.14893617027</v>
      </c>
      <c r="AJ138" s="73">
        <v>392128.39902336948</v>
      </c>
      <c r="AK138" s="73">
        <v>390152.12835716776</v>
      </c>
      <c r="AL138" s="73">
        <v>387820.43146145804</v>
      </c>
      <c r="AM138" s="73">
        <v>385488.73456574819</v>
      </c>
      <c r="AN138" s="73">
        <v>383154.5169166376</v>
      </c>
      <c r="AO138" s="73">
        <v>380825.34077432856</v>
      </c>
      <c r="AP138" s="73">
        <v>378491.12312521809</v>
      </c>
      <c r="AQ138" s="8"/>
      <c r="AS138" s="24"/>
    </row>
    <row r="139" spans="2:45" s="21" customFormat="1">
      <c r="B139" s="5"/>
      <c r="C139" s="9"/>
      <c r="D139" s="9"/>
      <c r="E139" s="18"/>
      <c r="F139" s="101" t="s">
        <v>49</v>
      </c>
      <c r="G139" s="78"/>
      <c r="H139" s="73">
        <v>16439.501475382585</v>
      </c>
      <c r="I139" s="73">
        <v>16472.618965272934</v>
      </c>
      <c r="J139" s="73">
        <v>16716.61711108519</v>
      </c>
      <c r="K139" s="73">
        <v>16639.448397802582</v>
      </c>
      <c r="L139" s="73">
        <v>16595.997025636556</v>
      </c>
      <c r="M139" s="73">
        <v>16656.471068433904</v>
      </c>
      <c r="N139" s="73">
        <v>16405.080319148932</v>
      </c>
      <c r="O139" s="73">
        <v>15724.620841689917</v>
      </c>
      <c r="P139" s="73">
        <v>15040.897394380016</v>
      </c>
      <c r="Q139" s="73">
        <v>14263.533973665852</v>
      </c>
      <c r="R139" s="73">
        <v>13550.635741846878</v>
      </c>
      <c r="S139" s="73">
        <v>13535.647284836065</v>
      </c>
      <c r="T139" s="73">
        <v>13520.576473665849</v>
      </c>
      <c r="U139" s="73">
        <v>13505.58801665504</v>
      </c>
      <c r="V139" s="73">
        <v>13490.681913803624</v>
      </c>
      <c r="W139" s="73">
        <v>13456.587291811997</v>
      </c>
      <c r="X139" s="73">
        <v>13422.410315660971</v>
      </c>
      <c r="Y139" s="73">
        <v>13388.398047828741</v>
      </c>
      <c r="Z139" s="73">
        <v>13354.30342583711</v>
      </c>
      <c r="AA139" s="73">
        <v>13320.291158004884</v>
      </c>
      <c r="AB139" s="73">
        <v>13269.972766611441</v>
      </c>
      <c r="AC139" s="73">
        <v>13219.819083536799</v>
      </c>
      <c r="AD139" s="73">
        <v>13169.583046302754</v>
      </c>
      <c r="AE139" s="73">
        <v>13119.264654909312</v>
      </c>
      <c r="AF139" s="73">
        <v>13069.110971834669</v>
      </c>
      <c r="AG139" s="73">
        <v>13004.545310865014</v>
      </c>
      <c r="AH139" s="73">
        <v>12939.97964989536</v>
      </c>
      <c r="AI139" s="73">
        <v>12875.496343085104</v>
      </c>
      <c r="AJ139" s="73">
        <v>12811.013036274851</v>
      </c>
      <c r="AK139" s="73">
        <v>12746.447375305197</v>
      </c>
      <c r="AL139" s="73">
        <v>12670.26977786013</v>
      </c>
      <c r="AM139" s="73">
        <v>12594.092180415066</v>
      </c>
      <c r="AN139" s="73">
        <v>12517.832228810603</v>
      </c>
      <c r="AO139" s="73">
        <v>12441.736985524938</v>
      </c>
      <c r="AP139" s="73">
        <v>12365.477033920475</v>
      </c>
      <c r="AQ139" s="8"/>
      <c r="AS139" s="24"/>
    </row>
    <row r="140" spans="2:45" s="21" customFormat="1">
      <c r="B140" s="5"/>
      <c r="C140" s="9"/>
      <c r="D140" s="9"/>
      <c r="E140" s="18"/>
      <c r="F140" s="101" t="s">
        <v>50</v>
      </c>
      <c r="G140" s="78"/>
      <c r="H140" s="73">
        <v>177975.4724943593</v>
      </c>
      <c r="I140" s="73">
        <v>178334.00531969391</v>
      </c>
      <c r="J140" s="73">
        <v>180975.55046348751</v>
      </c>
      <c r="K140" s="73">
        <v>180140.11526316707</v>
      </c>
      <c r="L140" s="73">
        <v>179669.70692971747</v>
      </c>
      <c r="M140" s="73">
        <v>180324.404175654</v>
      </c>
      <c r="N140" s="73">
        <v>177602.82606382977</v>
      </c>
      <c r="O140" s="73">
        <v>170236.11259046913</v>
      </c>
      <c r="P140" s="73">
        <v>162834.06309567927</v>
      </c>
      <c r="Q140" s="73">
        <v>154418.25910620857</v>
      </c>
      <c r="R140" s="73">
        <v>146700.36085738576</v>
      </c>
      <c r="S140" s="73">
        <v>146538.09451844261</v>
      </c>
      <c r="T140" s="73">
        <v>146374.93660620859</v>
      </c>
      <c r="U140" s="73">
        <v>146212.67026726544</v>
      </c>
      <c r="V140" s="73">
        <v>146051.29550161317</v>
      </c>
      <c r="W140" s="73">
        <v>145682.1841591821</v>
      </c>
      <c r="X140" s="73">
        <v>145312.18124346007</v>
      </c>
      <c r="Y140" s="73">
        <v>144943.96147431986</v>
      </c>
      <c r="Z140" s="73">
        <v>144574.85013188873</v>
      </c>
      <c r="AA140" s="73">
        <v>144206.63036274849</v>
      </c>
      <c r="AB140" s="73">
        <v>143661.87908201083</v>
      </c>
      <c r="AC140" s="73">
        <v>143118.91094785492</v>
      </c>
      <c r="AD140" s="73">
        <v>142575.05124040809</v>
      </c>
      <c r="AE140" s="73">
        <v>142030.29995967037</v>
      </c>
      <c r="AF140" s="73">
        <v>141487.3318255145</v>
      </c>
      <c r="AG140" s="73">
        <v>140788.33836545172</v>
      </c>
      <c r="AH140" s="73">
        <v>140089.34490538889</v>
      </c>
      <c r="AI140" s="73">
        <v>139391.24301861704</v>
      </c>
      <c r="AJ140" s="73">
        <v>138693.14113184516</v>
      </c>
      <c r="AK140" s="73">
        <v>137994.14767178235</v>
      </c>
      <c r="AL140" s="73">
        <v>137169.44237770318</v>
      </c>
      <c r="AM140" s="73">
        <v>136344.737083624</v>
      </c>
      <c r="AN140" s="73">
        <v>135519.14021625393</v>
      </c>
      <c r="AO140" s="73">
        <v>134695.32649546565</v>
      </c>
      <c r="AP140" s="73">
        <v>133869.72962809558</v>
      </c>
      <c r="AQ140" s="8"/>
      <c r="AS140" s="24"/>
    </row>
    <row r="141" spans="2:45" s="21" customFormat="1">
      <c r="B141" s="5"/>
      <c r="C141" s="9"/>
      <c r="D141" s="9"/>
      <c r="E141" s="18"/>
      <c r="F141" s="65"/>
      <c r="G141" s="80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/>
      <c r="AJ141" s="79"/>
      <c r="AK141" s="79"/>
      <c r="AL141" s="79"/>
      <c r="AM141" s="79"/>
      <c r="AN141" s="79"/>
      <c r="AO141" s="79"/>
      <c r="AP141" s="79"/>
      <c r="AQ141" s="8"/>
    </row>
    <row r="142" spans="2:45" s="21" customFormat="1">
      <c r="B142" s="5"/>
      <c r="E142" s="34">
        <f>E135+1</f>
        <v>6</v>
      </c>
      <c r="F142" s="98" t="str">
        <f>LOOKUP(E142,CAPEX!$E$11:$E$19,CAPEX!$F$11:$F$19)</f>
        <v>Novo Iguacu</v>
      </c>
      <c r="G142" s="81"/>
      <c r="H142" s="72">
        <f t="shared" ref="H142" si="461">SUM(H143:H147)</f>
        <v>31569911.000836402</v>
      </c>
      <c r="I142" s="72">
        <f t="shared" ref="I142" si="462">SUM(I143:I147)</f>
        <v>31700276.827311441</v>
      </c>
      <c r="J142" s="72">
        <f t="shared" ref="J142" si="463">SUM(J143:J147)</f>
        <v>37594955.928713977</v>
      </c>
      <c r="K142" s="72">
        <f t="shared" ref="K142" si="464">SUM(K143:K147)</f>
        <v>44117854.743739545</v>
      </c>
      <c r="L142" s="72">
        <f t="shared" ref="L142" si="465">SUM(L143:L147)</f>
        <v>49557995.316701032</v>
      </c>
      <c r="M142" s="72">
        <f t="shared" ref="M142" si="466">SUM(M143:M147)</f>
        <v>54957848.769354112</v>
      </c>
      <c r="N142" s="72">
        <f t="shared" ref="N142" si="467">SUM(N143:N147)</f>
        <v>59791198.077407144</v>
      </c>
      <c r="O142" s="72">
        <f t="shared" ref="O142" si="468">SUM(O143:O147)</f>
        <v>58818570.417897575</v>
      </c>
      <c r="P142" s="72">
        <f t="shared" ref="P142" si="469">SUM(P143:P147)</f>
        <v>57446252.89710319</v>
      </c>
      <c r="Q142" s="72">
        <f t="shared" ref="Q142" si="470">SUM(Q143:Q147)</f>
        <v>56383101.950052686</v>
      </c>
      <c r="R142" s="72">
        <f t="shared" ref="R142" si="471">SUM(R143:R147)</f>
        <v>54809383.209128723</v>
      </c>
      <c r="S142" s="72">
        <f t="shared" ref="S142" si="472">SUM(S143:S147)</f>
        <v>54844783.330014907</v>
      </c>
      <c r="T142" s="72">
        <f t="shared" ref="T142" si="473">SUM(T143:T147)</f>
        <v>54880183.450901091</v>
      </c>
      <c r="U142" s="72">
        <f t="shared" ref="U142" si="474">SUM(U143:U147)</f>
        <v>54915583.571787275</v>
      </c>
      <c r="V142" s="72">
        <f t="shared" ref="V142" si="475">SUM(V143:V147)</f>
        <v>54950983.692673489</v>
      </c>
      <c r="W142" s="72">
        <f t="shared" ref="W142" si="476">SUM(W143:W147)</f>
        <v>54913928.170450881</v>
      </c>
      <c r="X142" s="72">
        <f t="shared" ref="X142" si="477">SUM(X143:X147)</f>
        <v>54876808.978946112</v>
      </c>
      <c r="Y142" s="72">
        <f t="shared" ref="Y142" si="478">SUM(Y143:Y147)</f>
        <v>54839753.456723511</v>
      </c>
      <c r="Z142" s="72">
        <f t="shared" ref="Z142" si="479">SUM(Z143:Z147)</f>
        <v>54802697.934500925</v>
      </c>
      <c r="AA142" s="72">
        <f t="shared" ref="AA142" si="480">SUM(AA143:AA147)</f>
        <v>54765578.742996156</v>
      </c>
      <c r="AB142" s="72">
        <f t="shared" ref="AB142" si="481">SUM(AB143:AB147)</f>
        <v>54647981.578829251</v>
      </c>
      <c r="AC142" s="72">
        <f t="shared" ref="AC142" si="482">SUM(AC143:AC147)</f>
        <v>54530384.414662346</v>
      </c>
      <c r="AD142" s="72">
        <f t="shared" ref="AD142" si="483">SUM(AD143:AD147)</f>
        <v>54412850.919777609</v>
      </c>
      <c r="AE142" s="72">
        <f t="shared" ref="AE142" si="484">SUM(AE143:AE147)</f>
        <v>54295190.086328536</v>
      </c>
      <c r="AF142" s="72">
        <f t="shared" ref="AF142" si="485">SUM(AF143:AF147)</f>
        <v>54177592.922161624</v>
      </c>
      <c r="AG142" s="72">
        <f t="shared" ref="AG142" si="486">SUM(AG143:AG147)</f>
        <v>53992124.303202122</v>
      </c>
      <c r="AH142" s="72">
        <f t="shared" ref="AH142" si="487">SUM(AH143:AH147)</f>
        <v>53806655.684242621</v>
      </c>
      <c r="AI142" s="72">
        <f t="shared" ref="AI142" si="488">SUM(AI143:AI147)</f>
        <v>53621187.065283127</v>
      </c>
      <c r="AJ142" s="72">
        <f t="shared" ref="AJ142" si="489">SUM(AJ143:AJ147)</f>
        <v>53435718.446323618</v>
      </c>
      <c r="AK142" s="72">
        <f t="shared" ref="AK142" si="490">SUM(AK143:AK147)</f>
        <v>53250249.827364124</v>
      </c>
      <c r="AL142" s="72">
        <f t="shared" ref="AL142" si="491">SUM(AL143:AL147)</f>
        <v>53006842.161630452</v>
      </c>
      <c r="AM142" s="72">
        <f t="shared" ref="AM142" si="492">SUM(AM143:AM147)</f>
        <v>52763434.495896779</v>
      </c>
      <c r="AN142" s="72">
        <f t="shared" ref="AN142" si="493">SUM(AN143:AN147)</f>
        <v>52520026.830163106</v>
      </c>
      <c r="AO142" s="72">
        <f t="shared" ref="AO142" si="494">SUM(AO143:AO147)</f>
        <v>52276555.49514728</v>
      </c>
      <c r="AP142" s="72">
        <f t="shared" ref="AP142" si="495">SUM(AP143:AP147)</f>
        <v>52033211.498695791</v>
      </c>
      <c r="AQ142" s="8"/>
      <c r="AS142" s="24"/>
    </row>
    <row r="143" spans="2:45" s="21" customFormat="1">
      <c r="B143" s="5"/>
      <c r="C143" s="9"/>
      <c r="D143" s="9"/>
      <c r="E143" s="18"/>
      <c r="F143" s="101" t="s">
        <v>2</v>
      </c>
      <c r="G143" s="78"/>
      <c r="H143" s="73">
        <v>0</v>
      </c>
      <c r="I143" s="73">
        <v>226407.4627906977</v>
      </c>
      <c r="J143" s="73">
        <v>537016.04133720929</v>
      </c>
      <c r="K143" s="73">
        <v>945286.21412790671</v>
      </c>
      <c r="L143" s="73">
        <v>1415798.3593355485</v>
      </c>
      <c r="M143" s="73">
        <v>1962580.1957641202</v>
      </c>
      <c r="N143" s="73">
        <v>2562218.6571428571</v>
      </c>
      <c r="O143" s="73">
        <v>2940628.6752906982</v>
      </c>
      <c r="P143" s="73">
        <v>2872019.7950581401</v>
      </c>
      <c r="Q143" s="73">
        <v>2818867.6674418608</v>
      </c>
      <c r="R143" s="73">
        <v>2740189.7529069767</v>
      </c>
      <c r="S143" s="73">
        <v>2741959.5784883723</v>
      </c>
      <c r="T143" s="73">
        <v>2743729.4040697673</v>
      </c>
      <c r="U143" s="73">
        <v>2745499.2296511629</v>
      </c>
      <c r="V143" s="73">
        <v>2747269.0552325579</v>
      </c>
      <c r="W143" s="73">
        <v>2745416.4680232559</v>
      </c>
      <c r="X143" s="73">
        <v>2743560.6976744188</v>
      </c>
      <c r="Y143" s="73">
        <v>2741708.1104651163</v>
      </c>
      <c r="Z143" s="73">
        <v>2739855.5232558143</v>
      </c>
      <c r="AA143" s="73">
        <v>2737999.7529069767</v>
      </c>
      <c r="AB143" s="73">
        <v>2732120.4941860465</v>
      </c>
      <c r="AC143" s="73">
        <v>2726241.2354651163</v>
      </c>
      <c r="AD143" s="73">
        <v>2720365.1598837208</v>
      </c>
      <c r="AE143" s="73">
        <v>2714482.7180232559</v>
      </c>
      <c r="AF143" s="73">
        <v>2708603.4593023257</v>
      </c>
      <c r="AG143" s="73">
        <v>2699330.9738372094</v>
      </c>
      <c r="AH143" s="73">
        <v>2690058.4883720931</v>
      </c>
      <c r="AI143" s="73">
        <v>2680786.0029069767</v>
      </c>
      <c r="AJ143" s="73">
        <v>2671513.5174418609</v>
      </c>
      <c r="AK143" s="73">
        <v>2662241.0319767441</v>
      </c>
      <c r="AL143" s="73">
        <v>2650071.8895348837</v>
      </c>
      <c r="AM143" s="73">
        <v>2637902.7470930233</v>
      </c>
      <c r="AN143" s="73">
        <v>2625733.6046511629</v>
      </c>
      <c r="AO143" s="73">
        <v>2613561.2790697673</v>
      </c>
      <c r="AP143" s="73">
        <v>2601395.3197674421</v>
      </c>
      <c r="AQ143" s="8"/>
      <c r="AS143" s="24"/>
    </row>
    <row r="144" spans="2:45" s="21" customFormat="1">
      <c r="B144" s="5"/>
      <c r="C144" s="9"/>
      <c r="D144" s="9"/>
      <c r="E144" s="18"/>
      <c r="F144" s="101" t="s">
        <v>47</v>
      </c>
      <c r="G144" s="78"/>
      <c r="H144" s="73">
        <v>27147355.340000004</v>
      </c>
      <c r="I144" s="73">
        <v>27033051.057209305</v>
      </c>
      <c r="J144" s="73">
        <v>31791349.647162788</v>
      </c>
      <c r="K144" s="73">
        <v>36992200.512872092</v>
      </c>
      <c r="L144" s="73">
        <v>41199732.256664455</v>
      </c>
      <c r="M144" s="73">
        <v>45296350.918235876</v>
      </c>
      <c r="N144" s="73">
        <v>48852969.062857151</v>
      </c>
      <c r="O144" s="73">
        <v>47638184.5397093</v>
      </c>
      <c r="P144" s="73">
        <v>46526720.679941863</v>
      </c>
      <c r="Q144" s="73">
        <v>45665656.212558143</v>
      </c>
      <c r="R144" s="73">
        <v>44391073.997093022</v>
      </c>
      <c r="S144" s="73">
        <v>44419745.171511628</v>
      </c>
      <c r="T144" s="73">
        <v>44448416.345930226</v>
      </c>
      <c r="U144" s="73">
        <v>44477087.520348825</v>
      </c>
      <c r="V144" s="73">
        <v>44505758.694767438</v>
      </c>
      <c r="W144" s="73">
        <v>44475746.781976737</v>
      </c>
      <c r="X144" s="73">
        <v>44445683.302325577</v>
      </c>
      <c r="Y144" s="73">
        <v>44415671.389534876</v>
      </c>
      <c r="Z144" s="73">
        <v>44385659.47674419</v>
      </c>
      <c r="AA144" s="73">
        <v>44355595.997093022</v>
      </c>
      <c r="AB144" s="73">
        <v>44260352.005813956</v>
      </c>
      <c r="AC144" s="73">
        <v>44165108.014534883</v>
      </c>
      <c r="AD144" s="73">
        <v>44069915.590116277</v>
      </c>
      <c r="AE144" s="73">
        <v>43974620.031976752</v>
      </c>
      <c r="AF144" s="73">
        <v>43879376.040697671</v>
      </c>
      <c r="AG144" s="73">
        <v>43729161.776162796</v>
      </c>
      <c r="AH144" s="73">
        <v>43578947.511627905</v>
      </c>
      <c r="AI144" s="73">
        <v>43428733.247093022</v>
      </c>
      <c r="AJ144" s="73">
        <v>43278518.982558139</v>
      </c>
      <c r="AK144" s="73">
        <v>43128304.718023263</v>
      </c>
      <c r="AL144" s="73">
        <v>42931164.610465117</v>
      </c>
      <c r="AM144" s="73">
        <v>42734024.502906978</v>
      </c>
      <c r="AN144" s="73">
        <v>42536884.395348832</v>
      </c>
      <c r="AO144" s="73">
        <v>42339692.720930234</v>
      </c>
      <c r="AP144" s="73">
        <v>42142604.180232562</v>
      </c>
      <c r="AQ144" s="8"/>
      <c r="AS144" s="24"/>
    </row>
    <row r="145" spans="2:45" s="21" customFormat="1">
      <c r="B145" s="5"/>
      <c r="C145" s="9"/>
      <c r="D145" s="9"/>
      <c r="E145" s="18"/>
      <c r="F145" s="101" t="s">
        <v>48</v>
      </c>
      <c r="G145" s="78"/>
      <c r="H145" s="73">
        <v>3370026.038497604</v>
      </c>
      <c r="I145" s="73">
        <v>3383942.3346106806</v>
      </c>
      <c r="J145" s="73">
        <v>4013187.7594643626</v>
      </c>
      <c r="K145" s="73">
        <v>4709494.40576878</v>
      </c>
      <c r="L145" s="73">
        <v>5290218.7348136669</v>
      </c>
      <c r="M145" s="73">
        <v>5866642.4928353466</v>
      </c>
      <c r="N145" s="73">
        <v>6382593.0452731252</v>
      </c>
      <c r="O145" s="73">
        <v>6278766.9515529582</v>
      </c>
      <c r="P145" s="73">
        <v>6132274.7495939136</v>
      </c>
      <c r="Q145" s="73">
        <v>6018785.4725947268</v>
      </c>
      <c r="R145" s="73">
        <v>5850794.0856679492</v>
      </c>
      <c r="S145" s="73">
        <v>5854572.9790943284</v>
      </c>
      <c r="T145" s="73">
        <v>5858351.8725207075</v>
      </c>
      <c r="U145" s="73">
        <v>5862130.7659470867</v>
      </c>
      <c r="V145" s="73">
        <v>5865909.6593734659</v>
      </c>
      <c r="W145" s="73">
        <v>5861954.0551034063</v>
      </c>
      <c r="X145" s="73">
        <v>5857991.6542624375</v>
      </c>
      <c r="Y145" s="73">
        <v>5854036.0499923788</v>
      </c>
      <c r="Z145" s="73">
        <v>5850080.4457223201</v>
      </c>
      <c r="AA145" s="73">
        <v>5846118.0448813504</v>
      </c>
      <c r="AB145" s="73">
        <v>5833564.7784091877</v>
      </c>
      <c r="AC145" s="73">
        <v>5821011.511937025</v>
      </c>
      <c r="AD145" s="73">
        <v>5808465.0420357743</v>
      </c>
      <c r="AE145" s="73">
        <v>5795904.9789927006</v>
      </c>
      <c r="AF145" s="73">
        <v>5783351.7125205379</v>
      </c>
      <c r="AG145" s="73">
        <v>5763553.3014575122</v>
      </c>
      <c r="AH145" s="73">
        <v>5743754.8903944856</v>
      </c>
      <c r="AI145" s="73">
        <v>5723956.4793314599</v>
      </c>
      <c r="AJ145" s="73">
        <v>5704158.0682684332</v>
      </c>
      <c r="AK145" s="73">
        <v>5684359.6572054075</v>
      </c>
      <c r="AL145" s="73">
        <v>5658376.3666135948</v>
      </c>
      <c r="AM145" s="73">
        <v>5632393.0760217831</v>
      </c>
      <c r="AN145" s="73">
        <v>5606409.7854299704</v>
      </c>
      <c r="AO145" s="73">
        <v>5580419.6982672475</v>
      </c>
      <c r="AP145" s="73">
        <v>5554443.2042463459</v>
      </c>
      <c r="AQ145" s="8"/>
      <c r="AS145" s="24"/>
    </row>
    <row r="146" spans="2:45" s="21" customFormat="1">
      <c r="B146" s="5"/>
      <c r="C146" s="9"/>
      <c r="D146" s="9"/>
      <c r="E146" s="18"/>
      <c r="F146" s="101" t="s">
        <v>49</v>
      </c>
      <c r="G146" s="78"/>
      <c r="H146" s="73">
        <v>222093.40654855271</v>
      </c>
      <c r="I146" s="73">
        <v>223010.52634970102</v>
      </c>
      <c r="J146" s="73">
        <v>264479.42254349665</v>
      </c>
      <c r="K146" s="73">
        <v>310367.82616814307</v>
      </c>
      <c r="L146" s="73">
        <v>348639.05702210404</v>
      </c>
      <c r="M146" s="73">
        <v>386626.86915533798</v>
      </c>
      <c r="N146" s="73">
        <v>420629.34109249822</v>
      </c>
      <c r="O146" s="73">
        <v>413786.93376996566</v>
      </c>
      <c r="P146" s="73">
        <v>404132.71988727787</v>
      </c>
      <c r="Q146" s="73">
        <v>396653.48386727419</v>
      </c>
      <c r="R146" s="73">
        <v>385582.4182531886</v>
      </c>
      <c r="S146" s="73">
        <v>385831.45707498438</v>
      </c>
      <c r="T146" s="73">
        <v>386080.49589678011</v>
      </c>
      <c r="U146" s="73">
        <v>386329.53471857589</v>
      </c>
      <c r="V146" s="73">
        <v>386578.57354037167</v>
      </c>
      <c r="W146" s="73">
        <v>386317.88901827607</v>
      </c>
      <c r="X146" s="73">
        <v>386056.75658463058</v>
      </c>
      <c r="Y146" s="73">
        <v>385796.07206253498</v>
      </c>
      <c r="Z146" s="73">
        <v>385535.38754043938</v>
      </c>
      <c r="AA146" s="73">
        <v>385274.25510679389</v>
      </c>
      <c r="AB146" s="73">
        <v>384446.96247395792</v>
      </c>
      <c r="AC146" s="73">
        <v>383619.669841122</v>
      </c>
      <c r="AD146" s="73">
        <v>382792.82511983608</v>
      </c>
      <c r="AE146" s="73">
        <v>381965.08457545016</v>
      </c>
      <c r="AF146" s="73">
        <v>381137.79194261425</v>
      </c>
      <c r="AG146" s="73">
        <v>379833.02559748647</v>
      </c>
      <c r="AH146" s="73">
        <v>378528.25925235858</v>
      </c>
      <c r="AI146" s="73">
        <v>377223.49290723092</v>
      </c>
      <c r="AJ146" s="73">
        <v>375918.72656210302</v>
      </c>
      <c r="AK146" s="73">
        <v>374613.96021697519</v>
      </c>
      <c r="AL146" s="73">
        <v>372901.59436135436</v>
      </c>
      <c r="AM146" s="73">
        <v>371189.22850573354</v>
      </c>
      <c r="AN146" s="73">
        <v>369476.86265011271</v>
      </c>
      <c r="AO146" s="73">
        <v>367764.04888294183</v>
      </c>
      <c r="AP146" s="73">
        <v>366052.13093887089</v>
      </c>
      <c r="AQ146" s="8"/>
      <c r="AS146" s="24"/>
    </row>
    <row r="147" spans="2:45" s="21" customFormat="1">
      <c r="B147" s="5"/>
      <c r="C147" s="9"/>
      <c r="D147" s="9"/>
      <c r="E147" s="18"/>
      <c r="F147" s="101" t="s">
        <v>50</v>
      </c>
      <c r="G147" s="78"/>
      <c r="H147" s="73">
        <v>830436.21579024044</v>
      </c>
      <c r="I147" s="73">
        <v>833865.4463510561</v>
      </c>
      <c r="J147" s="73">
        <v>988923.05820611818</v>
      </c>
      <c r="K147" s="73">
        <v>1160505.7848026222</v>
      </c>
      <c r="L147" s="73">
        <v>1303606.9088652588</v>
      </c>
      <c r="M147" s="73">
        <v>1445648.2933634378</v>
      </c>
      <c r="N147" s="73">
        <v>1572787.9710415152</v>
      </c>
      <c r="O147" s="73">
        <v>1547203.3175746542</v>
      </c>
      <c r="P147" s="73">
        <v>1511104.9526219959</v>
      </c>
      <c r="Q147" s="73">
        <v>1483139.1135906775</v>
      </c>
      <c r="R147" s="73">
        <v>1441742.9552075751</v>
      </c>
      <c r="S147" s="73">
        <v>1442674.1438455938</v>
      </c>
      <c r="T147" s="73">
        <v>1443605.3324836127</v>
      </c>
      <c r="U147" s="73">
        <v>1444536.5211216318</v>
      </c>
      <c r="V147" s="73">
        <v>1445467.7097596505</v>
      </c>
      <c r="W147" s="73">
        <v>1444492.9763292063</v>
      </c>
      <c r="X147" s="73">
        <v>1443516.5680990533</v>
      </c>
      <c r="Y147" s="73">
        <v>1442541.8346686091</v>
      </c>
      <c r="Z147" s="73">
        <v>1441567.1012381648</v>
      </c>
      <c r="AA147" s="73">
        <v>1440590.6930080119</v>
      </c>
      <c r="AB147" s="73">
        <v>1437497.3379461037</v>
      </c>
      <c r="AC147" s="73">
        <v>1434403.9828841954</v>
      </c>
      <c r="AD147" s="73">
        <v>1431312.302621996</v>
      </c>
      <c r="AE147" s="73">
        <v>1428217.2727603789</v>
      </c>
      <c r="AF147" s="73">
        <v>1425123.9176984709</v>
      </c>
      <c r="AG147" s="73">
        <v>1420245.2261471231</v>
      </c>
      <c r="AH147" s="73">
        <v>1415366.5345957757</v>
      </c>
      <c r="AI147" s="73">
        <v>1410487.8430444286</v>
      </c>
      <c r="AJ147" s="73">
        <v>1405609.1514930811</v>
      </c>
      <c r="AK147" s="73">
        <v>1400730.4599417334</v>
      </c>
      <c r="AL147" s="73">
        <v>1394327.7006554988</v>
      </c>
      <c r="AM147" s="73">
        <v>1387924.9413692646</v>
      </c>
      <c r="AN147" s="73">
        <v>1381522.18208303</v>
      </c>
      <c r="AO147" s="73">
        <v>1375117.747997087</v>
      </c>
      <c r="AP147" s="73">
        <v>1368716.663510561</v>
      </c>
      <c r="AQ147" s="8"/>
      <c r="AS147" s="24"/>
    </row>
    <row r="148" spans="2:45" s="21" customFormat="1">
      <c r="B148" s="5"/>
      <c r="C148" s="9"/>
      <c r="D148" s="9"/>
      <c r="E148" s="18"/>
      <c r="F148" s="65"/>
      <c r="G148" s="80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79"/>
      <c r="AP148" s="79"/>
      <c r="AQ148" s="8"/>
    </row>
    <row r="149" spans="2:45" s="21" customFormat="1">
      <c r="B149" s="5"/>
      <c r="E149" s="34">
        <f>E142+1</f>
        <v>7</v>
      </c>
      <c r="F149" s="98" t="str">
        <f>LOOKUP(E149,CAPEX!$E$11:$E$19,CAPEX!$F$11:$F$19)</f>
        <v>Queimados</v>
      </c>
      <c r="G149" s="81"/>
      <c r="H149" s="72">
        <f t="shared" ref="H149" si="496">SUM(H150:H154)</f>
        <v>4032977.0444117649</v>
      </c>
      <c r="I149" s="72">
        <f t="shared" ref="I149" si="497">SUM(I150:I154)</f>
        <v>4068440.3585294117</v>
      </c>
      <c r="J149" s="72">
        <f t="shared" ref="J149" si="498">SUM(J150:J154)</f>
        <v>5905143.3449411755</v>
      </c>
      <c r="K149" s="72">
        <f t="shared" ref="K149" si="499">SUM(K150:K154)</f>
        <v>7621303.0588235296</v>
      </c>
      <c r="L149" s="72">
        <f t="shared" ref="L149" si="500">SUM(L150:L154)</f>
        <v>9391871.6050588246</v>
      </c>
      <c r="M149" s="72">
        <f t="shared" ref="M149" si="501">SUM(M150:M154)</f>
        <v>11281072.837764706</v>
      </c>
      <c r="N149" s="72">
        <f t="shared" ref="N149" si="502">SUM(N150:N154)</f>
        <v>12558693.699999999</v>
      </c>
      <c r="O149" s="72">
        <f t="shared" ref="O149" si="503">SUM(O150:O154)</f>
        <v>12144384.776470587</v>
      </c>
      <c r="P149" s="72">
        <f t="shared" ref="P149" si="504">SUM(P150:P154)</f>
        <v>11652770.141176471</v>
      </c>
      <c r="Q149" s="72">
        <f t="shared" ref="Q149" si="505">SUM(Q150:Q154)</f>
        <v>11225442.741176471</v>
      </c>
      <c r="R149" s="72">
        <f t="shared" ref="R149" si="506">SUM(R150:R154)</f>
        <v>10767199.411764707</v>
      </c>
      <c r="S149" s="72">
        <f t="shared" ref="S149" si="507">SUM(S150:S154)</f>
        <v>10809324.705882356</v>
      </c>
      <c r="T149" s="72">
        <f t="shared" ref="T149" si="508">SUM(T150:T154)</f>
        <v>10851514.411764707</v>
      </c>
      <c r="U149" s="72">
        <f t="shared" ref="U149" si="509">SUM(U150:U154)</f>
        <v>10893768.529411765</v>
      </c>
      <c r="V149" s="72">
        <f t="shared" ref="V149" si="510">SUM(V150:V154)</f>
        <v>10935958.235294119</v>
      </c>
      <c r="W149" s="72">
        <f t="shared" ref="W149" si="511">SUM(W150:W154)</f>
        <v>10954766.470588233</v>
      </c>
      <c r="X149" s="72">
        <f t="shared" ref="X149" si="512">SUM(X150:X154)</f>
        <v>10973639.117647059</v>
      </c>
      <c r="Y149" s="72">
        <f t="shared" ref="Y149" si="513">SUM(Y150:Y154)</f>
        <v>10992447.35294118</v>
      </c>
      <c r="Z149" s="72">
        <f t="shared" ref="Z149" si="514">SUM(Z150:Z154)</f>
        <v>11011320</v>
      </c>
      <c r="AA149" s="72">
        <f t="shared" ref="AA149" si="515">SUM(AA150:AA154)</f>
        <v>11030192.647058824</v>
      </c>
      <c r="AB149" s="72">
        <f t="shared" ref="AB149" si="516">SUM(AB150:AB154)</f>
        <v>11027551.764705883</v>
      </c>
      <c r="AC149" s="72">
        <f t="shared" ref="AC149" si="517">SUM(AC150:AC154)</f>
        <v>11024910.882352941</v>
      </c>
      <c r="AD149" s="72">
        <f t="shared" ref="AD149" si="518">SUM(AD150:AD154)</f>
        <v>11022270</v>
      </c>
      <c r="AE149" s="72">
        <f t="shared" ref="AE149" si="519">SUM(AE150:AE154)</f>
        <v>11019693.529411765</v>
      </c>
      <c r="AF149" s="72">
        <f t="shared" ref="AF149" si="520">SUM(AF150:AF154)</f>
        <v>11017052.647058822</v>
      </c>
      <c r="AG149" s="72">
        <f t="shared" ref="AG149" si="521">SUM(AG150:AG154)</f>
        <v>10994508.529411765</v>
      </c>
      <c r="AH149" s="72">
        <f t="shared" ref="AH149" si="522">SUM(AH150:AH154)</f>
        <v>10971964.411764706</v>
      </c>
      <c r="AI149" s="72">
        <f t="shared" ref="AI149" si="523">SUM(AI150:AI154)</f>
        <v>10949484.705882356</v>
      </c>
      <c r="AJ149" s="72">
        <f t="shared" ref="AJ149" si="524">SUM(AJ150:AJ154)</f>
        <v>10926940.588235293</v>
      </c>
      <c r="AK149" s="72">
        <f t="shared" ref="AK149" si="525">SUM(AK150:AK154)</f>
        <v>10904460.882352941</v>
      </c>
      <c r="AL149" s="72">
        <f t="shared" ref="AL149" si="526">SUM(AL150:AL154)</f>
        <v>10864590</v>
      </c>
      <c r="AM149" s="72">
        <f t="shared" ref="AM149" si="527">SUM(AM150:AM154)</f>
        <v>10824719.117647059</v>
      </c>
      <c r="AN149" s="72">
        <f t="shared" ref="AN149" si="528">SUM(AN150:AN154)</f>
        <v>10784912.647058822</v>
      </c>
      <c r="AO149" s="72">
        <f t="shared" ref="AO149" si="529">SUM(AO150:AO154)</f>
        <v>10745041.764705883</v>
      </c>
      <c r="AP149" s="72">
        <f t="shared" ref="AP149" si="530">SUM(AP150:AP154)</f>
        <v>10705170.882352941</v>
      </c>
      <c r="AQ149" s="8"/>
      <c r="AS149" s="24"/>
    </row>
    <row r="150" spans="2:45" s="21" customFormat="1">
      <c r="B150" s="5"/>
      <c r="C150" s="9"/>
      <c r="D150" s="9"/>
      <c r="E150" s="18"/>
      <c r="F150" s="101" t="s">
        <v>2</v>
      </c>
      <c r="G150" s="78"/>
      <c r="H150" s="73">
        <v>43575.010172284652</v>
      </c>
      <c r="I150" s="73">
        <v>66738.72809543481</v>
      </c>
      <c r="J150" s="73">
        <v>129932.87665450119</v>
      </c>
      <c r="K150" s="73">
        <v>210368.32842865447</v>
      </c>
      <c r="L150" s="73">
        <v>311828.9584908387</v>
      </c>
      <c r="M150" s="73">
        <v>437720.69753225043</v>
      </c>
      <c r="N150" s="73">
        <v>557614.3894393373</v>
      </c>
      <c r="O150" s="73">
        <v>607219.23882352945</v>
      </c>
      <c r="P150" s="73">
        <v>582638.5070588236</v>
      </c>
      <c r="Q150" s="73">
        <v>561272.1370588236</v>
      </c>
      <c r="R150" s="73">
        <v>538359.9705882353</v>
      </c>
      <c r="S150" s="73">
        <v>540466.23529411771</v>
      </c>
      <c r="T150" s="73">
        <v>542575.7205882353</v>
      </c>
      <c r="U150" s="73">
        <v>544688.42647058819</v>
      </c>
      <c r="V150" s="73">
        <v>546797.9117647059</v>
      </c>
      <c r="W150" s="73">
        <v>547738.32352941181</v>
      </c>
      <c r="X150" s="73">
        <v>548681.95588235289</v>
      </c>
      <c r="Y150" s="73">
        <v>549622.36764705891</v>
      </c>
      <c r="Z150" s="73">
        <v>550566</v>
      </c>
      <c r="AA150" s="73">
        <v>551509.6323529412</v>
      </c>
      <c r="AB150" s="73">
        <v>551377.58823529421</v>
      </c>
      <c r="AC150" s="73">
        <v>551245.54411764711</v>
      </c>
      <c r="AD150" s="73">
        <v>551113.5</v>
      </c>
      <c r="AE150" s="73">
        <v>550984.67647058819</v>
      </c>
      <c r="AF150" s="73">
        <v>550852.63235294109</v>
      </c>
      <c r="AG150" s="73">
        <v>549725.42647058819</v>
      </c>
      <c r="AH150" s="73">
        <v>548598.2205882353</v>
      </c>
      <c r="AI150" s="73">
        <v>547474.23529411771</v>
      </c>
      <c r="AJ150" s="73">
        <v>546347.0294117647</v>
      </c>
      <c r="AK150" s="73">
        <v>545223.04411764711</v>
      </c>
      <c r="AL150" s="73">
        <v>543229.5</v>
      </c>
      <c r="AM150" s="73">
        <v>541235.95588235289</v>
      </c>
      <c r="AN150" s="73">
        <v>539245.63235294109</v>
      </c>
      <c r="AO150" s="73">
        <v>537252.0882352941</v>
      </c>
      <c r="AP150" s="73">
        <v>535258.54411764711</v>
      </c>
      <c r="AQ150" s="8"/>
      <c r="AS150" s="24"/>
    </row>
    <row r="151" spans="2:45" s="21" customFormat="1">
      <c r="B151" s="5"/>
      <c r="C151" s="9"/>
      <c r="D151" s="9"/>
      <c r="E151" s="18"/>
      <c r="F151" s="101" t="s">
        <v>47</v>
      </c>
      <c r="G151" s="78"/>
      <c r="H151" s="73">
        <v>3384455.4775777152</v>
      </c>
      <c r="I151" s="73">
        <v>3391435.5766545655</v>
      </c>
      <c r="J151" s="73">
        <v>4889438.966545498</v>
      </c>
      <c r="K151" s="73">
        <v>6267739.2715713447</v>
      </c>
      <c r="L151" s="73">
        <v>7671261.9058091622</v>
      </c>
      <c r="M151" s="73">
        <v>9151191.2145677507</v>
      </c>
      <c r="N151" s="73">
        <v>10117275.255560663</v>
      </c>
      <c r="O151" s="73">
        <v>9715507.8211764693</v>
      </c>
      <c r="P151" s="73">
        <v>9322216.1129411776</v>
      </c>
      <c r="Q151" s="73">
        <v>8980354.1929411758</v>
      </c>
      <c r="R151" s="73">
        <v>8613759.5294117648</v>
      </c>
      <c r="S151" s="73">
        <v>8647459.7647058833</v>
      </c>
      <c r="T151" s="73">
        <v>8681211.5294117648</v>
      </c>
      <c r="U151" s="73">
        <v>8715014.8235294111</v>
      </c>
      <c r="V151" s="73">
        <v>8748766.5882352944</v>
      </c>
      <c r="W151" s="73">
        <v>8763813.1764705889</v>
      </c>
      <c r="X151" s="73">
        <v>8778911.2941176463</v>
      </c>
      <c r="Y151" s="73">
        <v>8793957.8823529426</v>
      </c>
      <c r="Z151" s="73">
        <v>8809056</v>
      </c>
      <c r="AA151" s="73">
        <v>8824154.1176470593</v>
      </c>
      <c r="AB151" s="73">
        <v>8822041.4117647074</v>
      </c>
      <c r="AC151" s="73">
        <v>8819928.7058823537</v>
      </c>
      <c r="AD151" s="73">
        <v>8817816</v>
      </c>
      <c r="AE151" s="73">
        <v>8815754.8235294111</v>
      </c>
      <c r="AF151" s="73">
        <v>8813642.1176470574</v>
      </c>
      <c r="AG151" s="73">
        <v>8795606.8235294111</v>
      </c>
      <c r="AH151" s="73">
        <v>8777571.5294117648</v>
      </c>
      <c r="AI151" s="73">
        <v>8759587.7647058833</v>
      </c>
      <c r="AJ151" s="73">
        <v>8741552.4705882352</v>
      </c>
      <c r="AK151" s="73">
        <v>8723568.7058823537</v>
      </c>
      <c r="AL151" s="73">
        <v>8691672</v>
      </c>
      <c r="AM151" s="73">
        <v>8659775.2941176463</v>
      </c>
      <c r="AN151" s="73">
        <v>8627930.1176470574</v>
      </c>
      <c r="AO151" s="73">
        <v>8596033.4117647056</v>
      </c>
      <c r="AP151" s="73">
        <v>8564136.7058823537</v>
      </c>
      <c r="AQ151" s="8"/>
      <c r="AS151" s="24"/>
    </row>
    <row r="152" spans="2:45" s="21" customFormat="1">
      <c r="B152" s="5"/>
      <c r="C152" s="9"/>
      <c r="D152" s="9"/>
      <c r="E152" s="18"/>
      <c r="F152" s="101" t="s">
        <v>48</v>
      </c>
      <c r="G152" s="78"/>
      <c r="H152" s="73">
        <v>273726.86920439819</v>
      </c>
      <c r="I152" s="73">
        <v>276133.84098681546</v>
      </c>
      <c r="J152" s="73">
        <v>400794.8426717855</v>
      </c>
      <c r="K152" s="73">
        <v>517274.31189828319</v>
      </c>
      <c r="L152" s="73">
        <v>637446.62618019094</v>
      </c>
      <c r="M152" s="73">
        <v>765670.79731506435</v>
      </c>
      <c r="N152" s="73">
        <v>852385.68678721599</v>
      </c>
      <c r="O152" s="73">
        <v>824265.64462672547</v>
      </c>
      <c r="P152" s="73">
        <v>790898.69671399589</v>
      </c>
      <c r="Q152" s="73">
        <v>761895.06241626677</v>
      </c>
      <c r="R152" s="73">
        <v>730793.09716519073</v>
      </c>
      <c r="S152" s="73">
        <v>733652.23192994611</v>
      </c>
      <c r="T152" s="73">
        <v>736515.73846039677</v>
      </c>
      <c r="U152" s="73">
        <v>739383.61675654282</v>
      </c>
      <c r="V152" s="73">
        <v>742247.12328699359</v>
      </c>
      <c r="W152" s="73">
        <v>743523.67887003417</v>
      </c>
      <c r="X152" s="73">
        <v>744804.60621877003</v>
      </c>
      <c r="Y152" s="73">
        <v>746081.16180181061</v>
      </c>
      <c r="Z152" s="73">
        <v>747362.0891505467</v>
      </c>
      <c r="AA152" s="73">
        <v>748643.01649928256</v>
      </c>
      <c r="AB152" s="73">
        <v>748463.77410577354</v>
      </c>
      <c r="AC152" s="73">
        <v>748284.5317122644</v>
      </c>
      <c r="AD152" s="73">
        <v>748105.28931875515</v>
      </c>
      <c r="AE152" s="73">
        <v>747930.41869094141</v>
      </c>
      <c r="AF152" s="73">
        <v>747751.17629743239</v>
      </c>
      <c r="AG152" s="73">
        <v>746221.05830406176</v>
      </c>
      <c r="AH152" s="73">
        <v>744690.94031069113</v>
      </c>
      <c r="AI152" s="73">
        <v>743165.1940830159</v>
      </c>
      <c r="AJ152" s="73">
        <v>741635.07608964527</v>
      </c>
      <c r="AK152" s="73">
        <v>740109.32986197004</v>
      </c>
      <c r="AL152" s="73">
        <v>737403.20689655177</v>
      </c>
      <c r="AM152" s="73">
        <v>734697.0839311335</v>
      </c>
      <c r="AN152" s="73">
        <v>731995.33273141051</v>
      </c>
      <c r="AO152" s="73">
        <v>729289.20976599224</v>
      </c>
      <c r="AP152" s="73">
        <v>726583.08680057398</v>
      </c>
      <c r="AQ152" s="8"/>
      <c r="AS152" s="24"/>
    </row>
    <row r="153" spans="2:45" s="21" customFormat="1">
      <c r="B153" s="5"/>
      <c r="C153" s="9"/>
      <c r="D153" s="9"/>
      <c r="E153" s="18"/>
      <c r="F153" s="101" t="s">
        <v>49</v>
      </c>
      <c r="G153" s="78"/>
      <c r="H153" s="73">
        <v>186215.67681934897</v>
      </c>
      <c r="I153" s="73">
        <v>187853.13345943205</v>
      </c>
      <c r="J153" s="73">
        <v>272659.68850905856</v>
      </c>
      <c r="K153" s="73">
        <v>351900.36831741955</v>
      </c>
      <c r="L153" s="73">
        <v>433653.28100734181</v>
      </c>
      <c r="M153" s="73">
        <v>520883.8509615495</v>
      </c>
      <c r="N153" s="73">
        <v>579875.76461732539</v>
      </c>
      <c r="O153" s="73">
        <v>560745.77311037458</v>
      </c>
      <c r="P153" s="73">
        <v>538046.3252738337</v>
      </c>
      <c r="Q153" s="73">
        <v>518315.22833522991</v>
      </c>
      <c r="R153" s="73">
        <v>497156.64230940491</v>
      </c>
      <c r="S153" s="73">
        <v>499101.70424974035</v>
      </c>
      <c r="T153" s="73">
        <v>501049.74029090191</v>
      </c>
      <c r="U153" s="73">
        <v>503000.75043288973</v>
      </c>
      <c r="V153" s="73">
        <v>504948.78647405142</v>
      </c>
      <c r="W153" s="73">
        <v>505817.22391530202</v>
      </c>
      <c r="X153" s="73">
        <v>506688.63545737899</v>
      </c>
      <c r="Y153" s="73">
        <v>507557.07289862953</v>
      </c>
      <c r="Z153" s="73">
        <v>508428.4844407065</v>
      </c>
      <c r="AA153" s="73">
        <v>509299.8959827834</v>
      </c>
      <c r="AB153" s="73">
        <v>509177.95784890914</v>
      </c>
      <c r="AC153" s="73">
        <v>509056.01971503493</v>
      </c>
      <c r="AD153" s="73">
        <v>508934.08158116066</v>
      </c>
      <c r="AE153" s="73">
        <v>508815.11754811264</v>
      </c>
      <c r="AF153" s="73">
        <v>508693.17941423832</v>
      </c>
      <c r="AG153" s="73">
        <v>507652.24412506801</v>
      </c>
      <c r="AH153" s="73">
        <v>506611.30883589777</v>
      </c>
      <c r="AI153" s="73">
        <v>505573.34764755366</v>
      </c>
      <c r="AJ153" s="73">
        <v>504532.4123583833</v>
      </c>
      <c r="AK153" s="73">
        <v>503494.45117003907</v>
      </c>
      <c r="AL153" s="73">
        <v>501653.4827586207</v>
      </c>
      <c r="AM153" s="73">
        <v>499812.51434720232</v>
      </c>
      <c r="AN153" s="73">
        <v>497974.52003661008</v>
      </c>
      <c r="AO153" s="73">
        <v>496133.55162519176</v>
      </c>
      <c r="AP153" s="73">
        <v>494292.58321377332</v>
      </c>
      <c r="AQ153" s="8"/>
      <c r="AS153" s="24"/>
    </row>
    <row r="154" spans="2:45" s="21" customFormat="1">
      <c r="B154" s="5"/>
      <c r="C154" s="9"/>
      <c r="D154" s="9"/>
      <c r="E154" s="18"/>
      <c r="F154" s="101" t="s">
        <v>50</v>
      </c>
      <c r="G154" s="78"/>
      <c r="H154" s="73">
        <v>145004.01063801761</v>
      </c>
      <c r="I154" s="73">
        <v>146279.07933316429</v>
      </c>
      <c r="J154" s="73">
        <v>212316.97056033241</v>
      </c>
      <c r="K154" s="73">
        <v>274020.77860782662</v>
      </c>
      <c r="L154" s="73">
        <v>337680.83357129066</v>
      </c>
      <c r="M154" s="73">
        <v>405606.27738809172</v>
      </c>
      <c r="N154" s="73">
        <v>451542.60359545826</v>
      </c>
      <c r="O154" s="73">
        <v>436646.29873348825</v>
      </c>
      <c r="P154" s="73">
        <v>418970.49918864097</v>
      </c>
      <c r="Q154" s="73">
        <v>403606.12042497401</v>
      </c>
      <c r="R154" s="73">
        <v>387130.17229011032</v>
      </c>
      <c r="S154" s="73">
        <v>388644.7697026665</v>
      </c>
      <c r="T154" s="73">
        <v>390161.68301340711</v>
      </c>
      <c r="U154" s="73">
        <v>391680.91222233215</v>
      </c>
      <c r="V154" s="73">
        <v>393197.82553307276</v>
      </c>
      <c r="W154" s="73">
        <v>393874.06780289911</v>
      </c>
      <c r="X154" s="73">
        <v>394552.62597090972</v>
      </c>
      <c r="Y154" s="73">
        <v>395228.86824073613</v>
      </c>
      <c r="Z154" s="73">
        <v>395907.4264087468</v>
      </c>
      <c r="AA154" s="73">
        <v>396585.98457675742</v>
      </c>
      <c r="AB154" s="73">
        <v>396491.03275119967</v>
      </c>
      <c r="AC154" s="73">
        <v>396396.08092564187</v>
      </c>
      <c r="AD154" s="73">
        <v>396301.12910008401</v>
      </c>
      <c r="AE154" s="73">
        <v>396208.49317271059</v>
      </c>
      <c r="AF154" s="73">
        <v>396113.54134715273</v>
      </c>
      <c r="AG154" s="73">
        <v>395302.97698263486</v>
      </c>
      <c r="AH154" s="73">
        <v>394492.412618117</v>
      </c>
      <c r="AI154" s="73">
        <v>393684.16415178345</v>
      </c>
      <c r="AJ154" s="73">
        <v>392873.59978726559</v>
      </c>
      <c r="AK154" s="73">
        <v>392065.35132093204</v>
      </c>
      <c r="AL154" s="73">
        <v>390631.81034482754</v>
      </c>
      <c r="AM154" s="73">
        <v>389198.26936872309</v>
      </c>
      <c r="AN154" s="73">
        <v>387767.04429080291</v>
      </c>
      <c r="AO154" s="73">
        <v>386333.50331469835</v>
      </c>
      <c r="AP154" s="73">
        <v>384899.96233859396</v>
      </c>
      <c r="AQ154" s="8"/>
      <c r="AS154" s="24"/>
    </row>
    <row r="155" spans="2:45" s="21" customFormat="1">
      <c r="B155" s="5"/>
      <c r="C155" s="9"/>
      <c r="D155" s="9"/>
      <c r="E155" s="18"/>
      <c r="F155" s="65"/>
      <c r="G155" s="80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79"/>
      <c r="AP155" s="79"/>
      <c r="AQ155" s="8"/>
    </row>
    <row r="156" spans="2:45" s="21" customFormat="1">
      <c r="B156" s="5"/>
      <c r="E156" s="34">
        <f>E149+1</f>
        <v>8</v>
      </c>
      <c r="F156" s="98" t="str">
        <f>LOOKUP(E156,CAPEX!$E$11:$E$19,CAPEX!$F$11:$F$19)</f>
        <v>Rio de Janeiro - AP 1, 2.2 e 3</v>
      </c>
      <c r="G156" s="81"/>
      <c r="H156" s="72">
        <f t="shared" ref="H156" si="531">SUM(H157:H161)</f>
        <v>213513320.90793747</v>
      </c>
      <c r="I156" s="72">
        <f t="shared" ref="I156" si="532">SUM(I157:I161)</f>
        <v>214797312.02231249</v>
      </c>
      <c r="J156" s="72">
        <f t="shared" ref="J156" si="533">SUM(J157:J161)</f>
        <v>228009243.90000001</v>
      </c>
      <c r="K156" s="72">
        <f t="shared" ref="K156" si="534">SUM(K157:K161)</f>
        <v>241155762.43499997</v>
      </c>
      <c r="L156" s="72">
        <f t="shared" ref="L156" si="535">SUM(L157:L161)</f>
        <v>255168715.37849998</v>
      </c>
      <c r="M156" s="72">
        <f t="shared" ref="M156" si="536">SUM(M157:M161)</f>
        <v>265788110.03112495</v>
      </c>
      <c r="N156" s="72">
        <f t="shared" ref="N156" si="537">SUM(N157:N161)</f>
        <v>274071684.53750002</v>
      </c>
      <c r="O156" s="72">
        <f t="shared" ref="O156" si="538">SUM(O157:O161)</f>
        <v>266466592.90000001</v>
      </c>
      <c r="P156" s="72">
        <f t="shared" ref="P156" si="539">SUM(P157:P161)</f>
        <v>257362286.11875001</v>
      </c>
      <c r="Q156" s="72">
        <f t="shared" ref="Q156" si="540">SUM(Q157:Q161)</f>
        <v>247926140.04374999</v>
      </c>
      <c r="R156" s="72">
        <f t="shared" ref="R156" si="541">SUM(R157:R161)</f>
        <v>236634153.75</v>
      </c>
      <c r="S156" s="72">
        <f t="shared" ref="S156" si="542">SUM(S157:S161)</f>
        <v>237148174.12500003</v>
      </c>
      <c r="T156" s="72">
        <f t="shared" ref="T156" si="543">SUM(T157:T161)</f>
        <v>237662194.5</v>
      </c>
      <c r="U156" s="72">
        <f t="shared" ref="U156" si="544">SUM(U157:U161)</f>
        <v>238176214.875</v>
      </c>
      <c r="V156" s="72">
        <f t="shared" ref="V156" si="545">SUM(V157:V161)</f>
        <v>238690235.25</v>
      </c>
      <c r="W156" s="72">
        <f t="shared" ref="W156" si="546">SUM(W157:W161)</f>
        <v>238789524.37499997</v>
      </c>
      <c r="X156" s="72">
        <f t="shared" ref="X156" si="547">SUM(X157:X161)</f>
        <v>238888731.375</v>
      </c>
      <c r="Y156" s="72">
        <f t="shared" ref="Y156" si="548">SUM(Y157:Y161)</f>
        <v>238988020.50000003</v>
      </c>
      <c r="Z156" s="72">
        <f t="shared" ref="Z156" si="549">SUM(Z157:Z161)</f>
        <v>239087309.625</v>
      </c>
      <c r="AA156" s="72">
        <f t="shared" ref="AA156" si="550">SUM(AA157:AA161)</f>
        <v>239186598.75</v>
      </c>
      <c r="AB156" s="72">
        <f t="shared" ref="AB156" si="551">SUM(AB157:AB161)</f>
        <v>238911151.5</v>
      </c>
      <c r="AC156" s="72">
        <f t="shared" ref="AC156" si="552">SUM(AC157:AC161)</f>
        <v>238635622.125</v>
      </c>
      <c r="AD156" s="72">
        <f t="shared" ref="AD156" si="553">SUM(AD157:AD161)</f>
        <v>238360257</v>
      </c>
      <c r="AE156" s="72">
        <f t="shared" ref="AE156" si="554">SUM(AE157:AE161)</f>
        <v>238084727.625</v>
      </c>
      <c r="AF156" s="72">
        <f t="shared" ref="AF156" si="555">SUM(AF157:AF161)</f>
        <v>237809280.375</v>
      </c>
      <c r="AG156" s="72">
        <f t="shared" ref="AG156" si="556">SUM(AG157:AG161)</f>
        <v>237186855</v>
      </c>
      <c r="AH156" s="72">
        <f t="shared" ref="AH156" si="557">SUM(AH157:AH161)</f>
        <v>236564347.5</v>
      </c>
      <c r="AI156" s="72">
        <f t="shared" ref="AI156" si="558">SUM(AI157:AI161)</f>
        <v>235941840</v>
      </c>
      <c r="AJ156" s="72">
        <f t="shared" ref="AJ156" si="559">SUM(AJ157:AJ161)</f>
        <v>235319414.62499997</v>
      </c>
      <c r="AK156" s="72">
        <f t="shared" ref="AK156" si="560">SUM(AK157:AK161)</f>
        <v>234696907.12499997</v>
      </c>
      <c r="AL156" s="72">
        <f t="shared" ref="AL156" si="561">SUM(AL157:AL161)</f>
        <v>233772261.75</v>
      </c>
      <c r="AM156" s="72">
        <f t="shared" ref="AM156" si="562">SUM(AM157:AM161)</f>
        <v>232847534.25</v>
      </c>
      <c r="AN156" s="72">
        <f t="shared" ref="AN156" si="563">SUM(AN157:AN161)</f>
        <v>231922888.875</v>
      </c>
      <c r="AO156" s="72">
        <f t="shared" ref="AO156" si="564">SUM(AO157:AO161)</f>
        <v>230998161.375</v>
      </c>
      <c r="AP156" s="72">
        <f t="shared" ref="AP156" si="565">SUM(AP157:AP161)</f>
        <v>230073433.875</v>
      </c>
      <c r="AQ156" s="8"/>
      <c r="AS156" s="24"/>
    </row>
    <row r="157" spans="2:45" s="21" customFormat="1">
      <c r="B157" s="5"/>
      <c r="C157" s="9"/>
      <c r="D157" s="9"/>
      <c r="E157" s="18"/>
      <c r="F157" s="101" t="s">
        <v>2</v>
      </c>
      <c r="G157" s="78"/>
      <c r="H157" s="73">
        <v>3784578.8048674301</v>
      </c>
      <c r="I157" s="73">
        <v>4797698.9823932843</v>
      </c>
      <c r="J157" s="73">
        <v>6144076.9035724839</v>
      </c>
      <c r="K157" s="73">
        <v>7610222.4672197206</v>
      </c>
      <c r="L157" s="73">
        <v>9228933.9134574607</v>
      </c>
      <c r="M157" s="73">
        <v>10838479.059614876</v>
      </c>
      <c r="N157" s="73">
        <v>12439928.116483698</v>
      </c>
      <c r="O157" s="73">
        <v>13323329.645</v>
      </c>
      <c r="P157" s="73">
        <v>12868114.305937501</v>
      </c>
      <c r="Q157" s="73">
        <v>12396307.0021875</v>
      </c>
      <c r="R157" s="73">
        <v>11831707.6875</v>
      </c>
      <c r="S157" s="73">
        <v>11857408.706250001</v>
      </c>
      <c r="T157" s="73">
        <v>11883109.725</v>
      </c>
      <c r="U157" s="73">
        <v>11908810.74375</v>
      </c>
      <c r="V157" s="73">
        <v>11934511.762499999</v>
      </c>
      <c r="W157" s="73">
        <v>11939476.21875</v>
      </c>
      <c r="X157" s="73">
        <v>11944436.56875</v>
      </c>
      <c r="Y157" s="73">
        <v>11949401.025</v>
      </c>
      <c r="Z157" s="73">
        <v>11954365.481249999</v>
      </c>
      <c r="AA157" s="73">
        <v>11959329.9375</v>
      </c>
      <c r="AB157" s="73">
        <v>11945557.574999999</v>
      </c>
      <c r="AC157" s="73">
        <v>11931781.106249999</v>
      </c>
      <c r="AD157" s="73">
        <v>11918012.85</v>
      </c>
      <c r="AE157" s="73">
        <v>11904236.38125</v>
      </c>
      <c r="AF157" s="73">
        <v>11890464.018750001</v>
      </c>
      <c r="AG157" s="73">
        <v>11859342.75</v>
      </c>
      <c r="AH157" s="73">
        <v>11828217.375</v>
      </c>
      <c r="AI157" s="73">
        <v>11797092</v>
      </c>
      <c r="AJ157" s="73">
        <v>11765970.731250001</v>
      </c>
      <c r="AK157" s="73">
        <v>11734845.356249999</v>
      </c>
      <c r="AL157" s="73">
        <v>11688613.0875</v>
      </c>
      <c r="AM157" s="73">
        <v>11642376.7125</v>
      </c>
      <c r="AN157" s="73">
        <v>11596144.44375</v>
      </c>
      <c r="AO157" s="73">
        <v>11549908.068750001</v>
      </c>
      <c r="AP157" s="73">
        <v>11503671.69375</v>
      </c>
      <c r="AQ157" s="8"/>
      <c r="AS157" s="24"/>
    </row>
    <row r="158" spans="2:45" s="21" customFormat="1">
      <c r="B158" s="5"/>
      <c r="C158" s="9"/>
      <c r="D158" s="9"/>
      <c r="E158" s="18"/>
      <c r="F158" s="101" t="s">
        <v>47</v>
      </c>
      <c r="G158" s="78"/>
      <c r="H158" s="73">
        <v>167026077.92148256</v>
      </c>
      <c r="I158" s="73">
        <v>167040150.63545671</v>
      </c>
      <c r="J158" s="73">
        <v>176263318.21642751</v>
      </c>
      <c r="K158" s="73">
        <v>185314387.48078027</v>
      </c>
      <c r="L158" s="73">
        <v>194906038.38934252</v>
      </c>
      <c r="M158" s="73">
        <v>201792008.96528509</v>
      </c>
      <c r="N158" s="73">
        <v>206817419.51351634</v>
      </c>
      <c r="O158" s="73">
        <v>199849944.67499998</v>
      </c>
      <c r="P158" s="73">
        <v>193021714.58906251</v>
      </c>
      <c r="Q158" s="73">
        <v>185944605.03281251</v>
      </c>
      <c r="R158" s="73">
        <v>177475615.3125</v>
      </c>
      <c r="S158" s="73">
        <v>177861130.59375</v>
      </c>
      <c r="T158" s="73">
        <v>178246645.875</v>
      </c>
      <c r="U158" s="73">
        <v>178632161.15625</v>
      </c>
      <c r="V158" s="73">
        <v>179017676.4375</v>
      </c>
      <c r="W158" s="73">
        <v>179092143.28125</v>
      </c>
      <c r="X158" s="73">
        <v>179166548.53125</v>
      </c>
      <c r="Y158" s="73">
        <v>179241015.375</v>
      </c>
      <c r="Z158" s="73">
        <v>179315482.21875</v>
      </c>
      <c r="AA158" s="73">
        <v>179389949.0625</v>
      </c>
      <c r="AB158" s="73">
        <v>179183363.625</v>
      </c>
      <c r="AC158" s="73">
        <v>178976716.59375</v>
      </c>
      <c r="AD158" s="73">
        <v>178770192.75</v>
      </c>
      <c r="AE158" s="73">
        <v>178563545.71875</v>
      </c>
      <c r="AF158" s="73">
        <v>178356960.28125</v>
      </c>
      <c r="AG158" s="73">
        <v>177890141.25</v>
      </c>
      <c r="AH158" s="73">
        <v>177423260.625</v>
      </c>
      <c r="AI158" s="73">
        <v>176956380</v>
      </c>
      <c r="AJ158" s="73">
        <v>176489560.96875</v>
      </c>
      <c r="AK158" s="73">
        <v>176022680.34375</v>
      </c>
      <c r="AL158" s="73">
        <v>175329196.3125</v>
      </c>
      <c r="AM158" s="73">
        <v>174635650.6875</v>
      </c>
      <c r="AN158" s="73">
        <v>173942166.65625</v>
      </c>
      <c r="AO158" s="73">
        <v>173248621.03125</v>
      </c>
      <c r="AP158" s="73">
        <v>172555075.40625</v>
      </c>
      <c r="AQ158" s="8"/>
      <c r="AS158" s="24"/>
    </row>
    <row r="159" spans="2:45" s="21" customFormat="1">
      <c r="B159" s="5"/>
      <c r="C159" s="9"/>
      <c r="D159" s="9"/>
      <c r="E159" s="18"/>
      <c r="F159" s="101" t="s">
        <v>48</v>
      </c>
      <c r="G159" s="78"/>
      <c r="H159" s="73">
        <v>28476030.325781427</v>
      </c>
      <c r="I159" s="73">
        <v>28647274.769713528</v>
      </c>
      <c r="J159" s="73">
        <v>30409335.193912581</v>
      </c>
      <c r="K159" s="73">
        <v>32162671.51451866</v>
      </c>
      <c r="L159" s="73">
        <v>34031563.213060081</v>
      </c>
      <c r="M159" s="73">
        <v>35447859.877285428</v>
      </c>
      <c r="N159" s="73">
        <v>36552630.848231606</v>
      </c>
      <c r="O159" s="73">
        <v>35538348.370778248</v>
      </c>
      <c r="P159" s="73">
        <v>34324117.263811961</v>
      </c>
      <c r="Q159" s="73">
        <v>33065629.125237871</v>
      </c>
      <c r="R159" s="73">
        <v>31559629.67390725</v>
      </c>
      <c r="S159" s="73">
        <v>31628183.9904451</v>
      </c>
      <c r="T159" s="73">
        <v>31696738.306982942</v>
      </c>
      <c r="U159" s="73">
        <v>31765292.623520788</v>
      </c>
      <c r="V159" s="73">
        <v>31833846.940058634</v>
      </c>
      <c r="W159" s="73">
        <v>31847089.01845682</v>
      </c>
      <c r="X159" s="73">
        <v>31860320.143936563</v>
      </c>
      <c r="Y159" s="73">
        <v>31873562.222334757</v>
      </c>
      <c r="Z159" s="73">
        <v>31886804.300732937</v>
      </c>
      <c r="AA159" s="73">
        <v>31900046.379131131</v>
      </c>
      <c r="AB159" s="73">
        <v>31863310.290671639</v>
      </c>
      <c r="AC159" s="73">
        <v>31826563.249293707</v>
      </c>
      <c r="AD159" s="73">
        <v>31789838.113752663</v>
      </c>
      <c r="AE159" s="73">
        <v>31753091.072374731</v>
      </c>
      <c r="AF159" s="73">
        <v>31716354.983915243</v>
      </c>
      <c r="AG159" s="73">
        <v>31633342.815031979</v>
      </c>
      <c r="AH159" s="73">
        <v>31550319.693230275</v>
      </c>
      <c r="AI159" s="73">
        <v>31467296.571428571</v>
      </c>
      <c r="AJ159" s="73">
        <v>31384284.402545311</v>
      </c>
      <c r="AK159" s="73">
        <v>31301261.280743603</v>
      </c>
      <c r="AL159" s="73">
        <v>31177942.371988274</v>
      </c>
      <c r="AM159" s="73">
        <v>31054612.510314502</v>
      </c>
      <c r="AN159" s="73">
        <v>30931293.601559173</v>
      </c>
      <c r="AO159" s="73">
        <v>30807963.739885394</v>
      </c>
      <c r="AP159" s="73">
        <v>30684633.878211621</v>
      </c>
      <c r="AQ159" s="8"/>
      <c r="AS159" s="24"/>
    </row>
    <row r="160" spans="2:45" s="21" customFormat="1">
      <c r="B160" s="5"/>
      <c r="C160" s="9"/>
      <c r="D160" s="9"/>
      <c r="E160" s="18"/>
      <c r="F160" s="101" t="s">
        <v>49</v>
      </c>
      <c r="G160" s="78"/>
      <c r="H160" s="73">
        <v>3004665.0703462418</v>
      </c>
      <c r="I160" s="73">
        <v>3022734.0284589818</v>
      </c>
      <c r="J160" s="73">
        <v>3208658.8693816629</v>
      </c>
      <c r="K160" s="73">
        <v>3393663.1813880596</v>
      </c>
      <c r="L160" s="73">
        <v>3590860.3869895525</v>
      </c>
      <c r="M160" s="73">
        <v>3740301.761632036</v>
      </c>
      <c r="N160" s="73">
        <v>3856872.3197174841</v>
      </c>
      <c r="O160" s="73">
        <v>3749849.7081876332</v>
      </c>
      <c r="P160" s="73">
        <v>3621729.3995389123</v>
      </c>
      <c r="Q160" s="73">
        <v>3488939.2841977617</v>
      </c>
      <c r="R160" s="73">
        <v>3330032.8672707886</v>
      </c>
      <c r="S160" s="73">
        <v>3337266.4162579956</v>
      </c>
      <c r="T160" s="73">
        <v>3344499.9652452031</v>
      </c>
      <c r="U160" s="73">
        <v>3351733.5142324092</v>
      </c>
      <c r="V160" s="73">
        <v>3358967.0632196157</v>
      </c>
      <c r="W160" s="73">
        <v>3360364.3089019195</v>
      </c>
      <c r="X160" s="73">
        <v>3361760.3988805967</v>
      </c>
      <c r="Y160" s="73">
        <v>3363157.6445629001</v>
      </c>
      <c r="Z160" s="73">
        <v>3364554.8902452029</v>
      </c>
      <c r="AA160" s="73">
        <v>3365952.1359275053</v>
      </c>
      <c r="AB160" s="73">
        <v>3362075.9059701497</v>
      </c>
      <c r="AC160" s="73">
        <v>3358198.5203091684</v>
      </c>
      <c r="AD160" s="73">
        <v>3354323.4460554374</v>
      </c>
      <c r="AE160" s="73">
        <v>3350446.0603944566</v>
      </c>
      <c r="AF160" s="73">
        <v>3346569.830437101</v>
      </c>
      <c r="AG160" s="73">
        <v>3337810.7526652454</v>
      </c>
      <c r="AH160" s="73">
        <v>3329050.5191897652</v>
      </c>
      <c r="AI160" s="73">
        <v>3320290.2857142859</v>
      </c>
      <c r="AJ160" s="73">
        <v>3311531.2079424309</v>
      </c>
      <c r="AK160" s="73">
        <v>3302770.9744669511</v>
      </c>
      <c r="AL160" s="73">
        <v>3289758.9073560769</v>
      </c>
      <c r="AM160" s="73">
        <v>3276745.6845415775</v>
      </c>
      <c r="AN160" s="73">
        <v>3263733.6174307037</v>
      </c>
      <c r="AO160" s="73">
        <v>3250720.3946162048</v>
      </c>
      <c r="AP160" s="73">
        <v>3237707.1718017054</v>
      </c>
      <c r="AQ160" s="8"/>
      <c r="AS160" s="24"/>
    </row>
    <row r="161" spans="2:45" s="21" customFormat="1">
      <c r="B161" s="5"/>
      <c r="C161" s="9"/>
      <c r="D161" s="9"/>
      <c r="E161" s="18"/>
      <c r="F161" s="101" t="s">
        <v>50</v>
      </c>
      <c r="G161" s="78"/>
      <c r="H161" s="73">
        <v>11221968.785459828</v>
      </c>
      <c r="I161" s="73">
        <v>11289453.606289987</v>
      </c>
      <c r="J161" s="73">
        <v>11983854.716705756</v>
      </c>
      <c r="K161" s="73">
        <v>12674817.791093286</v>
      </c>
      <c r="L161" s="73">
        <v>13411319.475650372</v>
      </c>
      <c r="M161" s="73">
        <v>13969460.367307529</v>
      </c>
      <c r="N161" s="73">
        <v>14404833.739550909</v>
      </c>
      <c r="O161" s="73">
        <v>14005120.501034116</v>
      </c>
      <c r="P161" s="73">
        <v>13526610.560399121</v>
      </c>
      <c r="Q161" s="73">
        <v>13030659.599314367</v>
      </c>
      <c r="R161" s="73">
        <v>12437168.208821962</v>
      </c>
      <c r="S161" s="73">
        <v>12464184.418296909</v>
      </c>
      <c r="T161" s="73">
        <v>12491200.627771858</v>
      </c>
      <c r="U161" s="73">
        <v>12518216.837246802</v>
      </c>
      <c r="V161" s="73">
        <v>12545233.046721751</v>
      </c>
      <c r="W161" s="73">
        <v>12550451.547641259</v>
      </c>
      <c r="X161" s="73">
        <v>12555665.732182836</v>
      </c>
      <c r="Y161" s="73">
        <v>12560884.233102346</v>
      </c>
      <c r="Z161" s="73">
        <v>12566102.734021857</v>
      </c>
      <c r="AA161" s="73">
        <v>12571321.234941367</v>
      </c>
      <c r="AB161" s="73">
        <v>12556844.103358211</v>
      </c>
      <c r="AC161" s="73">
        <v>12542362.655397123</v>
      </c>
      <c r="AD161" s="73">
        <v>12527889.840191899</v>
      </c>
      <c r="AE161" s="73">
        <v>12513408.392230811</v>
      </c>
      <c r="AF161" s="73">
        <v>12498931.260647655</v>
      </c>
      <c r="AG161" s="73">
        <v>12466217.432302771</v>
      </c>
      <c r="AH161" s="73">
        <v>12433499.287579957</v>
      </c>
      <c r="AI161" s="73">
        <v>12400781.142857144</v>
      </c>
      <c r="AJ161" s="73">
        <v>12368067.31451226</v>
      </c>
      <c r="AK161" s="73">
        <v>12335349.169789447</v>
      </c>
      <c r="AL161" s="73">
        <v>12286751.070655653</v>
      </c>
      <c r="AM161" s="73">
        <v>12238148.655143924</v>
      </c>
      <c r="AN161" s="73">
        <v>12189550.556010131</v>
      </c>
      <c r="AO161" s="73">
        <v>12140948.140498403</v>
      </c>
      <c r="AP161" s="73">
        <v>12092345.724986676</v>
      </c>
      <c r="AQ161" s="8"/>
      <c r="AS161" s="24"/>
    </row>
    <row r="162" spans="2:45" s="21" customFormat="1">
      <c r="B162" s="5"/>
      <c r="C162" s="9"/>
      <c r="D162" s="9"/>
      <c r="E162" s="18"/>
      <c r="F162" s="65"/>
      <c r="G162" s="80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  <c r="AN162" s="79"/>
      <c r="AO162" s="79"/>
      <c r="AP162" s="79"/>
      <c r="AQ162" s="8"/>
    </row>
    <row r="163" spans="2:45" s="21" customFormat="1">
      <c r="B163" s="5"/>
      <c r="E163" s="34">
        <f>E156+1</f>
        <v>9</v>
      </c>
      <c r="F163" s="98" t="str">
        <f>LOOKUP(E163,CAPEX!$E$11:$E$19,CAPEX!$F$11:$F$19)</f>
        <v>Sao Joao de Meriti</v>
      </c>
      <c r="G163" s="81"/>
      <c r="H163" s="72">
        <f t="shared" ref="H163" si="566">SUM(H164:H168)</f>
        <v>23437148.920421056</v>
      </c>
      <c r="I163" s="72">
        <f t="shared" ref="I163" si="567">SUM(I164:I168)</f>
        <v>23477038.886736844</v>
      </c>
      <c r="J163" s="72">
        <f t="shared" ref="J163" si="568">SUM(J164:J168)</f>
        <v>25107023.113578945</v>
      </c>
      <c r="K163" s="72">
        <f t="shared" ref="K163" si="569">SUM(K164:K168)</f>
        <v>26842714.736842103</v>
      </c>
      <c r="L163" s="72">
        <f t="shared" ref="L163" si="570">SUM(L164:L168)</f>
        <v>28591000.992473688</v>
      </c>
      <c r="M163" s="72">
        <f t="shared" ref="M163" si="571">SUM(M164:M168)</f>
        <v>29694671.513684221</v>
      </c>
      <c r="N163" s="72">
        <f t="shared" ref="N163" si="572">SUM(N164:N168)</f>
        <v>31151734.147368424</v>
      </c>
      <c r="O163" s="72">
        <f t="shared" ref="O163" si="573">SUM(O164:O168)</f>
        <v>30176561.726315781</v>
      </c>
      <c r="P163" s="72">
        <f t="shared" ref="P163" si="574">SUM(P164:P168)</f>
        <v>29359717.852631573</v>
      </c>
      <c r="Q163" s="72">
        <f t="shared" ref="Q163" si="575">SUM(Q164:Q168)</f>
        <v>28342574.273684211</v>
      </c>
      <c r="R163" s="72">
        <f t="shared" ref="R163" si="576">SUM(R164:R168)</f>
        <v>27442198.421052627</v>
      </c>
      <c r="S163" s="72">
        <f t="shared" ref="S163" si="577">SUM(S164:S168)</f>
        <v>27403758.157894738</v>
      </c>
      <c r="T163" s="72">
        <f t="shared" ref="T163" si="578">SUM(T164:T168)</f>
        <v>27365375.526315786</v>
      </c>
      <c r="U163" s="72">
        <f t="shared" ref="U163" si="579">SUM(U164:U168)</f>
        <v>27326820</v>
      </c>
      <c r="V163" s="72">
        <f t="shared" ref="V163" si="580">SUM(V164:V168)</f>
        <v>27288379.736842111</v>
      </c>
      <c r="W163" s="72">
        <f t="shared" ref="W163" si="581">SUM(W164:W168)</f>
        <v>27211902.631578945</v>
      </c>
      <c r="X163" s="72">
        <f t="shared" ref="X163" si="582">SUM(X164:X168)</f>
        <v>27135367.894736845</v>
      </c>
      <c r="Y163" s="72">
        <f t="shared" ref="Y163" si="583">SUM(Y164:Y168)</f>
        <v>27058833.157894734</v>
      </c>
      <c r="Z163" s="72">
        <f t="shared" ref="Z163" si="584">SUM(Z164:Z168)</f>
        <v>26982298.421052631</v>
      </c>
      <c r="AA163" s="72">
        <f t="shared" ref="AA163" si="585">SUM(AA164:AA168)</f>
        <v>26905763.684210524</v>
      </c>
      <c r="AB163" s="72">
        <f t="shared" ref="AB163" si="586">SUM(AB164:AB168)</f>
        <v>26797128.157894731</v>
      </c>
      <c r="AC163" s="72">
        <f t="shared" ref="AC163" si="587">SUM(AC164:AC168)</f>
        <v>26688492.631578952</v>
      </c>
      <c r="AD163" s="72">
        <f t="shared" ref="AD163" si="588">SUM(AD164:AD168)</f>
        <v>26579857.105263159</v>
      </c>
      <c r="AE163" s="72">
        <f t="shared" ref="AE163" si="589">SUM(AE164:AE168)</f>
        <v>26471221.578947365</v>
      </c>
      <c r="AF163" s="72">
        <f t="shared" ref="AF163" si="590">SUM(AF164:AF168)</f>
        <v>26362586.052631579</v>
      </c>
      <c r="AG163" s="72">
        <f t="shared" ref="AG163" si="591">SUM(AG164:AG168)</f>
        <v>26225768.684210524</v>
      </c>
      <c r="AH163" s="72">
        <f t="shared" ref="AH163" si="592">SUM(AH164:AH168)</f>
        <v>26088951.315789469</v>
      </c>
      <c r="AI163" s="72">
        <f t="shared" ref="AI163" si="593">SUM(AI164:AI168)</f>
        <v>25952133.947368417</v>
      </c>
      <c r="AJ163" s="72">
        <f t="shared" ref="AJ163" si="594">SUM(AJ164:AJ168)</f>
        <v>25815258.947368421</v>
      </c>
      <c r="AK163" s="72">
        <f t="shared" ref="AK163" si="595">SUM(AK164:AK168)</f>
        <v>25678383.947368417</v>
      </c>
      <c r="AL163" s="72">
        <f t="shared" ref="AL163" si="596">SUM(AL164:AL168)</f>
        <v>25518686.842105258</v>
      </c>
      <c r="AM163" s="72">
        <f t="shared" ref="AM163" si="597">SUM(AM164:AM168)</f>
        <v>25358989.736842107</v>
      </c>
      <c r="AN163" s="72">
        <f t="shared" ref="AN163" si="598">SUM(AN164:AN168)</f>
        <v>25199292.631578945</v>
      </c>
      <c r="AO163" s="72">
        <f t="shared" ref="AO163" si="599">SUM(AO164:AO168)</f>
        <v>25039595.526315786</v>
      </c>
      <c r="AP163" s="72">
        <f t="shared" ref="AP163" si="600">SUM(AP164:AP168)</f>
        <v>24879898.421052631</v>
      </c>
      <c r="AQ163" s="8"/>
      <c r="AS163" s="24"/>
    </row>
    <row r="164" spans="2:45" s="21" customFormat="1">
      <c r="B164" s="5"/>
      <c r="C164" s="9"/>
      <c r="D164" s="9"/>
      <c r="E164" s="18"/>
      <c r="F164" s="101" t="s">
        <v>2</v>
      </c>
      <c r="G164" s="78"/>
      <c r="H164" s="73">
        <v>22706.812835082161</v>
      </c>
      <c r="I164" s="73">
        <v>187189.24328065131</v>
      </c>
      <c r="J164" s="73">
        <v>376046.50968577783</v>
      </c>
      <c r="K164" s="73">
        <v>590061.74790602573</v>
      </c>
      <c r="L164" s="73">
        <v>828757.19833545957</v>
      </c>
      <c r="M164" s="73">
        <v>1068743.7945762817</v>
      </c>
      <c r="N164" s="73">
        <v>1339385.8920618035</v>
      </c>
      <c r="O164" s="73">
        <v>1508828.0863157895</v>
      </c>
      <c r="P164" s="73">
        <v>1467985.892631579</v>
      </c>
      <c r="Q164" s="73">
        <v>1417128.7136842108</v>
      </c>
      <c r="R164" s="73">
        <v>1372109.9210526317</v>
      </c>
      <c r="S164" s="73">
        <v>1370187.9078947371</v>
      </c>
      <c r="T164" s="73">
        <v>1368268.7763157894</v>
      </c>
      <c r="U164" s="73">
        <v>1366341</v>
      </c>
      <c r="V164" s="73">
        <v>1364418.9868421054</v>
      </c>
      <c r="W164" s="73">
        <v>1360595.1315789474</v>
      </c>
      <c r="X164" s="73">
        <v>1356768.3947368423</v>
      </c>
      <c r="Y164" s="73">
        <v>1352941.6578947371</v>
      </c>
      <c r="Z164" s="73">
        <v>1349114.9210526317</v>
      </c>
      <c r="AA164" s="73">
        <v>1345288.1842105265</v>
      </c>
      <c r="AB164" s="73">
        <v>1339856.4078947369</v>
      </c>
      <c r="AC164" s="73">
        <v>1334424.6315789474</v>
      </c>
      <c r="AD164" s="73">
        <v>1328992.8552631577</v>
      </c>
      <c r="AE164" s="73">
        <v>1323561.0789473685</v>
      </c>
      <c r="AF164" s="73">
        <v>1318129.3026315791</v>
      </c>
      <c r="AG164" s="73">
        <v>1311288.4342105265</v>
      </c>
      <c r="AH164" s="73">
        <v>1304447.5657894737</v>
      </c>
      <c r="AI164" s="73">
        <v>1297606.6973684211</v>
      </c>
      <c r="AJ164" s="73">
        <v>1290762.9473684211</v>
      </c>
      <c r="AK164" s="73">
        <v>1283919.1973684211</v>
      </c>
      <c r="AL164" s="73">
        <v>1275934.3421052631</v>
      </c>
      <c r="AM164" s="73">
        <v>1267949.4868421054</v>
      </c>
      <c r="AN164" s="73">
        <v>1259964.6315789474</v>
      </c>
      <c r="AO164" s="73">
        <v>1251979.7763157894</v>
      </c>
      <c r="AP164" s="73">
        <v>1243994.9210526317</v>
      </c>
      <c r="AQ164" s="8"/>
      <c r="AS164" s="24"/>
    </row>
    <row r="165" spans="2:45" s="21" customFormat="1">
      <c r="B165" s="5"/>
      <c r="C165" s="9"/>
      <c r="D165" s="9"/>
      <c r="E165" s="18"/>
      <c r="F165" s="101" t="s">
        <v>47</v>
      </c>
      <c r="G165" s="78"/>
      <c r="H165" s="73">
        <v>22242584.66156492</v>
      </c>
      <c r="I165" s="73">
        <v>22115997.699119352</v>
      </c>
      <c r="J165" s="73">
        <v>23475625.448214222</v>
      </c>
      <c r="K165" s="73">
        <v>24910517.252093971</v>
      </c>
      <c r="L165" s="73">
        <v>26332693.744514544</v>
      </c>
      <c r="M165" s="73">
        <v>27141194.143423725</v>
      </c>
      <c r="N165" s="73">
        <v>28254761.547938198</v>
      </c>
      <c r="O165" s="73">
        <v>27158905.553684205</v>
      </c>
      <c r="P165" s="73">
        <v>26423746.067368418</v>
      </c>
      <c r="Q165" s="73">
        <v>25508316.846315786</v>
      </c>
      <c r="R165" s="73">
        <v>24697978.578947365</v>
      </c>
      <c r="S165" s="73">
        <v>24663382.342105262</v>
      </c>
      <c r="T165" s="73">
        <v>24628837.973684207</v>
      </c>
      <c r="U165" s="73">
        <v>24594138</v>
      </c>
      <c r="V165" s="73">
        <v>24559541.763157897</v>
      </c>
      <c r="W165" s="73">
        <v>24490712.368421048</v>
      </c>
      <c r="X165" s="73">
        <v>24421831.105263159</v>
      </c>
      <c r="Y165" s="73">
        <v>24352949.842105262</v>
      </c>
      <c r="Z165" s="73">
        <v>24284068.578947369</v>
      </c>
      <c r="AA165" s="73">
        <v>24215187.315789469</v>
      </c>
      <c r="AB165" s="73">
        <v>24117415.342105258</v>
      </c>
      <c r="AC165" s="73">
        <v>24019643.368421052</v>
      </c>
      <c r="AD165" s="73">
        <v>23921871.394736841</v>
      </c>
      <c r="AE165" s="73">
        <v>23824099.421052627</v>
      </c>
      <c r="AF165" s="73">
        <v>23726327.447368421</v>
      </c>
      <c r="AG165" s="73">
        <v>23603191.815789469</v>
      </c>
      <c r="AH165" s="73">
        <v>23480056.184210524</v>
      </c>
      <c r="AI165" s="73">
        <v>23356920.552631576</v>
      </c>
      <c r="AJ165" s="73">
        <v>23233733.052631576</v>
      </c>
      <c r="AK165" s="73">
        <v>23110545.552631576</v>
      </c>
      <c r="AL165" s="73">
        <v>22966818.157894734</v>
      </c>
      <c r="AM165" s="73">
        <v>22823090.763157893</v>
      </c>
      <c r="AN165" s="73">
        <v>22679363.368421052</v>
      </c>
      <c r="AO165" s="73">
        <v>22535635.973684207</v>
      </c>
      <c r="AP165" s="73">
        <v>22391908.578947369</v>
      </c>
      <c r="AQ165" s="8"/>
      <c r="AS165" s="24"/>
    </row>
    <row r="166" spans="2:45" s="21" customFormat="1">
      <c r="B166" s="5"/>
      <c r="C166" s="9"/>
      <c r="D166" s="9"/>
      <c r="E166" s="18"/>
      <c r="F166" s="101" t="s">
        <v>48</v>
      </c>
      <c r="G166" s="78"/>
      <c r="H166" s="73">
        <v>944467.2352186701</v>
      </c>
      <c r="I166" s="73">
        <v>946074.7159889274</v>
      </c>
      <c r="J166" s="73">
        <v>1011759.6122791179</v>
      </c>
      <c r="K166" s="73">
        <v>1081704.2917357227</v>
      </c>
      <c r="L166" s="73">
        <v>1152156.5080796846</v>
      </c>
      <c r="M166" s="73">
        <v>1196632.0818493175</v>
      </c>
      <c r="N166" s="73">
        <v>1255348.6058535278</v>
      </c>
      <c r="O166" s="73">
        <v>1216051.232120045</v>
      </c>
      <c r="P166" s="73">
        <v>1183134.1619762601</v>
      </c>
      <c r="Q166" s="73">
        <v>1142145.4398799555</v>
      </c>
      <c r="R166" s="73">
        <v>1105862.2087122065</v>
      </c>
      <c r="S166" s="73">
        <v>1104313.1478947371</v>
      </c>
      <c r="T166" s="73">
        <v>1102766.4095072791</v>
      </c>
      <c r="U166" s="73">
        <v>1101212.7038297877</v>
      </c>
      <c r="V166" s="73">
        <v>1099663.6430123183</v>
      </c>
      <c r="W166" s="73">
        <v>1096581.7783874583</v>
      </c>
      <c r="X166" s="73">
        <v>1093497.5913325869</v>
      </c>
      <c r="Y166" s="73">
        <v>1090413.4042777158</v>
      </c>
      <c r="Z166" s="73">
        <v>1087329.2172228447</v>
      </c>
      <c r="AA166" s="73">
        <v>1084245.0301679736</v>
      </c>
      <c r="AB166" s="73">
        <v>1079867.2495968647</v>
      </c>
      <c r="AC166" s="73">
        <v>1075489.469025756</v>
      </c>
      <c r="AD166" s="73">
        <v>1071111.6884546475</v>
      </c>
      <c r="AE166" s="73">
        <v>1066733.9078835389</v>
      </c>
      <c r="AF166" s="73">
        <v>1062356.1273124304</v>
      </c>
      <c r="AG166" s="73">
        <v>1056842.6784658458</v>
      </c>
      <c r="AH166" s="73">
        <v>1051329.2296192613</v>
      </c>
      <c r="AI166" s="73">
        <v>1045815.7807726767</v>
      </c>
      <c r="AJ166" s="73">
        <v>1040300.0094960809</v>
      </c>
      <c r="AK166" s="73">
        <v>1034784.2382194852</v>
      </c>
      <c r="AL166" s="73">
        <v>1028348.7846584551</v>
      </c>
      <c r="AM166" s="73">
        <v>1021913.3310974247</v>
      </c>
      <c r="AN166" s="73">
        <v>1015477.8775363945</v>
      </c>
      <c r="AO166" s="73">
        <v>1009042.4239753642</v>
      </c>
      <c r="AP166" s="73">
        <v>1002606.9704143341</v>
      </c>
      <c r="AQ166" s="8"/>
      <c r="AS166" s="24"/>
    </row>
    <row r="167" spans="2:45" s="21" customFormat="1">
      <c r="B167" s="5"/>
      <c r="C167" s="9"/>
      <c r="D167" s="9"/>
      <c r="E167" s="18"/>
      <c r="F167" s="101" t="s">
        <v>49</v>
      </c>
      <c r="G167" s="78"/>
      <c r="H167" s="73">
        <v>13962.556803655099</v>
      </c>
      <c r="I167" s="73">
        <v>13986.321038907057</v>
      </c>
      <c r="J167" s="73">
        <v>14957.375471919375</v>
      </c>
      <c r="K167" s="73">
        <v>15991.404524076152</v>
      </c>
      <c r="L167" s="73">
        <v>17032.936761473688</v>
      </c>
      <c r="M167" s="73">
        <v>17690.442603896983</v>
      </c>
      <c r="N167" s="73">
        <v>18558.479917581193</v>
      </c>
      <c r="O167" s="73">
        <v>17977.526134826428</v>
      </c>
      <c r="P167" s="73">
        <v>17490.895741993285</v>
      </c>
      <c r="Q167" s="73">
        <v>16884.937865173575</v>
      </c>
      <c r="R167" s="73">
        <v>16348.543740201574</v>
      </c>
      <c r="S167" s="73">
        <v>16325.643157894738</v>
      </c>
      <c r="T167" s="73">
        <v>16302.776909294515</v>
      </c>
      <c r="U167" s="73">
        <v>16279.807659574471</v>
      </c>
      <c r="V167" s="73">
        <v>16256.907077267642</v>
      </c>
      <c r="W167" s="73">
        <v>16211.346248600226</v>
      </c>
      <c r="X167" s="73">
        <v>16165.751086226206</v>
      </c>
      <c r="Y167" s="73">
        <v>16120.155923852186</v>
      </c>
      <c r="Z167" s="73">
        <v>16074.560761478169</v>
      </c>
      <c r="AA167" s="73">
        <v>16028.965599104149</v>
      </c>
      <c r="AB167" s="73">
        <v>15964.246562150058</v>
      </c>
      <c r="AC167" s="73">
        <v>15899.52752519597</v>
      </c>
      <c r="AD167" s="73">
        <v>15834.808488241886</v>
      </c>
      <c r="AE167" s="73">
        <v>15770.089451287799</v>
      </c>
      <c r="AF167" s="73">
        <v>15705.370414333713</v>
      </c>
      <c r="AG167" s="73">
        <v>15623.862194848829</v>
      </c>
      <c r="AH167" s="73">
        <v>15542.353975363947</v>
      </c>
      <c r="AI167" s="73">
        <v>15460.845755879063</v>
      </c>
      <c r="AJ167" s="73">
        <v>15379.303202687575</v>
      </c>
      <c r="AK167" s="73">
        <v>15297.760649496086</v>
      </c>
      <c r="AL167" s="73">
        <v>15202.621948488246</v>
      </c>
      <c r="AM167" s="73">
        <v>15107.483247480408</v>
      </c>
      <c r="AN167" s="73">
        <v>15012.344546472568</v>
      </c>
      <c r="AO167" s="73">
        <v>14917.205845464727</v>
      </c>
      <c r="AP167" s="73">
        <v>14822.067144456891</v>
      </c>
      <c r="AQ167" s="8"/>
      <c r="AS167" s="24"/>
    </row>
    <row r="168" spans="2:45" s="21" customFormat="1" ht="12" customHeight="1">
      <c r="B168" s="5"/>
      <c r="C168" s="9"/>
      <c r="D168" s="9"/>
      <c r="E168" s="18"/>
      <c r="F168" s="101" t="s">
        <v>50</v>
      </c>
      <c r="G168" s="78"/>
      <c r="H168" s="73">
        <v>213427.65399872791</v>
      </c>
      <c r="I168" s="73">
        <v>213790.90730900786</v>
      </c>
      <c r="J168" s="73">
        <v>228634.16792791043</v>
      </c>
      <c r="K168" s="73">
        <v>244440.04058230686</v>
      </c>
      <c r="L168" s="73">
        <v>260360.60478252629</v>
      </c>
      <c r="M168" s="73">
        <v>270411.05123099667</v>
      </c>
      <c r="N168" s="73">
        <v>283679.62159731245</v>
      </c>
      <c r="O168" s="73">
        <v>274799.32806091825</v>
      </c>
      <c r="P168" s="73">
        <v>267360.8349133259</v>
      </c>
      <c r="Q168" s="73">
        <v>258098.33593908176</v>
      </c>
      <c r="R168" s="73">
        <v>249899.16860022402</v>
      </c>
      <c r="S168" s="73">
        <v>249549.11684210526</v>
      </c>
      <c r="T168" s="73">
        <v>249199.58989921614</v>
      </c>
      <c r="U168" s="73">
        <v>248848.4885106383</v>
      </c>
      <c r="V168" s="73">
        <v>248498.43675251963</v>
      </c>
      <c r="W168" s="73">
        <v>247802.00694288913</v>
      </c>
      <c r="X168" s="73">
        <v>247105.05231802913</v>
      </c>
      <c r="Y168" s="73">
        <v>246408.09769316905</v>
      </c>
      <c r="Z168" s="73">
        <v>245711.14306830909</v>
      </c>
      <c r="AA168" s="73">
        <v>245014.18844344909</v>
      </c>
      <c r="AB168" s="73">
        <v>244024.91173572227</v>
      </c>
      <c r="AC168" s="73">
        <v>243035.63502799554</v>
      </c>
      <c r="AD168" s="73">
        <v>242046.35832026874</v>
      </c>
      <c r="AE168" s="73">
        <v>241057.08161254201</v>
      </c>
      <c r="AF168" s="73">
        <v>240067.80490481528</v>
      </c>
      <c r="AG168" s="73">
        <v>238821.89354983208</v>
      </c>
      <c r="AH168" s="73">
        <v>237575.98219484888</v>
      </c>
      <c r="AI168" s="73">
        <v>236330.07083986566</v>
      </c>
      <c r="AJ168" s="73">
        <v>235083.63466965288</v>
      </c>
      <c r="AK168" s="73">
        <v>233837.19849944013</v>
      </c>
      <c r="AL168" s="73">
        <v>232382.93549832029</v>
      </c>
      <c r="AM168" s="73">
        <v>230928.67249720043</v>
      </c>
      <c r="AN168" s="73">
        <v>229474.40949608063</v>
      </c>
      <c r="AO168" s="73">
        <v>228020.14649496079</v>
      </c>
      <c r="AP168" s="73">
        <v>226565.88349384101</v>
      </c>
      <c r="AQ168" s="8"/>
      <c r="AS168" s="24"/>
    </row>
    <row r="169" spans="2:45" s="21" customFormat="1">
      <c r="B169" s="5"/>
      <c r="C169" s="9"/>
      <c r="D169" s="9"/>
      <c r="E169" s="18"/>
      <c r="F169" s="65"/>
      <c r="G169" s="80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79"/>
      <c r="AK169" s="79"/>
      <c r="AL169" s="79"/>
      <c r="AM169" s="79"/>
      <c r="AN169" s="79"/>
      <c r="AO169" s="79"/>
      <c r="AP169" s="79"/>
      <c r="AQ169" s="8"/>
    </row>
    <row r="170" spans="2:45" s="21" customFormat="1">
      <c r="B170" s="5"/>
      <c r="E170" s="34"/>
      <c r="F170" s="98" t="s">
        <v>1</v>
      </c>
      <c r="G170" s="81"/>
      <c r="H170" s="72">
        <f>SUM(H171:H175)</f>
        <v>331713100.944143</v>
      </c>
      <c r="I170" s="72">
        <f t="shared" ref="I170:AP170" si="601">SUM(I171:I175)</f>
        <v>333535387.1361354</v>
      </c>
      <c r="J170" s="72">
        <f t="shared" si="601"/>
        <v>372946097.52243888</v>
      </c>
      <c r="K170" s="72">
        <f t="shared" si="601"/>
        <v>413431364.04796296</v>
      </c>
      <c r="L170" s="72">
        <f t="shared" si="601"/>
        <v>452150706.50437355</v>
      </c>
      <c r="M170" s="72">
        <f t="shared" si="601"/>
        <v>486547756.75974691</v>
      </c>
      <c r="N170" s="72">
        <f t="shared" si="601"/>
        <v>515609687.249219</v>
      </c>
      <c r="O170" s="72">
        <f t="shared" si="601"/>
        <v>500713455.3207128</v>
      </c>
      <c r="P170" s="72">
        <f t="shared" si="601"/>
        <v>484716707.26421708</v>
      </c>
      <c r="Q170" s="72">
        <f t="shared" si="601"/>
        <v>468372522.97520632</v>
      </c>
      <c r="R170" s="72">
        <f t="shared" si="601"/>
        <v>449048943.13566381</v>
      </c>
      <c r="S170" s="72">
        <f t="shared" si="601"/>
        <v>449886752.44936031</v>
      </c>
      <c r="T170" s="72">
        <f t="shared" si="601"/>
        <v>450724698.74479294</v>
      </c>
      <c r="U170" s="72">
        <f t="shared" si="601"/>
        <v>451562583.12971592</v>
      </c>
      <c r="V170" s="72">
        <f t="shared" si="601"/>
        <v>452400645.91451043</v>
      </c>
      <c r="W170" s="72">
        <f t="shared" si="601"/>
        <v>452470918.63821602</v>
      </c>
      <c r="X170" s="72">
        <f t="shared" si="601"/>
        <v>452540932.59228963</v>
      </c>
      <c r="Y170" s="72">
        <f t="shared" si="601"/>
        <v>452611078.99372077</v>
      </c>
      <c r="Z170" s="72">
        <f t="shared" si="601"/>
        <v>452681473.76077014</v>
      </c>
      <c r="AA170" s="72">
        <f t="shared" si="601"/>
        <v>452751805.47163922</v>
      </c>
      <c r="AB170" s="72">
        <f t="shared" si="601"/>
        <v>452114543.10154432</v>
      </c>
      <c r="AC170" s="72">
        <f t="shared" si="601"/>
        <v>451477303.42359281</v>
      </c>
      <c r="AD170" s="72">
        <f t="shared" si="601"/>
        <v>450840539.65721792</v>
      </c>
      <c r="AE170" s="72">
        <f t="shared" si="601"/>
        <v>450203311.16776347</v>
      </c>
      <c r="AF170" s="72">
        <f t="shared" si="601"/>
        <v>449566211.24639082</v>
      </c>
      <c r="AG170" s="72">
        <f t="shared" si="601"/>
        <v>448282799.86749792</v>
      </c>
      <c r="AH170" s="72">
        <f t="shared" si="601"/>
        <v>446999110.12443119</v>
      </c>
      <c r="AI170" s="72">
        <f t="shared" si="601"/>
        <v>445715727.60476536</v>
      </c>
      <c r="AJ170" s="72">
        <f t="shared" si="601"/>
        <v>444432366.67761081</v>
      </c>
      <c r="AK170" s="72">
        <f t="shared" si="601"/>
        <v>443148870.8092714</v>
      </c>
      <c r="AL170" s="72">
        <f t="shared" si="601"/>
        <v>441305696.18905169</v>
      </c>
      <c r="AM170" s="72">
        <f t="shared" si="601"/>
        <v>439462571.43438089</v>
      </c>
      <c r="AN170" s="72">
        <f t="shared" si="601"/>
        <v>437619402.98124498</v>
      </c>
      <c r="AO170" s="72">
        <f t="shared" si="601"/>
        <v>435776212.6428076</v>
      </c>
      <c r="AP170" s="72">
        <f t="shared" si="601"/>
        <v>433932906.21819645</v>
      </c>
      <c r="AQ170" s="8"/>
      <c r="AS170" s="24"/>
    </row>
    <row r="171" spans="2:45" s="21" customFormat="1">
      <c r="B171" s="5"/>
      <c r="C171" s="9"/>
      <c r="D171" s="9"/>
      <c r="E171" s="18"/>
      <c r="F171" s="101" t="s">
        <v>2</v>
      </c>
      <c r="G171" s="78"/>
      <c r="H171" s="73">
        <f t="shared" ref="H171:Q175" si="602">SUMIF($F$107:$F$168,$F171,H$107:H$168)</f>
        <v>3937095.1879609721</v>
      </c>
      <c r="I171" s="73">
        <f t="shared" si="602"/>
        <v>5777439.4768397547</v>
      </c>
      <c r="J171" s="73">
        <f t="shared" si="602"/>
        <v>8358197.4293968035</v>
      </c>
      <c r="K171" s="73">
        <f t="shared" si="602"/>
        <v>11444411.164219452</v>
      </c>
      <c r="L171" s="73">
        <f t="shared" si="602"/>
        <v>14983503.653733874</v>
      </c>
      <c r="M171" s="73">
        <f t="shared" si="602"/>
        <v>18820583.149390645</v>
      </c>
      <c r="N171" s="73">
        <f t="shared" si="602"/>
        <v>22845999.124120694</v>
      </c>
      <c r="O171" s="73">
        <f t="shared" si="602"/>
        <v>25035619.123146463</v>
      </c>
      <c r="P171" s="73">
        <f t="shared" si="602"/>
        <v>24235778.930696402</v>
      </c>
      <c r="Q171" s="73">
        <f t="shared" si="602"/>
        <v>23418563.494139675</v>
      </c>
      <c r="R171" s="73">
        <f t="shared" ref="R171:AA175" si="603">SUMIF($F$107:$F$168,$F171,R$107:R$168)</f>
        <v>22452380.295059614</v>
      </c>
      <c r="S171" s="73">
        <f t="shared" si="603"/>
        <v>22494270.965603895</v>
      </c>
      <c r="T171" s="73">
        <f t="shared" si="603"/>
        <v>22536168.485534932</v>
      </c>
      <c r="U171" s="73">
        <f t="shared" si="603"/>
        <v>22578062.909940489</v>
      </c>
      <c r="V171" s="73">
        <f t="shared" si="603"/>
        <v>22619966.254339613</v>
      </c>
      <c r="W171" s="73">
        <f t="shared" si="603"/>
        <v>22623480.10225017</v>
      </c>
      <c r="X171" s="73">
        <f t="shared" si="603"/>
        <v>22626981.011703737</v>
      </c>
      <c r="Y171" s="73">
        <f t="shared" si="603"/>
        <v>22630488.543500569</v>
      </c>
      <c r="Z171" s="73">
        <f t="shared" si="603"/>
        <v>22634008.493578304</v>
      </c>
      <c r="AA171" s="73">
        <f t="shared" si="603"/>
        <v>22637525.291171603</v>
      </c>
      <c r="AB171" s="73">
        <f t="shared" ref="AB171:AP175" si="604">SUMIF($F$107:$F$168,$F171,AB$107:AB$168)</f>
        <v>22605662.468513295</v>
      </c>
      <c r="AC171" s="73">
        <f t="shared" si="604"/>
        <v>22573800.780462146</v>
      </c>
      <c r="AD171" s="73">
        <f t="shared" si="604"/>
        <v>22541962.888248712</v>
      </c>
      <c r="AE171" s="73">
        <f t="shared" si="604"/>
        <v>22510101.759947002</v>
      </c>
      <c r="AF171" s="73">
        <f t="shared" si="604"/>
        <v>22478247.0597248</v>
      </c>
      <c r="AG171" s="73">
        <f t="shared" si="604"/>
        <v>22414076.831874844</v>
      </c>
      <c r="AH171" s="73">
        <f t="shared" si="604"/>
        <v>22349892.685816187</v>
      </c>
      <c r="AI171" s="73">
        <f t="shared" si="604"/>
        <v>22285723.900927585</v>
      </c>
      <c r="AJ171" s="73">
        <f t="shared" si="604"/>
        <v>22221556.195964493</v>
      </c>
      <c r="AK171" s="73">
        <f t="shared" si="604"/>
        <v>22157381.743925706</v>
      </c>
      <c r="AL171" s="73">
        <f t="shared" si="604"/>
        <v>22065223.388274521</v>
      </c>
      <c r="AM171" s="73">
        <f t="shared" si="604"/>
        <v>21973067.526467782</v>
      </c>
      <c r="AN171" s="73">
        <f t="shared" si="604"/>
        <v>21880909.479170781</v>
      </c>
      <c r="AO171" s="73">
        <f t="shared" si="604"/>
        <v>21788750.338216793</v>
      </c>
      <c r="AP171" s="73">
        <f t="shared" si="604"/>
        <v>21696585.392304957</v>
      </c>
      <c r="AQ171" s="8"/>
      <c r="AS171" s="24"/>
    </row>
    <row r="172" spans="2:45" s="21" customFormat="1">
      <c r="B172" s="5"/>
      <c r="C172" s="9"/>
      <c r="D172" s="9"/>
      <c r="E172" s="18"/>
      <c r="F172" s="101" t="s">
        <v>47</v>
      </c>
      <c r="G172" s="78"/>
      <c r="H172" s="73">
        <f t="shared" si="602"/>
        <v>274235115.83928907</v>
      </c>
      <c r="I172" s="73">
        <f t="shared" si="602"/>
        <v>273908050.07116026</v>
      </c>
      <c r="J172" s="73">
        <f t="shared" si="602"/>
        <v>305339136.37900323</v>
      </c>
      <c r="K172" s="73">
        <f t="shared" si="602"/>
        <v>337208797.47703058</v>
      </c>
      <c r="L172" s="73">
        <f t="shared" si="602"/>
        <v>366938215.53511614</v>
      </c>
      <c r="M172" s="73">
        <f t="shared" si="602"/>
        <v>392795390.09860933</v>
      </c>
      <c r="N172" s="73">
        <f t="shared" si="602"/>
        <v>414006251.07587934</v>
      </c>
      <c r="O172" s="73">
        <f t="shared" si="602"/>
        <v>399750897.98185349</v>
      </c>
      <c r="P172" s="73">
        <f t="shared" si="602"/>
        <v>387071339.27430356</v>
      </c>
      <c r="Q172" s="73">
        <f t="shared" si="602"/>
        <v>374117690.17086035</v>
      </c>
      <c r="R172" s="73">
        <f t="shared" si="603"/>
        <v>358821911.20494038</v>
      </c>
      <c r="S172" s="73">
        <f t="shared" si="603"/>
        <v>359481357.08439612</v>
      </c>
      <c r="T172" s="73">
        <f t="shared" si="603"/>
        <v>360140905.614465</v>
      </c>
      <c r="U172" s="73">
        <f t="shared" si="603"/>
        <v>360800402.49005949</v>
      </c>
      <c r="V172" s="73">
        <f t="shared" si="603"/>
        <v>361460054.69566041</v>
      </c>
      <c r="W172" s="73">
        <f t="shared" si="603"/>
        <v>361507064.14774978</v>
      </c>
      <c r="X172" s="73">
        <f t="shared" si="603"/>
        <v>361553856.58829629</v>
      </c>
      <c r="Y172" s="73">
        <f t="shared" si="603"/>
        <v>361600762.85649943</v>
      </c>
      <c r="Z172" s="73">
        <f t="shared" si="603"/>
        <v>361647875.70642167</v>
      </c>
      <c r="AA172" s="73">
        <f t="shared" si="603"/>
        <v>361694936.95882839</v>
      </c>
      <c r="AB172" s="73">
        <f t="shared" si="604"/>
        <v>361177394.48148668</v>
      </c>
      <c r="AC172" s="73">
        <f t="shared" si="604"/>
        <v>360659894.6695379</v>
      </c>
      <c r="AD172" s="73">
        <f t="shared" si="604"/>
        <v>360142776.21175128</v>
      </c>
      <c r="AE172" s="73">
        <f t="shared" si="604"/>
        <v>359625275.84005302</v>
      </c>
      <c r="AF172" s="73">
        <f t="shared" si="604"/>
        <v>359107889.4902752</v>
      </c>
      <c r="AG172" s="73">
        <f t="shared" si="604"/>
        <v>358075044.91812515</v>
      </c>
      <c r="AH172" s="73">
        <f t="shared" si="604"/>
        <v>357041984.31418383</v>
      </c>
      <c r="AI172" s="73">
        <f t="shared" si="604"/>
        <v>356009182.0990724</v>
      </c>
      <c r="AJ172" s="73">
        <f t="shared" si="604"/>
        <v>354976389.75403547</v>
      </c>
      <c r="AK172" s="73">
        <f t="shared" si="604"/>
        <v>353943483.7060743</v>
      </c>
      <c r="AL172" s="73">
        <f t="shared" si="604"/>
        <v>352464437.51172549</v>
      </c>
      <c r="AM172" s="73">
        <f t="shared" si="604"/>
        <v>350985432.62353224</v>
      </c>
      <c r="AN172" s="73">
        <f t="shared" si="604"/>
        <v>349506386.12082922</v>
      </c>
      <c r="AO172" s="73">
        <f t="shared" si="604"/>
        <v>348027329.76178324</v>
      </c>
      <c r="AP172" s="73">
        <f t="shared" si="604"/>
        <v>346548169.70769507</v>
      </c>
      <c r="AQ172" s="8"/>
      <c r="AS172" s="24"/>
    </row>
    <row r="173" spans="2:45" s="21" customFormat="1">
      <c r="B173" s="5"/>
      <c r="C173" s="9"/>
      <c r="D173" s="9"/>
      <c r="E173" s="18"/>
      <c r="F173" s="101" t="s">
        <v>48</v>
      </c>
      <c r="G173" s="78"/>
      <c r="H173" s="73">
        <f t="shared" si="602"/>
        <v>36109777.669205338</v>
      </c>
      <c r="I173" s="73">
        <f t="shared" si="602"/>
        <v>36316184.996815763</v>
      </c>
      <c r="J173" s="73">
        <f t="shared" si="602"/>
        <v>39873772.116173699</v>
      </c>
      <c r="K173" s="73">
        <f t="shared" si="602"/>
        <v>43520123.45710668</v>
      </c>
      <c r="L173" s="73">
        <f t="shared" si="602"/>
        <v>47093668.152170815</v>
      </c>
      <c r="M173" s="73">
        <f t="shared" si="602"/>
        <v>50160150.601253271</v>
      </c>
      <c r="N173" s="73">
        <f t="shared" si="602"/>
        <v>52680126.317761883</v>
      </c>
      <c r="O173" s="73">
        <f t="shared" si="602"/>
        <v>50770945.583393328</v>
      </c>
      <c r="P173" s="73">
        <f t="shared" si="602"/>
        <v>49097888.429132402</v>
      </c>
      <c r="Q173" s="73">
        <f t="shared" si="602"/>
        <v>47391480.462891862</v>
      </c>
      <c r="R173" s="73">
        <f t="shared" si="603"/>
        <v>45355811.232403763</v>
      </c>
      <c r="S173" s="73">
        <f t="shared" si="603"/>
        <v>45444142.883021519</v>
      </c>
      <c r="T173" s="73">
        <f t="shared" si="603"/>
        <v>45532487.876138903</v>
      </c>
      <c r="U173" s="73">
        <f t="shared" si="603"/>
        <v>45620827.530766599</v>
      </c>
      <c r="V173" s="73">
        <f t="shared" si="603"/>
        <v>45709177.295321308</v>
      </c>
      <c r="W173" s="73">
        <f t="shared" si="603"/>
        <v>45720065.71479889</v>
      </c>
      <c r="X173" s="73">
        <f t="shared" si="603"/>
        <v>45730932.008030832</v>
      </c>
      <c r="Y173" s="73">
        <f t="shared" si="603"/>
        <v>45741811.257391989</v>
      </c>
      <c r="Z173" s="73">
        <f t="shared" si="603"/>
        <v>45752705.830926321</v>
      </c>
      <c r="AA173" s="73">
        <f t="shared" si="603"/>
        <v>45763594.07628262</v>
      </c>
      <c r="AB173" s="73">
        <f t="shared" si="604"/>
        <v>45702921.529069036</v>
      </c>
      <c r="AC173" s="73">
        <f t="shared" si="604"/>
        <v>45642237.806725062</v>
      </c>
      <c r="AD173" s="73">
        <f t="shared" si="604"/>
        <v>45581599.345704146</v>
      </c>
      <c r="AE173" s="73">
        <f t="shared" si="604"/>
        <v>45520917.525487982</v>
      </c>
      <c r="AF173" s="73">
        <f t="shared" si="604"/>
        <v>45460246.808422983</v>
      </c>
      <c r="AG173" s="73">
        <f t="shared" si="604"/>
        <v>45334142.074637361</v>
      </c>
      <c r="AH173" s="73">
        <f t="shared" si="604"/>
        <v>45208009.703414172</v>
      </c>
      <c r="AI173" s="73">
        <f t="shared" si="604"/>
        <v>45081895.64551045</v>
      </c>
      <c r="AJ173" s="73">
        <f t="shared" si="604"/>
        <v>44955789.751668029</v>
      </c>
      <c r="AK173" s="73">
        <f t="shared" si="604"/>
        <v>44829672.551750064</v>
      </c>
      <c r="AL173" s="73">
        <f t="shared" si="604"/>
        <v>44646778.325110525</v>
      </c>
      <c r="AM173" s="73">
        <f t="shared" si="604"/>
        <v>44463885.916330725</v>
      </c>
      <c r="AN173" s="73">
        <f t="shared" si="604"/>
        <v>44280993.540703483</v>
      </c>
      <c r="AO173" s="73">
        <f t="shared" si="604"/>
        <v>44098093.10257645</v>
      </c>
      <c r="AP173" s="73">
        <f t="shared" si="604"/>
        <v>43915191.84764462</v>
      </c>
      <c r="AQ173" s="8"/>
      <c r="AS173" s="24"/>
    </row>
    <row r="174" spans="2:45" s="21" customFormat="1">
      <c r="B174" s="5"/>
      <c r="C174" s="9"/>
      <c r="D174" s="9"/>
      <c r="E174" s="18"/>
      <c r="F174" s="101" t="s">
        <v>49</v>
      </c>
      <c r="G174" s="78"/>
      <c r="H174" s="73">
        <f t="shared" si="602"/>
        <v>3720442.9551684749</v>
      </c>
      <c r="I174" s="73">
        <f t="shared" si="602"/>
        <v>3743014.9694193145</v>
      </c>
      <c r="J174" s="73">
        <f t="shared" si="602"/>
        <v>4203101.1704168422</v>
      </c>
      <c r="K174" s="73">
        <f t="shared" si="602"/>
        <v>4675956.4386238577</v>
      </c>
      <c r="L174" s="73">
        <f t="shared" si="602"/>
        <v>5154347.3839655211</v>
      </c>
      <c r="M174" s="73">
        <f t="shared" si="602"/>
        <v>5588215.4199764505</v>
      </c>
      <c r="N174" s="73">
        <f t="shared" si="602"/>
        <v>5921985.970238897</v>
      </c>
      <c r="O174" s="73">
        <f t="shared" si="602"/>
        <v>5737365.8468302898</v>
      </c>
      <c r="P174" s="73">
        <f t="shared" si="602"/>
        <v>5545071.6560700992</v>
      </c>
      <c r="Q174" s="73">
        <f t="shared" si="602"/>
        <v>5349129.3879662091</v>
      </c>
      <c r="R174" s="73">
        <f t="shared" si="603"/>
        <v>5118126.2505120691</v>
      </c>
      <c r="S174" s="73">
        <f t="shared" si="603"/>
        <v>5130235.9621693874</v>
      </c>
      <c r="T174" s="73">
        <f t="shared" si="603"/>
        <v>5142352.3054245682</v>
      </c>
      <c r="U174" s="73">
        <f t="shared" si="603"/>
        <v>5154468.7124779476</v>
      </c>
      <c r="V174" s="73">
        <f t="shared" si="603"/>
        <v>5166585.2670509685</v>
      </c>
      <c r="W174" s="73">
        <f t="shared" si="603"/>
        <v>5169490.0553190038</v>
      </c>
      <c r="X174" s="73">
        <f t="shared" si="603"/>
        <v>5172395.2815230014</v>
      </c>
      <c r="Y174" s="73">
        <f t="shared" si="603"/>
        <v>5175297.0662693633</v>
      </c>
      <c r="Z174" s="73">
        <f t="shared" si="603"/>
        <v>5178204.9561909754</v>
      </c>
      <c r="AA174" s="73">
        <f t="shared" si="603"/>
        <v>5181112.3996119667</v>
      </c>
      <c r="AB174" s="73">
        <f t="shared" si="604"/>
        <v>5175559.7551459251</v>
      </c>
      <c r="AC174" s="73">
        <f t="shared" si="604"/>
        <v>5170003.2300289087</v>
      </c>
      <c r="AD174" s="73">
        <f t="shared" si="604"/>
        <v>5164453.3755835844</v>
      </c>
      <c r="AE174" s="73">
        <f t="shared" si="604"/>
        <v>5158902.2634896506</v>
      </c>
      <c r="AF174" s="73">
        <f t="shared" si="604"/>
        <v>5153346.9750194885</v>
      </c>
      <c r="AG174" s="73">
        <f t="shared" si="604"/>
        <v>5140018.223845765</v>
      </c>
      <c r="AH174" s="73">
        <f t="shared" si="604"/>
        <v>5126682.2948273951</v>
      </c>
      <c r="AI174" s="73">
        <f t="shared" si="604"/>
        <v>5113352.5547493659</v>
      </c>
      <c r="AJ174" s="73">
        <f t="shared" si="604"/>
        <v>5100021.7778022503</v>
      </c>
      <c r="AK174" s="73">
        <f t="shared" si="604"/>
        <v>5086691.8854530016</v>
      </c>
      <c r="AL174" s="73">
        <f t="shared" si="604"/>
        <v>5066595.1873669205</v>
      </c>
      <c r="AM174" s="73">
        <f t="shared" si="604"/>
        <v>5046500.3139526332</v>
      </c>
      <c r="AN174" s="73">
        <f t="shared" si="604"/>
        <v>5026406.5076132193</v>
      </c>
      <c r="AO174" s="73">
        <f t="shared" si="604"/>
        <v>5006311.2232816657</v>
      </c>
      <c r="AP174" s="73">
        <f t="shared" si="604"/>
        <v>4986213.6185227679</v>
      </c>
      <c r="AQ174" s="8"/>
      <c r="AS174" s="24"/>
    </row>
    <row r="175" spans="2:45" s="21" customFormat="1">
      <c r="B175" s="5"/>
      <c r="C175" s="9"/>
      <c r="D175" s="9"/>
      <c r="E175" s="18"/>
      <c r="F175" s="101" t="s">
        <v>50</v>
      </c>
      <c r="G175" s="78"/>
      <c r="H175" s="73">
        <f t="shared" si="602"/>
        <v>13710669.292519126</v>
      </c>
      <c r="I175" s="73">
        <f t="shared" si="602"/>
        <v>13790697.621900337</v>
      </c>
      <c r="J175" s="73">
        <f t="shared" si="602"/>
        <v>15171890.427448349</v>
      </c>
      <c r="K175" s="73">
        <f t="shared" si="602"/>
        <v>16582075.510982402</v>
      </c>
      <c r="L175" s="73">
        <f t="shared" si="602"/>
        <v>17980971.779387236</v>
      </c>
      <c r="M175" s="73">
        <f t="shared" si="602"/>
        <v>19183417.490517184</v>
      </c>
      <c r="N175" s="73">
        <f t="shared" si="602"/>
        <v>20155324.761218142</v>
      </c>
      <c r="O175" s="73">
        <f t="shared" si="602"/>
        <v>19418626.785489187</v>
      </c>
      <c r="P175" s="73">
        <f t="shared" si="602"/>
        <v>18766628.974014603</v>
      </c>
      <c r="Q175" s="73">
        <f t="shared" si="602"/>
        <v>18095659.459348213</v>
      </c>
      <c r="R175" s="73">
        <f t="shared" si="603"/>
        <v>17300714.15274797</v>
      </c>
      <c r="S175" s="73">
        <f t="shared" si="603"/>
        <v>17336745.554169379</v>
      </c>
      <c r="T175" s="73">
        <f t="shared" si="603"/>
        <v>17372784.463229556</v>
      </c>
      <c r="U175" s="73">
        <f t="shared" si="603"/>
        <v>17408821.486471422</v>
      </c>
      <c r="V175" s="73">
        <f t="shared" si="603"/>
        <v>17444862.40213814</v>
      </c>
      <c r="W175" s="73">
        <f t="shared" si="603"/>
        <v>17450818.618098218</v>
      </c>
      <c r="X175" s="73">
        <f t="shared" si="603"/>
        <v>17456767.702735767</v>
      </c>
      <c r="Y175" s="73">
        <f t="shared" si="603"/>
        <v>17462719.270059448</v>
      </c>
      <c r="Z175" s="73">
        <f t="shared" si="603"/>
        <v>17468678.773652852</v>
      </c>
      <c r="AA175" s="73">
        <f t="shared" si="603"/>
        <v>17474636.745744649</v>
      </c>
      <c r="AB175" s="73">
        <f t="shared" si="604"/>
        <v>17453004.86732943</v>
      </c>
      <c r="AC175" s="73">
        <f t="shared" si="604"/>
        <v>17431366.936838765</v>
      </c>
      <c r="AD175" s="73">
        <f t="shared" si="604"/>
        <v>17409747.835930165</v>
      </c>
      <c r="AE175" s="73">
        <f t="shared" si="604"/>
        <v>17388113.778785855</v>
      </c>
      <c r="AF175" s="73">
        <f t="shared" si="604"/>
        <v>17366480.912948303</v>
      </c>
      <c r="AG175" s="73">
        <f t="shared" si="604"/>
        <v>17319517.819014784</v>
      </c>
      <c r="AH175" s="73">
        <f t="shared" si="604"/>
        <v>17272541.126189597</v>
      </c>
      <c r="AI175" s="73">
        <f t="shared" si="604"/>
        <v>17225573.404505532</v>
      </c>
      <c r="AJ175" s="73">
        <f t="shared" si="604"/>
        <v>17178609.198140536</v>
      </c>
      <c r="AK175" s="73">
        <f t="shared" si="604"/>
        <v>17131640.92206835</v>
      </c>
      <c r="AL175" s="73">
        <f t="shared" si="604"/>
        <v>17062661.776574232</v>
      </c>
      <c r="AM175" s="73">
        <f t="shared" si="604"/>
        <v>16993685.054097451</v>
      </c>
      <c r="AN175" s="73">
        <f t="shared" si="604"/>
        <v>16924707.332928225</v>
      </c>
      <c r="AO175" s="73">
        <f t="shared" si="604"/>
        <v>16855728.216949437</v>
      </c>
      <c r="AP175" s="73">
        <f t="shared" si="604"/>
        <v>16786745.652029026</v>
      </c>
      <c r="AQ175" s="8"/>
      <c r="AS175" s="24"/>
    </row>
    <row r="176" spans="2:45">
      <c r="B176" s="5"/>
      <c r="F176" s="65"/>
      <c r="G176" s="49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8"/>
    </row>
    <row r="177" spans="2:45" ht="13.5" thickBot="1">
      <c r="B177" s="5"/>
      <c r="D177" s="19" t="s">
        <v>97</v>
      </c>
      <c r="E177" s="19"/>
      <c r="F177" s="99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8"/>
    </row>
    <row r="178" spans="2:45" ht="13.5" thickTop="1">
      <c r="B178" s="5"/>
      <c r="D178" s="20"/>
      <c r="E178" s="20"/>
      <c r="F178" s="45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8"/>
    </row>
    <row r="179" spans="2:45">
      <c r="B179" s="5"/>
      <c r="E179" s="18">
        <v>1</v>
      </c>
      <c r="F179" s="44" t="str">
        <f t="shared" ref="F179:F187" si="605">F94</f>
        <v>Belford Roxo</v>
      </c>
      <c r="G179" s="25"/>
      <c r="H179" s="25">
        <v>0.46</v>
      </c>
      <c r="I179" s="25">
        <v>0.46</v>
      </c>
      <c r="J179" s="25">
        <v>0.44</v>
      </c>
      <c r="K179" s="25">
        <v>0.41</v>
      </c>
      <c r="L179" s="25">
        <v>0.39</v>
      </c>
      <c r="M179" s="25">
        <v>0.37</v>
      </c>
      <c r="N179" s="25">
        <v>0.34</v>
      </c>
      <c r="O179" s="25">
        <v>0.32</v>
      </c>
      <c r="P179" s="25">
        <v>0.3</v>
      </c>
      <c r="Q179" s="25">
        <v>0.27</v>
      </c>
      <c r="R179" s="25">
        <v>0.25</v>
      </c>
      <c r="S179" s="25">
        <v>0.25</v>
      </c>
      <c r="T179" s="25">
        <v>0.25</v>
      </c>
      <c r="U179" s="25">
        <v>0.25</v>
      </c>
      <c r="V179" s="25">
        <v>0.25</v>
      </c>
      <c r="W179" s="25">
        <v>0.25</v>
      </c>
      <c r="X179" s="25">
        <v>0.25</v>
      </c>
      <c r="Y179" s="25">
        <v>0.25</v>
      </c>
      <c r="Z179" s="25">
        <v>0.25</v>
      </c>
      <c r="AA179" s="25">
        <v>0.25</v>
      </c>
      <c r="AB179" s="25">
        <v>0.25</v>
      </c>
      <c r="AC179" s="25">
        <v>0.25</v>
      </c>
      <c r="AD179" s="25">
        <v>0.25</v>
      </c>
      <c r="AE179" s="25">
        <v>0.25</v>
      </c>
      <c r="AF179" s="25">
        <v>0.25</v>
      </c>
      <c r="AG179" s="25">
        <v>0.25</v>
      </c>
      <c r="AH179" s="25">
        <v>0.25</v>
      </c>
      <c r="AI179" s="25">
        <v>0.25</v>
      </c>
      <c r="AJ179" s="25">
        <v>0.25</v>
      </c>
      <c r="AK179" s="25">
        <v>0.25</v>
      </c>
      <c r="AL179" s="25">
        <v>0.25</v>
      </c>
      <c r="AM179" s="25">
        <v>0.25</v>
      </c>
      <c r="AN179" s="25">
        <v>0.25</v>
      </c>
      <c r="AO179" s="25">
        <v>0.25</v>
      </c>
      <c r="AP179" s="25">
        <v>0.25</v>
      </c>
      <c r="AQ179" s="8"/>
    </row>
    <row r="180" spans="2:45">
      <c r="B180" s="5"/>
      <c r="E180" s="18">
        <v>2</v>
      </c>
      <c r="F180" s="44" t="str">
        <f t="shared" si="605"/>
        <v>Duque de Caxias</v>
      </c>
      <c r="G180" s="25"/>
      <c r="H180" s="25">
        <v>0.39</v>
      </c>
      <c r="I180" s="25">
        <v>0.39</v>
      </c>
      <c r="J180" s="25">
        <v>0.37</v>
      </c>
      <c r="K180" s="25">
        <v>0.36</v>
      </c>
      <c r="L180" s="25">
        <v>0.34</v>
      </c>
      <c r="M180" s="25">
        <v>0.33</v>
      </c>
      <c r="N180" s="25">
        <v>0.31</v>
      </c>
      <c r="O180" s="25">
        <v>0.3</v>
      </c>
      <c r="P180" s="25">
        <v>0.28000000000000003</v>
      </c>
      <c r="Q180" s="25">
        <v>0.27</v>
      </c>
      <c r="R180" s="25">
        <v>0.25</v>
      </c>
      <c r="S180" s="25">
        <v>0.25</v>
      </c>
      <c r="T180" s="25">
        <v>0.25</v>
      </c>
      <c r="U180" s="25">
        <v>0.25</v>
      </c>
      <c r="V180" s="25">
        <v>0.25</v>
      </c>
      <c r="W180" s="25">
        <v>0.25</v>
      </c>
      <c r="X180" s="25">
        <v>0.25</v>
      </c>
      <c r="Y180" s="25">
        <v>0.25</v>
      </c>
      <c r="Z180" s="25">
        <v>0.25</v>
      </c>
      <c r="AA180" s="25">
        <v>0.25</v>
      </c>
      <c r="AB180" s="25">
        <v>0.25</v>
      </c>
      <c r="AC180" s="25">
        <v>0.25</v>
      </c>
      <c r="AD180" s="25">
        <v>0.25</v>
      </c>
      <c r="AE180" s="25">
        <v>0.25</v>
      </c>
      <c r="AF180" s="25">
        <v>0.25</v>
      </c>
      <c r="AG180" s="25">
        <v>0.25</v>
      </c>
      <c r="AH180" s="25">
        <v>0.25</v>
      </c>
      <c r="AI180" s="25">
        <v>0.25</v>
      </c>
      <c r="AJ180" s="25">
        <v>0.25</v>
      </c>
      <c r="AK180" s="25">
        <v>0.25</v>
      </c>
      <c r="AL180" s="25">
        <v>0.25</v>
      </c>
      <c r="AM180" s="25">
        <v>0.25</v>
      </c>
      <c r="AN180" s="25">
        <v>0.25</v>
      </c>
      <c r="AO180" s="25">
        <v>0.25</v>
      </c>
      <c r="AP180" s="25">
        <v>0.25</v>
      </c>
      <c r="AQ180" s="8"/>
    </row>
    <row r="181" spans="2:45">
      <c r="B181" s="5"/>
      <c r="E181" s="18">
        <v>3</v>
      </c>
      <c r="F181" s="44" t="str">
        <f t="shared" si="605"/>
        <v>Japeri</v>
      </c>
      <c r="G181" s="25"/>
      <c r="H181" s="25">
        <v>0.53</v>
      </c>
      <c r="I181" s="25">
        <v>0.53</v>
      </c>
      <c r="J181" s="25">
        <v>0.5</v>
      </c>
      <c r="K181" s="25">
        <v>0.47</v>
      </c>
      <c r="L181" s="25">
        <v>0.44</v>
      </c>
      <c r="M181" s="25">
        <v>0.41</v>
      </c>
      <c r="N181" s="25">
        <v>0.38</v>
      </c>
      <c r="O181" s="25">
        <v>0.34</v>
      </c>
      <c r="P181" s="25">
        <v>0.31</v>
      </c>
      <c r="Q181" s="25">
        <v>0.28000000000000003</v>
      </c>
      <c r="R181" s="25">
        <v>0.25</v>
      </c>
      <c r="S181" s="25">
        <v>0.25</v>
      </c>
      <c r="T181" s="25">
        <v>0.25</v>
      </c>
      <c r="U181" s="25">
        <v>0.25</v>
      </c>
      <c r="V181" s="25">
        <v>0.25</v>
      </c>
      <c r="W181" s="25">
        <v>0.25</v>
      </c>
      <c r="X181" s="25">
        <v>0.25</v>
      </c>
      <c r="Y181" s="25">
        <v>0.25</v>
      </c>
      <c r="Z181" s="25">
        <v>0.25</v>
      </c>
      <c r="AA181" s="25">
        <v>0.25</v>
      </c>
      <c r="AB181" s="25">
        <v>0.25</v>
      </c>
      <c r="AC181" s="25">
        <v>0.25</v>
      </c>
      <c r="AD181" s="25">
        <v>0.25</v>
      </c>
      <c r="AE181" s="25">
        <v>0.25</v>
      </c>
      <c r="AF181" s="25">
        <v>0.25</v>
      </c>
      <c r="AG181" s="25">
        <v>0.25</v>
      </c>
      <c r="AH181" s="25">
        <v>0.25</v>
      </c>
      <c r="AI181" s="25">
        <v>0.25</v>
      </c>
      <c r="AJ181" s="25">
        <v>0.25</v>
      </c>
      <c r="AK181" s="25">
        <v>0.25</v>
      </c>
      <c r="AL181" s="25">
        <v>0.25</v>
      </c>
      <c r="AM181" s="25">
        <v>0.25</v>
      </c>
      <c r="AN181" s="25">
        <v>0.25</v>
      </c>
      <c r="AO181" s="25">
        <v>0.25</v>
      </c>
      <c r="AP181" s="25">
        <v>0.25</v>
      </c>
      <c r="AQ181" s="8"/>
    </row>
    <row r="182" spans="2:45">
      <c r="B182" s="5"/>
      <c r="E182" s="18">
        <v>4</v>
      </c>
      <c r="F182" s="44" t="str">
        <f t="shared" si="605"/>
        <v>Mesquita</v>
      </c>
      <c r="G182" s="25"/>
      <c r="H182" s="25">
        <v>0.48</v>
      </c>
      <c r="I182" s="25">
        <v>0.48</v>
      </c>
      <c r="J182" s="25">
        <v>0.46</v>
      </c>
      <c r="K182" s="25">
        <v>0.43</v>
      </c>
      <c r="L182" s="25">
        <v>0.41</v>
      </c>
      <c r="M182" s="25">
        <v>0.38</v>
      </c>
      <c r="N182" s="25">
        <v>0.35</v>
      </c>
      <c r="O182" s="25">
        <v>0.33</v>
      </c>
      <c r="P182" s="25">
        <v>0.3</v>
      </c>
      <c r="Q182" s="25">
        <v>0.28000000000000003</v>
      </c>
      <c r="R182" s="25">
        <v>0.25</v>
      </c>
      <c r="S182" s="25">
        <v>0.25</v>
      </c>
      <c r="T182" s="25">
        <v>0.25</v>
      </c>
      <c r="U182" s="25">
        <v>0.25</v>
      </c>
      <c r="V182" s="25">
        <v>0.25</v>
      </c>
      <c r="W182" s="25">
        <v>0.25</v>
      </c>
      <c r="X182" s="25">
        <v>0.25</v>
      </c>
      <c r="Y182" s="25">
        <v>0.25</v>
      </c>
      <c r="Z182" s="25">
        <v>0.25</v>
      </c>
      <c r="AA182" s="25">
        <v>0.25</v>
      </c>
      <c r="AB182" s="25">
        <v>0.25</v>
      </c>
      <c r="AC182" s="25">
        <v>0.25</v>
      </c>
      <c r="AD182" s="25">
        <v>0.25</v>
      </c>
      <c r="AE182" s="25">
        <v>0.25</v>
      </c>
      <c r="AF182" s="25">
        <v>0.25</v>
      </c>
      <c r="AG182" s="25">
        <v>0.25</v>
      </c>
      <c r="AH182" s="25">
        <v>0.25</v>
      </c>
      <c r="AI182" s="25">
        <v>0.25</v>
      </c>
      <c r="AJ182" s="25">
        <v>0.25</v>
      </c>
      <c r="AK182" s="25">
        <v>0.25</v>
      </c>
      <c r="AL182" s="25">
        <v>0.25</v>
      </c>
      <c r="AM182" s="25">
        <v>0.25</v>
      </c>
      <c r="AN182" s="25">
        <v>0.25</v>
      </c>
      <c r="AO182" s="25">
        <v>0.25</v>
      </c>
      <c r="AP182" s="25">
        <v>0.25</v>
      </c>
      <c r="AQ182" s="8"/>
    </row>
    <row r="183" spans="2:45">
      <c r="B183" s="5"/>
      <c r="E183" s="18">
        <v>5</v>
      </c>
      <c r="F183" s="44" t="str">
        <f t="shared" si="605"/>
        <v>Nilopolis</v>
      </c>
      <c r="G183" s="23"/>
      <c r="H183" s="25">
        <v>0.38</v>
      </c>
      <c r="I183" s="25">
        <v>0.38</v>
      </c>
      <c r="J183" s="25">
        <v>0.36</v>
      </c>
      <c r="K183" s="25">
        <v>0.35</v>
      </c>
      <c r="L183" s="25">
        <v>0.34</v>
      </c>
      <c r="M183" s="25">
        <v>0.32</v>
      </c>
      <c r="N183" s="25">
        <v>0.31</v>
      </c>
      <c r="O183" s="25">
        <v>0.28999999999999998</v>
      </c>
      <c r="P183" s="25">
        <v>0.28000000000000003</v>
      </c>
      <c r="Q183" s="25">
        <v>0.26</v>
      </c>
      <c r="R183" s="25">
        <v>0.25</v>
      </c>
      <c r="S183" s="25">
        <v>0.25</v>
      </c>
      <c r="T183" s="25">
        <v>0.25</v>
      </c>
      <c r="U183" s="25">
        <v>0.25</v>
      </c>
      <c r="V183" s="25">
        <v>0.25</v>
      </c>
      <c r="W183" s="25">
        <v>0.25</v>
      </c>
      <c r="X183" s="25">
        <v>0.25</v>
      </c>
      <c r="Y183" s="25">
        <v>0.25</v>
      </c>
      <c r="Z183" s="25">
        <v>0.25</v>
      </c>
      <c r="AA183" s="25">
        <v>0.25</v>
      </c>
      <c r="AB183" s="25">
        <v>0.25</v>
      </c>
      <c r="AC183" s="25">
        <v>0.25</v>
      </c>
      <c r="AD183" s="25">
        <v>0.25</v>
      </c>
      <c r="AE183" s="25">
        <v>0.25</v>
      </c>
      <c r="AF183" s="25">
        <v>0.25</v>
      </c>
      <c r="AG183" s="25">
        <v>0.25</v>
      </c>
      <c r="AH183" s="25">
        <v>0.25</v>
      </c>
      <c r="AI183" s="25">
        <v>0.25</v>
      </c>
      <c r="AJ183" s="25">
        <v>0.25</v>
      </c>
      <c r="AK183" s="25">
        <v>0.25</v>
      </c>
      <c r="AL183" s="25">
        <v>0.25</v>
      </c>
      <c r="AM183" s="25">
        <v>0.25</v>
      </c>
      <c r="AN183" s="25">
        <v>0.25</v>
      </c>
      <c r="AO183" s="25">
        <v>0.25</v>
      </c>
      <c r="AP183" s="25">
        <v>0.25</v>
      </c>
      <c r="AQ183" s="8"/>
    </row>
    <row r="184" spans="2:45">
      <c r="B184" s="5"/>
      <c r="E184" s="18">
        <v>6</v>
      </c>
      <c r="F184" s="44" t="str">
        <f t="shared" si="605"/>
        <v>Novo Iguacu</v>
      </c>
      <c r="G184" s="23"/>
      <c r="H184" s="25">
        <v>0.43</v>
      </c>
      <c r="I184" s="25">
        <v>0.43</v>
      </c>
      <c r="J184" s="25">
        <v>0.41</v>
      </c>
      <c r="K184" s="25">
        <v>0.39</v>
      </c>
      <c r="L184" s="25">
        <v>0.37</v>
      </c>
      <c r="M184" s="25">
        <v>0.35</v>
      </c>
      <c r="N184" s="25">
        <v>0.33</v>
      </c>
      <c r="O184" s="25">
        <v>0.31</v>
      </c>
      <c r="P184" s="25">
        <v>0.28999999999999998</v>
      </c>
      <c r="Q184" s="25">
        <v>0.27</v>
      </c>
      <c r="R184" s="25">
        <v>0.25</v>
      </c>
      <c r="S184" s="25">
        <v>0.25</v>
      </c>
      <c r="T184" s="25">
        <v>0.25</v>
      </c>
      <c r="U184" s="25">
        <v>0.25</v>
      </c>
      <c r="V184" s="25">
        <v>0.25</v>
      </c>
      <c r="W184" s="25">
        <v>0.25</v>
      </c>
      <c r="X184" s="25">
        <v>0.25</v>
      </c>
      <c r="Y184" s="25">
        <v>0.25</v>
      </c>
      <c r="Z184" s="25">
        <v>0.25</v>
      </c>
      <c r="AA184" s="25">
        <v>0.25</v>
      </c>
      <c r="AB184" s="25">
        <v>0.25</v>
      </c>
      <c r="AC184" s="25">
        <v>0.25</v>
      </c>
      <c r="AD184" s="25">
        <v>0.25</v>
      </c>
      <c r="AE184" s="25">
        <v>0.25</v>
      </c>
      <c r="AF184" s="25">
        <v>0.25</v>
      </c>
      <c r="AG184" s="25">
        <v>0.25</v>
      </c>
      <c r="AH184" s="25">
        <v>0.25</v>
      </c>
      <c r="AI184" s="25">
        <v>0.25</v>
      </c>
      <c r="AJ184" s="25">
        <v>0.25</v>
      </c>
      <c r="AK184" s="25">
        <v>0.25</v>
      </c>
      <c r="AL184" s="25">
        <v>0.25</v>
      </c>
      <c r="AM184" s="25">
        <v>0.25</v>
      </c>
      <c r="AN184" s="25">
        <v>0.25</v>
      </c>
      <c r="AO184" s="25">
        <v>0.25</v>
      </c>
      <c r="AP184" s="25">
        <v>0.25</v>
      </c>
      <c r="AQ184" s="8"/>
    </row>
    <row r="185" spans="2:45">
      <c r="B185" s="5"/>
      <c r="E185" s="18">
        <v>7</v>
      </c>
      <c r="F185" s="44" t="str">
        <f t="shared" si="605"/>
        <v>Queimados</v>
      </c>
      <c r="G185" s="23"/>
      <c r="H185" s="25">
        <v>0.38</v>
      </c>
      <c r="I185" s="25">
        <v>0.38</v>
      </c>
      <c r="J185" s="25">
        <v>0.36</v>
      </c>
      <c r="K185" s="25">
        <v>0.35</v>
      </c>
      <c r="L185" s="25">
        <v>0.33</v>
      </c>
      <c r="M185" s="25">
        <v>0.32</v>
      </c>
      <c r="N185" s="25">
        <v>0.31</v>
      </c>
      <c r="O185" s="25">
        <v>0.28999999999999998</v>
      </c>
      <c r="P185" s="25">
        <v>0.28000000000000003</v>
      </c>
      <c r="Q185" s="25">
        <v>0.26</v>
      </c>
      <c r="R185" s="25">
        <v>0.25</v>
      </c>
      <c r="S185" s="25">
        <v>0.25</v>
      </c>
      <c r="T185" s="25">
        <v>0.25</v>
      </c>
      <c r="U185" s="25">
        <v>0.25</v>
      </c>
      <c r="V185" s="25">
        <v>0.25</v>
      </c>
      <c r="W185" s="25">
        <v>0.25</v>
      </c>
      <c r="X185" s="25">
        <v>0.25</v>
      </c>
      <c r="Y185" s="25">
        <v>0.25</v>
      </c>
      <c r="Z185" s="25">
        <v>0.25</v>
      </c>
      <c r="AA185" s="25">
        <v>0.25</v>
      </c>
      <c r="AB185" s="25">
        <v>0.25</v>
      </c>
      <c r="AC185" s="25">
        <v>0.25</v>
      </c>
      <c r="AD185" s="25">
        <v>0.25</v>
      </c>
      <c r="AE185" s="25">
        <v>0.25</v>
      </c>
      <c r="AF185" s="25">
        <v>0.25</v>
      </c>
      <c r="AG185" s="25">
        <v>0.25</v>
      </c>
      <c r="AH185" s="25">
        <v>0.25</v>
      </c>
      <c r="AI185" s="25">
        <v>0.25</v>
      </c>
      <c r="AJ185" s="25">
        <v>0.25</v>
      </c>
      <c r="AK185" s="25">
        <v>0.25</v>
      </c>
      <c r="AL185" s="25">
        <v>0.25</v>
      </c>
      <c r="AM185" s="25">
        <v>0.25</v>
      </c>
      <c r="AN185" s="25">
        <v>0.25</v>
      </c>
      <c r="AO185" s="25">
        <v>0.25</v>
      </c>
      <c r="AP185" s="25">
        <v>0.25</v>
      </c>
      <c r="AQ185" s="8"/>
    </row>
    <row r="186" spans="2:45">
      <c r="B186" s="5"/>
      <c r="E186" s="18">
        <v>8</v>
      </c>
      <c r="F186" s="44" t="str">
        <f t="shared" si="605"/>
        <v>Rio de Janeiro - AP 1, 2.2 e 3</v>
      </c>
      <c r="G186" s="23"/>
      <c r="H186" s="25">
        <v>0.35</v>
      </c>
      <c r="I186" s="25">
        <v>0.35</v>
      </c>
      <c r="J186" s="25">
        <v>0.34</v>
      </c>
      <c r="K186" s="25">
        <v>0.33</v>
      </c>
      <c r="L186" s="25">
        <v>0.32</v>
      </c>
      <c r="M186" s="25">
        <v>0.31</v>
      </c>
      <c r="N186" s="25">
        <v>0.28999999999999998</v>
      </c>
      <c r="O186" s="25">
        <v>0.28000000000000003</v>
      </c>
      <c r="P186" s="25">
        <v>0.27</v>
      </c>
      <c r="Q186" s="25">
        <v>0.26</v>
      </c>
      <c r="R186" s="25">
        <v>0.25</v>
      </c>
      <c r="S186" s="25">
        <v>0.25</v>
      </c>
      <c r="T186" s="25">
        <v>0.25</v>
      </c>
      <c r="U186" s="25">
        <v>0.25</v>
      </c>
      <c r="V186" s="25">
        <v>0.25</v>
      </c>
      <c r="W186" s="25">
        <v>0.25</v>
      </c>
      <c r="X186" s="25">
        <v>0.25</v>
      </c>
      <c r="Y186" s="25">
        <v>0.25</v>
      </c>
      <c r="Z186" s="25">
        <v>0.25</v>
      </c>
      <c r="AA186" s="25">
        <v>0.25</v>
      </c>
      <c r="AB186" s="25">
        <v>0.25</v>
      </c>
      <c r="AC186" s="25">
        <v>0.25</v>
      </c>
      <c r="AD186" s="25">
        <v>0.25</v>
      </c>
      <c r="AE186" s="25">
        <v>0.25</v>
      </c>
      <c r="AF186" s="25">
        <v>0.25</v>
      </c>
      <c r="AG186" s="25">
        <v>0.25</v>
      </c>
      <c r="AH186" s="25">
        <v>0.25</v>
      </c>
      <c r="AI186" s="25">
        <v>0.25</v>
      </c>
      <c r="AJ186" s="25">
        <v>0.25</v>
      </c>
      <c r="AK186" s="25">
        <v>0.25</v>
      </c>
      <c r="AL186" s="25">
        <v>0.25</v>
      </c>
      <c r="AM186" s="25">
        <v>0.25</v>
      </c>
      <c r="AN186" s="25">
        <v>0.25</v>
      </c>
      <c r="AO186" s="25">
        <v>0.25</v>
      </c>
      <c r="AP186" s="25">
        <v>0.25</v>
      </c>
      <c r="AQ186" s="8"/>
    </row>
    <row r="187" spans="2:45">
      <c r="B187" s="5"/>
      <c r="E187" s="18">
        <v>9</v>
      </c>
      <c r="F187" s="44" t="str">
        <f t="shared" si="605"/>
        <v>Sao Joao de Meriti</v>
      </c>
      <c r="G187" s="23"/>
      <c r="H187" s="25">
        <v>0.42</v>
      </c>
      <c r="I187" s="25">
        <v>0.4</v>
      </c>
      <c r="J187" s="25">
        <v>0.37</v>
      </c>
      <c r="K187" s="25">
        <v>0.35</v>
      </c>
      <c r="L187" s="25">
        <v>0.33</v>
      </c>
      <c r="M187" s="25">
        <v>0.31</v>
      </c>
      <c r="N187" s="25">
        <v>0.28999999999999998</v>
      </c>
      <c r="O187" s="25">
        <v>0.27</v>
      </c>
      <c r="P187" s="25">
        <v>0.25</v>
      </c>
      <c r="Q187" s="25">
        <v>0.25</v>
      </c>
      <c r="R187" s="25">
        <v>0.25</v>
      </c>
      <c r="S187" s="25">
        <v>0.25</v>
      </c>
      <c r="T187" s="25">
        <v>0.25</v>
      </c>
      <c r="U187" s="25">
        <v>0.25</v>
      </c>
      <c r="V187" s="25">
        <v>0.25</v>
      </c>
      <c r="W187" s="25">
        <v>0.25</v>
      </c>
      <c r="X187" s="25">
        <v>0.25</v>
      </c>
      <c r="Y187" s="25">
        <v>0.25</v>
      </c>
      <c r="Z187" s="25">
        <v>0.25</v>
      </c>
      <c r="AA187" s="25">
        <v>0.25</v>
      </c>
      <c r="AB187" s="25">
        <v>0.25</v>
      </c>
      <c r="AC187" s="25">
        <v>0.25</v>
      </c>
      <c r="AD187" s="25">
        <v>0.25</v>
      </c>
      <c r="AE187" s="25">
        <v>0.25</v>
      </c>
      <c r="AF187" s="25">
        <v>0.25</v>
      </c>
      <c r="AG187" s="25">
        <v>0.25</v>
      </c>
      <c r="AH187" s="25">
        <v>0.25</v>
      </c>
      <c r="AI187" s="25">
        <v>0.25</v>
      </c>
      <c r="AJ187" s="25">
        <v>0.25</v>
      </c>
      <c r="AK187" s="25">
        <v>0.25</v>
      </c>
      <c r="AL187" s="25">
        <v>0.25</v>
      </c>
      <c r="AM187" s="25">
        <v>0.25</v>
      </c>
      <c r="AN187" s="25">
        <v>0.25</v>
      </c>
      <c r="AO187" s="25">
        <v>0.25</v>
      </c>
      <c r="AP187" s="25">
        <v>0.25</v>
      </c>
      <c r="AQ187" s="8"/>
    </row>
    <row r="188" spans="2:45">
      <c r="B188" s="5"/>
      <c r="F188" s="65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8"/>
    </row>
    <row r="189" spans="2:45" ht="13.5" thickBot="1">
      <c r="B189" s="5"/>
      <c r="D189" s="19" t="s">
        <v>98</v>
      </c>
      <c r="E189" s="19"/>
      <c r="F189" s="99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8"/>
    </row>
    <row r="190" spans="2:45" ht="13.5" thickTop="1">
      <c r="B190" s="5"/>
      <c r="D190" s="20"/>
      <c r="E190" s="20"/>
      <c r="F190" s="45"/>
      <c r="G190" s="51"/>
      <c r="H190" s="51"/>
      <c r="I190" s="52"/>
      <c r="J190" s="52"/>
      <c r="K190" s="52"/>
      <c r="L190" s="52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8"/>
    </row>
    <row r="191" spans="2:45">
      <c r="B191" s="5"/>
      <c r="E191" s="18">
        <v>1</v>
      </c>
      <c r="F191" s="44" t="str">
        <f t="shared" ref="F191:F199" si="606">F179</f>
        <v>Belford Roxo</v>
      </c>
      <c r="G191" s="23"/>
      <c r="H191" s="73">
        <v>46905136.436597109</v>
      </c>
      <c r="I191" s="73">
        <v>47190926.163723916</v>
      </c>
      <c r="J191" s="73">
        <v>46547603.486027077</v>
      </c>
      <c r="K191" s="73">
        <v>45524836.633453466</v>
      </c>
      <c r="L191" s="73">
        <v>44937388.296461716</v>
      </c>
      <c r="M191" s="73">
        <v>43964373.033707865</v>
      </c>
      <c r="N191" s="73">
        <v>42650605.266007856</v>
      </c>
      <c r="O191" s="73">
        <v>41524679.052969508</v>
      </c>
      <c r="P191" s="73">
        <v>40564304.190350309</v>
      </c>
      <c r="Q191" s="73">
        <v>39059486.107683308</v>
      </c>
      <c r="R191" s="73">
        <v>37644096.308186196</v>
      </c>
      <c r="S191" s="73">
        <v>37727899.839486353</v>
      </c>
      <c r="T191" s="73">
        <v>37811773.675762445</v>
      </c>
      <c r="U191" s="73">
        <v>37895647.512038514</v>
      </c>
      <c r="V191" s="73">
        <v>37979521.348314606</v>
      </c>
      <c r="W191" s="73">
        <v>37997097.592295341</v>
      </c>
      <c r="X191" s="73">
        <v>38014603.531300157</v>
      </c>
      <c r="Y191" s="73">
        <v>38032179.7752809</v>
      </c>
      <c r="Z191" s="73">
        <v>38049756.019261643</v>
      </c>
      <c r="AA191" s="73">
        <v>38067332.263242371</v>
      </c>
      <c r="AB191" s="73">
        <v>38024868.057784908</v>
      </c>
      <c r="AC191" s="73">
        <v>37982403.852327451</v>
      </c>
      <c r="AD191" s="73">
        <v>37940009.951845899</v>
      </c>
      <c r="AE191" s="73">
        <v>37897545.746388443</v>
      </c>
      <c r="AF191" s="73">
        <v>37855081.540930979</v>
      </c>
      <c r="AG191" s="73">
        <v>37757076.404494382</v>
      </c>
      <c r="AH191" s="73">
        <v>37659071.268057786</v>
      </c>
      <c r="AI191" s="73">
        <v>37561066.131621189</v>
      </c>
      <c r="AJ191" s="73">
        <v>37463131.300160512</v>
      </c>
      <c r="AK191" s="73">
        <v>37365126.163723916</v>
      </c>
      <c r="AL191" s="73">
        <v>37218680.898876406</v>
      </c>
      <c r="AM191" s="73">
        <v>37072235.634028889</v>
      </c>
      <c r="AN191" s="73">
        <v>36925790.369181372</v>
      </c>
      <c r="AO191" s="73">
        <v>36779345.10433387</v>
      </c>
      <c r="AP191" s="73">
        <v>36632899.839486353</v>
      </c>
      <c r="AQ191" s="8"/>
      <c r="AS191" s="88"/>
    </row>
    <row r="192" spans="2:45">
      <c r="B192" s="5"/>
      <c r="E192" s="18">
        <v>2</v>
      </c>
      <c r="F192" s="44" t="str">
        <f t="shared" si="606"/>
        <v>Duque de Caxias</v>
      </c>
      <c r="G192" s="23"/>
      <c r="H192" s="73">
        <v>80840172.987974107</v>
      </c>
      <c r="I192" s="73">
        <v>81441258.094357073</v>
      </c>
      <c r="J192" s="73">
        <v>79925399.275551498</v>
      </c>
      <c r="K192" s="73">
        <v>79200726.829268292</v>
      </c>
      <c r="L192" s="73">
        <v>77498491.668802887</v>
      </c>
      <c r="M192" s="73">
        <v>76023415.581602767</v>
      </c>
      <c r="N192" s="73">
        <v>74421657.767845899</v>
      </c>
      <c r="O192" s="73">
        <v>71987451.57894738</v>
      </c>
      <c r="P192" s="73">
        <v>69823390.257037938</v>
      </c>
      <c r="Q192" s="73">
        <v>68411744.569516271</v>
      </c>
      <c r="R192" s="73">
        <v>65950878.496240601</v>
      </c>
      <c r="S192" s="73">
        <v>66158154.586466171</v>
      </c>
      <c r="T192" s="73">
        <v>66365364.812030077</v>
      </c>
      <c r="U192" s="73">
        <v>66572640.902255639</v>
      </c>
      <c r="V192" s="73">
        <v>66779916.992481209</v>
      </c>
      <c r="W192" s="73">
        <v>66859349.774436079</v>
      </c>
      <c r="X192" s="73">
        <v>66938782.556390978</v>
      </c>
      <c r="Y192" s="73">
        <v>67018149.473684207</v>
      </c>
      <c r="Z192" s="73">
        <v>67097713.984962404</v>
      </c>
      <c r="AA192" s="73">
        <v>67177212.631578937</v>
      </c>
      <c r="AB192" s="73">
        <v>67139538.045112774</v>
      </c>
      <c r="AC192" s="73">
        <v>67101929.323308274</v>
      </c>
      <c r="AD192" s="73">
        <v>67064452.330827065</v>
      </c>
      <c r="AE192" s="73">
        <v>67026909.473684207</v>
      </c>
      <c r="AF192" s="73">
        <v>66989366.616541348</v>
      </c>
      <c r="AG192" s="73">
        <v>66842883.609022558</v>
      </c>
      <c r="AH192" s="73">
        <v>66696334.736842103</v>
      </c>
      <c r="AI192" s="73">
        <v>66549917.593984962</v>
      </c>
      <c r="AJ192" s="73">
        <v>66403500.45112782</v>
      </c>
      <c r="AK192" s="73">
        <v>66257017.443609022</v>
      </c>
      <c r="AL192" s="73">
        <v>66015228.270676687</v>
      </c>
      <c r="AM192" s="73">
        <v>65773373.233082719</v>
      </c>
      <c r="AN192" s="73">
        <v>65531584.06015037</v>
      </c>
      <c r="AO192" s="73">
        <v>65289729.022556387</v>
      </c>
      <c r="AP192" s="73">
        <v>65047808.120300762</v>
      </c>
      <c r="AQ192" s="8"/>
      <c r="AS192" s="88"/>
    </row>
    <row r="193" spans="2:45">
      <c r="B193" s="5"/>
      <c r="E193" s="18">
        <v>3</v>
      </c>
      <c r="F193" s="44" t="str">
        <f t="shared" si="606"/>
        <v>Japeri</v>
      </c>
      <c r="G193" s="23"/>
      <c r="H193" s="73">
        <v>12526072.07439938</v>
      </c>
      <c r="I193" s="73">
        <v>12644878.584345132</v>
      </c>
      <c r="J193" s="73">
        <v>13056539.746835442</v>
      </c>
      <c r="K193" s="73">
        <v>13362018.565400843</v>
      </c>
      <c r="L193" s="73">
        <v>13564595.34242129</v>
      </c>
      <c r="M193" s="73">
        <v>13638116.758219888</v>
      </c>
      <c r="N193" s="73">
        <v>12693016.174402248</v>
      </c>
      <c r="O193" s="73">
        <v>11764965.899039192</v>
      </c>
      <c r="P193" s="73">
        <v>10935597.93273912</v>
      </c>
      <c r="Q193" s="73">
        <v>10125847.836326169</v>
      </c>
      <c r="R193" s="73">
        <v>9311975.0452079568</v>
      </c>
      <c r="S193" s="73">
        <v>9351656.4195298366</v>
      </c>
      <c r="T193" s="73">
        <v>9391416.9981916808</v>
      </c>
      <c r="U193" s="73">
        <v>9431098.3725135624</v>
      </c>
      <c r="V193" s="73">
        <v>9470858.9511754084</v>
      </c>
      <c r="W193" s="73">
        <v>9489155.1537070535</v>
      </c>
      <c r="X193" s="73">
        <v>9507451.3562386967</v>
      </c>
      <c r="Y193" s="73">
        <v>9525668.3544303793</v>
      </c>
      <c r="Z193" s="73">
        <v>9543964.5569620263</v>
      </c>
      <c r="AA193" s="73">
        <v>9562260.7594936695</v>
      </c>
      <c r="AB193" s="73">
        <v>9560835.0813743211</v>
      </c>
      <c r="AC193" s="73">
        <v>9559330.1989150085</v>
      </c>
      <c r="AD193" s="73">
        <v>9557904.5207956601</v>
      </c>
      <c r="AE193" s="73">
        <v>9556478.8426763117</v>
      </c>
      <c r="AF193" s="73">
        <v>9554973.9602169972</v>
      </c>
      <c r="AG193" s="73">
        <v>9535489.6925858948</v>
      </c>
      <c r="AH193" s="73">
        <v>9515847.0162748639</v>
      </c>
      <c r="AI193" s="73">
        <v>9496283.544303799</v>
      </c>
      <c r="AJ193" s="73">
        <v>9476720.0723327287</v>
      </c>
      <c r="AK193" s="73">
        <v>9457156.600361662</v>
      </c>
      <c r="AL193" s="73">
        <v>9421831.4647377934</v>
      </c>
      <c r="AM193" s="73">
        <v>9386585.5334538873</v>
      </c>
      <c r="AN193" s="73">
        <v>9351260.3978300188</v>
      </c>
      <c r="AO193" s="73">
        <v>9316014.4665461127</v>
      </c>
      <c r="AP193" s="73">
        <v>9280689.3309222423</v>
      </c>
      <c r="AQ193" s="8"/>
      <c r="AS193" s="88"/>
    </row>
    <row r="194" spans="2:45">
      <c r="B194" s="5"/>
      <c r="E194" s="18">
        <v>4</v>
      </c>
      <c r="F194" s="44" t="str">
        <f t="shared" si="606"/>
        <v>Mesquita</v>
      </c>
      <c r="G194" s="25"/>
      <c r="H194" s="73">
        <v>33857402.111046843</v>
      </c>
      <c r="I194" s="73">
        <v>33989796.414112203</v>
      </c>
      <c r="J194" s="73">
        <v>31592505.979734547</v>
      </c>
      <c r="K194" s="73">
        <v>28950670.280674733</v>
      </c>
      <c r="L194" s="73">
        <v>26633510.408459462</v>
      </c>
      <c r="M194" s="73">
        <v>24069103.242436573</v>
      </c>
      <c r="N194" s="73">
        <v>21662343.310023312</v>
      </c>
      <c r="O194" s="73">
        <v>19348625.741922747</v>
      </c>
      <c r="P194" s="73">
        <v>17052275.26826115</v>
      </c>
      <c r="Q194" s="73">
        <v>14815212.880143112</v>
      </c>
      <c r="R194" s="73">
        <v>12597760.125588696</v>
      </c>
      <c r="S194" s="73">
        <v>12604498.587127158</v>
      </c>
      <c r="T194" s="73">
        <v>12611237.048665619</v>
      </c>
      <c r="U194" s="73">
        <v>12617975.51020408</v>
      </c>
      <c r="V194" s="73">
        <v>12624713.971742542</v>
      </c>
      <c r="W194" s="73">
        <v>12612062.166405022</v>
      </c>
      <c r="X194" s="73">
        <v>12599410.361067504</v>
      </c>
      <c r="Y194" s="73">
        <v>12586758.555729985</v>
      </c>
      <c r="Z194" s="73">
        <v>12574106.750392465</v>
      </c>
      <c r="AA194" s="73">
        <v>12561454.945054945</v>
      </c>
      <c r="AB194" s="73">
        <v>12531750.70643642</v>
      </c>
      <c r="AC194" s="73">
        <v>12502046.467817897</v>
      </c>
      <c r="AD194" s="73">
        <v>12472410.989010988</v>
      </c>
      <c r="AE194" s="73">
        <v>12442706.750392465</v>
      </c>
      <c r="AF194" s="73">
        <v>12413002.51177394</v>
      </c>
      <c r="AG194" s="73">
        <v>12367827.315541599</v>
      </c>
      <c r="AH194" s="73">
        <v>12322652.119309261</v>
      </c>
      <c r="AI194" s="73">
        <v>12277476.923076924</v>
      </c>
      <c r="AJ194" s="73">
        <v>12232301.726844583</v>
      </c>
      <c r="AK194" s="73">
        <v>12187195.290423861</v>
      </c>
      <c r="AL194" s="73">
        <v>12128818.210361067</v>
      </c>
      <c r="AM194" s="73">
        <v>12070578.649921507</v>
      </c>
      <c r="AN194" s="73">
        <v>12012201.569858713</v>
      </c>
      <c r="AO194" s="73">
        <v>11953893.249607535</v>
      </c>
      <c r="AP194" s="73">
        <v>11895584.929356357</v>
      </c>
      <c r="AQ194" s="8"/>
      <c r="AS194" s="88"/>
    </row>
    <row r="195" spans="2:45">
      <c r="B195" s="5"/>
      <c r="E195" s="18">
        <v>5</v>
      </c>
      <c r="F195" s="44" t="str">
        <f t="shared" si="606"/>
        <v>Nilopolis</v>
      </c>
      <c r="G195" s="23"/>
      <c r="H195" s="73">
        <v>17294032.210401889</v>
      </c>
      <c r="I195" s="73">
        <v>17328871.158392433</v>
      </c>
      <c r="J195" s="73">
        <v>16572423.443175919</v>
      </c>
      <c r="K195" s="73">
        <v>15849413.591231467</v>
      </c>
      <c r="L195" s="73">
        <v>15205931.812355809</v>
      </c>
      <c r="M195" s="73">
        <v>14457816.413373861</v>
      </c>
      <c r="N195" s="73">
        <v>13730690.671031099</v>
      </c>
      <c r="O195" s="73">
        <v>13007229.376633074</v>
      </c>
      <c r="P195" s="73">
        <v>12369325.79787234</v>
      </c>
      <c r="Q195" s="73">
        <v>11595210.026901443</v>
      </c>
      <c r="R195" s="73">
        <v>10952729.179331306</v>
      </c>
      <c r="S195" s="73">
        <v>10940614.285714285</v>
      </c>
      <c r="T195" s="73">
        <v>10928432.826747721</v>
      </c>
      <c r="U195" s="73">
        <v>10916317.9331307</v>
      </c>
      <c r="V195" s="73">
        <v>10904269.604863223</v>
      </c>
      <c r="W195" s="73">
        <v>10876711.550151976</v>
      </c>
      <c r="X195" s="73">
        <v>10849086.930091185</v>
      </c>
      <c r="Y195" s="73">
        <v>10821595.440729484</v>
      </c>
      <c r="Z195" s="73">
        <v>10794037.386018237</v>
      </c>
      <c r="AA195" s="73">
        <v>10766545.896656534</v>
      </c>
      <c r="AB195" s="73">
        <v>10725874.468085106</v>
      </c>
      <c r="AC195" s="73">
        <v>10685336.170212766</v>
      </c>
      <c r="AD195" s="73">
        <v>10644731.306990881</v>
      </c>
      <c r="AE195" s="73">
        <v>10604059.878419453</v>
      </c>
      <c r="AF195" s="73">
        <v>10563521.580547113</v>
      </c>
      <c r="AG195" s="73">
        <v>10511334.34650456</v>
      </c>
      <c r="AH195" s="73">
        <v>10459147.112462008</v>
      </c>
      <c r="AI195" s="73">
        <v>10407026.443768997</v>
      </c>
      <c r="AJ195" s="73">
        <v>10354905.775075989</v>
      </c>
      <c r="AK195" s="73">
        <v>10302718.541033436</v>
      </c>
      <c r="AL195" s="73">
        <v>10241145.592705166</v>
      </c>
      <c r="AM195" s="73">
        <v>10179572.6443769</v>
      </c>
      <c r="AN195" s="73">
        <v>10117933.130699087</v>
      </c>
      <c r="AO195" s="73">
        <v>10056426.747720364</v>
      </c>
      <c r="AP195" s="73">
        <v>9994787.2340425551</v>
      </c>
      <c r="AQ195" s="8"/>
      <c r="AS195" s="88"/>
    </row>
    <row r="196" spans="2:45">
      <c r="B196" s="5"/>
      <c r="E196" s="18">
        <v>6</v>
      </c>
      <c r="F196" s="44" t="str">
        <f t="shared" si="606"/>
        <v>Novo Iguacu</v>
      </c>
      <c r="G196" s="23"/>
      <c r="H196" s="73">
        <v>82066013.923863128</v>
      </c>
      <c r="I196" s="73">
        <v>82404900.014812618</v>
      </c>
      <c r="J196" s="73">
        <v>80143103.919847876</v>
      </c>
      <c r="K196" s="73">
        <v>78284572.598584443</v>
      </c>
      <c r="L196" s="73">
        <v>76001445.669853047</v>
      </c>
      <c r="M196" s="73">
        <v>74009758.224101484</v>
      </c>
      <c r="N196" s="73">
        <v>71598924.550898194</v>
      </c>
      <c r="O196" s="73">
        <v>69600678.70510526</v>
      </c>
      <c r="P196" s="73">
        <v>67181749.592003256</v>
      </c>
      <c r="Q196" s="73">
        <v>65176131.039118171</v>
      </c>
      <c r="R196" s="73">
        <v>62632908.637873769</v>
      </c>
      <c r="S196" s="73">
        <v>62673361.794019945</v>
      </c>
      <c r="T196" s="73">
        <v>62713814.950166121</v>
      </c>
      <c r="U196" s="73">
        <v>62754268.10631229</v>
      </c>
      <c r="V196" s="73">
        <v>62794721.262458466</v>
      </c>
      <c r="W196" s="73">
        <v>62752376.411960132</v>
      </c>
      <c r="X196" s="73">
        <v>62709958.803986713</v>
      </c>
      <c r="Y196" s="73">
        <v>62667613.953488372</v>
      </c>
      <c r="Z196" s="73">
        <v>62625269.102990031</v>
      </c>
      <c r="AA196" s="73">
        <v>62582851.495016627</v>
      </c>
      <c r="AB196" s="73">
        <v>62448468.438538209</v>
      </c>
      <c r="AC196" s="73">
        <v>62314085.382059805</v>
      </c>
      <c r="AD196" s="73">
        <v>62179775.083056487</v>
      </c>
      <c r="AE196" s="73">
        <v>62045319.269102991</v>
      </c>
      <c r="AF196" s="73">
        <v>61910936.212624595</v>
      </c>
      <c r="AG196" s="73">
        <v>61698993.687707648</v>
      </c>
      <c r="AH196" s="73">
        <v>61487051.162790693</v>
      </c>
      <c r="AI196" s="73">
        <v>61275108.637873769</v>
      </c>
      <c r="AJ196" s="73">
        <v>61063166.112956814</v>
      </c>
      <c r="AK196" s="73">
        <v>60851223.588039868</v>
      </c>
      <c r="AL196" s="73">
        <v>60573071.760797337</v>
      </c>
      <c r="AM196" s="73">
        <v>60294919.933554821</v>
      </c>
      <c r="AN196" s="73">
        <v>60016768.10631229</v>
      </c>
      <c r="AO196" s="73">
        <v>59738543.521594696</v>
      </c>
      <c r="AP196" s="73">
        <v>59460464.451827243</v>
      </c>
      <c r="AQ196" s="8"/>
      <c r="AS196" s="88"/>
    </row>
    <row r="197" spans="2:45">
      <c r="B197" s="5"/>
      <c r="E197" s="18">
        <v>7</v>
      </c>
      <c r="F197" s="44" t="str">
        <f t="shared" si="606"/>
        <v>Queimados</v>
      </c>
      <c r="G197" s="23"/>
      <c r="H197" s="73">
        <v>15087830.31953522</v>
      </c>
      <c r="I197" s="73">
        <v>15220502.650689904</v>
      </c>
      <c r="J197" s="73">
        <v>15322115.581061693</v>
      </c>
      <c r="K197" s="73">
        <v>15396571.836007129</v>
      </c>
      <c r="L197" s="73">
        <v>15407877.294822117</v>
      </c>
      <c r="M197" s="73">
        <v>15436607.605042018</v>
      </c>
      <c r="N197" s="73">
        <v>14862359.408284023</v>
      </c>
      <c r="O197" s="73">
        <v>14203958.802889578</v>
      </c>
      <c r="P197" s="73">
        <v>13549732.722298224</v>
      </c>
      <c r="Q197" s="73">
        <v>12902807.748478703</v>
      </c>
      <c r="R197" s="73">
        <v>12305370.756302522</v>
      </c>
      <c r="S197" s="73">
        <v>12353513.949579833</v>
      </c>
      <c r="T197" s="73">
        <v>12401730.756302522</v>
      </c>
      <c r="U197" s="73">
        <v>12450021.176470589</v>
      </c>
      <c r="V197" s="73">
        <v>12498237.983193278</v>
      </c>
      <c r="W197" s="73">
        <v>12519733.109243697</v>
      </c>
      <c r="X197" s="73">
        <v>12541301.848739499</v>
      </c>
      <c r="Y197" s="73">
        <v>12562796.974789916</v>
      </c>
      <c r="Z197" s="73">
        <v>12584365.714285715</v>
      </c>
      <c r="AA197" s="73">
        <v>12605934.453781513</v>
      </c>
      <c r="AB197" s="73">
        <v>12602916.302521009</v>
      </c>
      <c r="AC197" s="73">
        <v>12599898.151260504</v>
      </c>
      <c r="AD197" s="73">
        <v>12596880</v>
      </c>
      <c r="AE197" s="73">
        <v>12593935.462184874</v>
      </c>
      <c r="AF197" s="73">
        <v>12590917.31092437</v>
      </c>
      <c r="AG197" s="73">
        <v>12565152.605042016</v>
      </c>
      <c r="AH197" s="73">
        <v>12539387.899159666</v>
      </c>
      <c r="AI197" s="73">
        <v>12513696.806722689</v>
      </c>
      <c r="AJ197" s="73">
        <v>12487932.100840336</v>
      </c>
      <c r="AK197" s="73">
        <v>12462241.008403361</v>
      </c>
      <c r="AL197" s="73">
        <v>12416674.285714285</v>
      </c>
      <c r="AM197" s="73">
        <v>12371107.563025212</v>
      </c>
      <c r="AN197" s="73">
        <v>12325614.453781513</v>
      </c>
      <c r="AO197" s="73">
        <v>12280047.731092438</v>
      </c>
      <c r="AP197" s="73">
        <v>12234481.008403361</v>
      </c>
      <c r="AQ197" s="8"/>
      <c r="AS197" s="88"/>
    </row>
    <row r="198" spans="2:45">
      <c r="B198" s="5"/>
      <c r="E198" s="18">
        <v>8</v>
      </c>
      <c r="F198" s="44" t="str">
        <f t="shared" si="606"/>
        <v>Rio de Janeiro - AP 1, 2.2 e 3</v>
      </c>
      <c r="G198" s="23"/>
      <c r="H198" s="73">
        <v>501040455.95873332</v>
      </c>
      <c r="I198" s="73">
        <v>501614269.38850164</v>
      </c>
      <c r="J198" s="73">
        <v>489634512.22098148</v>
      </c>
      <c r="K198" s="73">
        <v>478224550.24803406</v>
      </c>
      <c r="L198" s="73">
        <v>465906824.46575606</v>
      </c>
      <c r="M198" s="73">
        <v>453441355.12869823</v>
      </c>
      <c r="N198" s="73">
        <v>438187265.02163744</v>
      </c>
      <c r="O198" s="73">
        <v>425601082.41860461</v>
      </c>
      <c r="P198" s="73">
        <v>411366019.09682083</v>
      </c>
      <c r="Q198" s="73">
        <v>396259581.3915025</v>
      </c>
      <c r="R198" s="73">
        <v>381968224.28571427</v>
      </c>
      <c r="S198" s="73">
        <v>382797969.40000004</v>
      </c>
      <c r="T198" s="73">
        <v>383627714.51428574</v>
      </c>
      <c r="U198" s="73">
        <v>384457351.17142856</v>
      </c>
      <c r="V198" s="73">
        <v>385287096.28571427</v>
      </c>
      <c r="W198" s="73">
        <v>385447423.05714285</v>
      </c>
      <c r="X198" s="73">
        <v>385607547.51428574</v>
      </c>
      <c r="Y198" s="73">
        <v>385767765.82857144</v>
      </c>
      <c r="Z198" s="73">
        <v>385928092.60000002</v>
      </c>
      <c r="AA198" s="73">
        <v>386088310.91428572</v>
      </c>
      <c r="AB198" s="73">
        <v>385643690.85714287</v>
      </c>
      <c r="AC198" s="73">
        <v>385198976.94285715</v>
      </c>
      <c r="AD198" s="73">
        <v>384754450.74285722</v>
      </c>
      <c r="AE198" s="73">
        <v>384309736.82857144</v>
      </c>
      <c r="AF198" s="73">
        <v>383865116.77142859</v>
      </c>
      <c r="AG198" s="73">
        <v>382860396.91428572</v>
      </c>
      <c r="AH198" s="73">
        <v>381855583.19999999</v>
      </c>
      <c r="AI198" s="73">
        <v>380850769.48571426</v>
      </c>
      <c r="AJ198" s="73">
        <v>379846049.62857145</v>
      </c>
      <c r="AK198" s="73">
        <v>378841235.91428572</v>
      </c>
      <c r="AL198" s="73">
        <v>377348609.08571422</v>
      </c>
      <c r="AM198" s="73">
        <v>375855996.85714281</v>
      </c>
      <c r="AN198" s="73">
        <v>374363478.48571432</v>
      </c>
      <c r="AO198" s="73">
        <v>372870757.80000001</v>
      </c>
      <c r="AP198" s="73">
        <v>371378145.5714286</v>
      </c>
      <c r="AQ198" s="8"/>
      <c r="AS198" s="88"/>
    </row>
    <row r="199" spans="2:45">
      <c r="B199" s="5"/>
      <c r="E199" s="18">
        <v>9</v>
      </c>
      <c r="F199" s="44" t="str">
        <f t="shared" si="606"/>
        <v>Sao Joao de Meriti</v>
      </c>
      <c r="G199" s="23"/>
      <c r="H199" s="73">
        <v>44279518.081279151</v>
      </c>
      <c r="I199" s="73">
        <v>43800445.684210524</v>
      </c>
      <c r="J199" s="73">
        <v>42200223.739102364</v>
      </c>
      <c r="K199" s="73">
        <v>40670779.904306225</v>
      </c>
      <c r="L199" s="73">
        <v>39357149.139615506</v>
      </c>
      <c r="M199" s="73">
        <v>37786691.497975715</v>
      </c>
      <c r="N199" s="73">
        <v>36434776.780547857</v>
      </c>
      <c r="O199" s="73">
        <v>34886198.527532704</v>
      </c>
      <c r="P199" s="73">
        <v>33553963.260150377</v>
      </c>
      <c r="Q199" s="73">
        <v>32391513.455639098</v>
      </c>
      <c r="R199" s="73">
        <v>31362512.481203012</v>
      </c>
      <c r="S199" s="73">
        <v>31318580.7518797</v>
      </c>
      <c r="T199" s="73">
        <v>31274714.887218039</v>
      </c>
      <c r="U199" s="73">
        <v>31230651.428571429</v>
      </c>
      <c r="V199" s="73">
        <v>31186719.699248124</v>
      </c>
      <c r="W199" s="73">
        <v>31099317.293233085</v>
      </c>
      <c r="X199" s="73">
        <v>31011849.022556391</v>
      </c>
      <c r="Y199" s="73">
        <v>30924380.7518797</v>
      </c>
      <c r="Z199" s="73">
        <v>30836912.481203012</v>
      </c>
      <c r="AA199" s="73">
        <v>30749444.210526317</v>
      </c>
      <c r="AB199" s="73">
        <v>30625289.32330827</v>
      </c>
      <c r="AC199" s="73">
        <v>30501134.436090227</v>
      </c>
      <c r="AD199" s="73">
        <v>30376979.54887218</v>
      </c>
      <c r="AE199" s="73">
        <v>30252824.661654137</v>
      </c>
      <c r="AF199" s="73">
        <v>30128669.774436094</v>
      </c>
      <c r="AG199" s="73">
        <v>29972307.067669176</v>
      </c>
      <c r="AH199" s="73">
        <v>29815944.360902257</v>
      </c>
      <c r="AI199" s="73">
        <v>29659581.654135339</v>
      </c>
      <c r="AJ199" s="73">
        <v>29503153.082706768</v>
      </c>
      <c r="AK199" s="73">
        <v>29346724.511278193</v>
      </c>
      <c r="AL199" s="73">
        <v>29164213.533834584</v>
      </c>
      <c r="AM199" s="73">
        <v>28981702.556390978</v>
      </c>
      <c r="AN199" s="73">
        <v>28799191.578947369</v>
      </c>
      <c r="AO199" s="73">
        <v>28616680.601503756</v>
      </c>
      <c r="AP199" s="73">
        <v>28434169.624060154</v>
      </c>
      <c r="AQ199" s="8"/>
      <c r="AS199" s="88"/>
    </row>
    <row r="200" spans="2:45">
      <c r="B200" s="5"/>
      <c r="E200" s="22"/>
      <c r="F200" s="100" t="s">
        <v>1</v>
      </c>
      <c r="G200" s="27"/>
      <c r="H200" s="72">
        <f t="shared" ref="H200:AP200" si="607">SUM(H191:H199)</f>
        <v>833896634.10383022</v>
      </c>
      <c r="I200" s="72">
        <f t="shared" si="607"/>
        <v>835635848.15314555</v>
      </c>
      <c r="J200" s="72">
        <f t="shared" si="607"/>
        <v>814994427.39231789</v>
      </c>
      <c r="K200" s="72">
        <f t="shared" si="607"/>
        <v>795464140.48696065</v>
      </c>
      <c r="L200" s="72">
        <f t="shared" si="607"/>
        <v>774513214.09854794</v>
      </c>
      <c r="M200" s="72">
        <f t="shared" si="607"/>
        <v>752827237.48515832</v>
      </c>
      <c r="N200" s="72">
        <f t="shared" si="607"/>
        <v>726241638.95067787</v>
      </c>
      <c r="O200" s="72">
        <f t="shared" si="607"/>
        <v>701924870.10364401</v>
      </c>
      <c r="P200" s="72">
        <f t="shared" si="607"/>
        <v>676396358.11753356</v>
      </c>
      <c r="Q200" s="72">
        <f t="shared" si="607"/>
        <v>650737535.05530882</v>
      </c>
      <c r="R200" s="72">
        <f t="shared" si="607"/>
        <v>624726455.31564832</v>
      </c>
      <c r="S200" s="72">
        <f t="shared" si="607"/>
        <v>625926249.61380339</v>
      </c>
      <c r="T200" s="72">
        <f t="shared" si="607"/>
        <v>627126200.46936989</v>
      </c>
      <c r="U200" s="72">
        <f t="shared" si="607"/>
        <v>628325972.11292541</v>
      </c>
      <c r="V200" s="72">
        <f t="shared" si="607"/>
        <v>629526056.09919107</v>
      </c>
      <c r="W200" s="72">
        <f t="shared" si="607"/>
        <v>629653226.10857522</v>
      </c>
      <c r="X200" s="72">
        <f t="shared" si="607"/>
        <v>629779991.92465687</v>
      </c>
      <c r="Y200" s="72">
        <f t="shared" si="607"/>
        <v>629906909.1085844</v>
      </c>
      <c r="Z200" s="72">
        <f t="shared" si="607"/>
        <v>630034218.59607553</v>
      </c>
      <c r="AA200" s="72">
        <f t="shared" si="607"/>
        <v>630161347.5696367</v>
      </c>
      <c r="AB200" s="72">
        <f t="shared" si="607"/>
        <v>629303231.28030384</v>
      </c>
      <c r="AC200" s="72">
        <f t="shared" si="607"/>
        <v>628445140.92484903</v>
      </c>
      <c r="AD200" s="72">
        <f t="shared" si="607"/>
        <v>627587594.4742564</v>
      </c>
      <c r="AE200" s="72">
        <f t="shared" si="607"/>
        <v>626729516.91307437</v>
      </c>
      <c r="AF200" s="72">
        <f t="shared" si="607"/>
        <v>625871586.27942407</v>
      </c>
      <c r="AG200" s="72">
        <f t="shared" si="607"/>
        <v>624111461.6428535</v>
      </c>
      <c r="AH200" s="72">
        <f t="shared" si="607"/>
        <v>622351018.8757987</v>
      </c>
      <c r="AI200" s="72">
        <f t="shared" si="607"/>
        <v>620590927.22120202</v>
      </c>
      <c r="AJ200" s="72">
        <f t="shared" si="607"/>
        <v>618830860.25061703</v>
      </c>
      <c r="AK200" s="72">
        <f t="shared" si="607"/>
        <v>617070639.06115901</v>
      </c>
      <c r="AL200" s="72">
        <f t="shared" si="607"/>
        <v>614528273.10341752</v>
      </c>
      <c r="AM200" s="72">
        <f t="shared" si="607"/>
        <v>611986072.60497773</v>
      </c>
      <c r="AN200" s="72">
        <f t="shared" si="607"/>
        <v>609443822.15247512</v>
      </c>
      <c r="AO200" s="72">
        <f t="shared" si="607"/>
        <v>606901438.24495518</v>
      </c>
      <c r="AP200" s="72">
        <f t="shared" si="607"/>
        <v>604359030.10982764</v>
      </c>
      <c r="AQ200" s="13"/>
    </row>
    <row r="201" spans="2:45">
      <c r="B201" s="11"/>
      <c r="F201" s="65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12"/>
    </row>
    <row r="202" spans="2:45" ht="13.5" thickBot="1">
      <c r="B202" s="11"/>
      <c r="D202" s="19" t="s">
        <v>99</v>
      </c>
      <c r="E202" s="19"/>
      <c r="F202" s="99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12"/>
    </row>
    <row r="203" spans="2:45" ht="13.5" thickTop="1">
      <c r="B203" s="11"/>
      <c r="D203" s="20"/>
      <c r="E203" s="20"/>
      <c r="F203" s="45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12"/>
    </row>
    <row r="204" spans="2:45">
      <c r="B204" s="5"/>
      <c r="E204" s="18">
        <v>1</v>
      </c>
      <c r="F204" s="44" t="str">
        <f t="shared" ref="F204:F212" si="608">F191</f>
        <v>Belford Roxo</v>
      </c>
      <c r="G204" s="95">
        <v>0.38799963555367734</v>
      </c>
      <c r="H204" s="95">
        <v>0.38799945278645376</v>
      </c>
      <c r="I204" s="95">
        <v>0.38800044432868064</v>
      </c>
      <c r="J204" s="95">
        <v>0.38800025891051976</v>
      </c>
      <c r="K204" s="95">
        <v>0.38799934143419734</v>
      </c>
      <c r="L204" s="95">
        <v>0.38799996231143941</v>
      </c>
      <c r="M204" s="95">
        <v>0.46114252151868329</v>
      </c>
      <c r="N204" s="95">
        <v>0.53428545801769212</v>
      </c>
      <c r="O204" s="95">
        <v>0.60742875857372003</v>
      </c>
      <c r="P204" s="95">
        <v>0.68057156411102171</v>
      </c>
      <c r="Q204" s="95">
        <v>0.75371453717125703</v>
      </c>
      <c r="R204" s="95">
        <v>0.82685641440966107</v>
      </c>
      <c r="S204" s="95">
        <v>0.89999963185079646</v>
      </c>
      <c r="T204" s="95">
        <v>0.90000055100162912</v>
      </c>
      <c r="U204" s="95">
        <v>0.89999963347676615</v>
      </c>
      <c r="V204" s="95">
        <v>0.9</v>
      </c>
      <c r="W204" s="95">
        <v>0.90000036618501134</v>
      </c>
      <c r="X204" s="95">
        <v>0.90000073203226794</v>
      </c>
      <c r="Y204" s="95">
        <v>0.89999945122988534</v>
      </c>
      <c r="Z204" s="95">
        <v>0.89999981716091115</v>
      </c>
      <c r="AA204" s="95">
        <v>0.89999981695675968</v>
      </c>
      <c r="AB204" s="95">
        <v>0.89999981675215179</v>
      </c>
      <c r="AC204" s="95">
        <v>0.9</v>
      </c>
      <c r="AD204" s="95">
        <v>0.9</v>
      </c>
      <c r="AE204" s="95">
        <v>0.9</v>
      </c>
      <c r="AF204" s="95">
        <v>0.90000036868262323</v>
      </c>
      <c r="AG204" s="95">
        <v>0.90000073928407731</v>
      </c>
      <c r="AH204" s="95">
        <v>0.8999992587870792</v>
      </c>
      <c r="AI204" s="95">
        <v>0.89999962842407222</v>
      </c>
      <c r="AJ204" s="95">
        <v>0.9</v>
      </c>
      <c r="AK204" s="95">
        <v>0.89999925196732589</v>
      </c>
      <c r="AL204" s="95">
        <v>0.90000037549377432</v>
      </c>
      <c r="AM204" s="95">
        <v>0.89999962301706982</v>
      </c>
      <c r="AN204" s="95">
        <v>0.90000075696788939</v>
      </c>
      <c r="AO204" s="95">
        <v>0.89999910990383669</v>
      </c>
      <c r="AP204" s="95">
        <v>0.8999999827236812</v>
      </c>
      <c r="AQ204" s="8"/>
    </row>
    <row r="205" spans="2:45">
      <c r="B205" s="5"/>
      <c r="E205" s="18">
        <v>2</v>
      </c>
      <c r="F205" s="44" t="str">
        <f t="shared" si="608"/>
        <v>Duque de Caxias</v>
      </c>
      <c r="G205" s="95">
        <v>0.43199939821451999</v>
      </c>
      <c r="H205" s="95">
        <v>0.43199952226516919</v>
      </c>
      <c r="I205" s="95">
        <v>0.43800023135685101</v>
      </c>
      <c r="J205" s="95">
        <v>0.4439987412010471</v>
      </c>
      <c r="K205" s="95">
        <v>0.44399949715694803</v>
      </c>
      <c r="L205" s="95">
        <v>0.44400132880089443</v>
      </c>
      <c r="M205" s="95">
        <v>0.50914273738432392</v>
      </c>
      <c r="N205" s="95">
        <v>0.57428664843085464</v>
      </c>
      <c r="O205" s="95">
        <v>0.63942740681477273</v>
      </c>
      <c r="P205" s="95">
        <v>0.70457066805464408</v>
      </c>
      <c r="Q205" s="95">
        <v>0.76971385347989152</v>
      </c>
      <c r="R205" s="95">
        <v>0.8348562698477765</v>
      </c>
      <c r="S205" s="95">
        <v>0.90000075481264052</v>
      </c>
      <c r="T205" s="95">
        <v>0.89999983830344699</v>
      </c>
      <c r="U205" s="95">
        <v>0.89999891899849593</v>
      </c>
      <c r="V205" s="95">
        <v>0.89999866877424839</v>
      </c>
      <c r="W205" s="95">
        <v>0.9000012826803937</v>
      </c>
      <c r="X205" s="95">
        <v>0.90000103759531269</v>
      </c>
      <c r="Y205" s="95">
        <v>0.90000079115450604</v>
      </c>
      <c r="Z205" s="95">
        <v>0.90000054334669344</v>
      </c>
      <c r="AA205" s="95">
        <v>0.90000087077008861</v>
      </c>
      <c r="AB205" s="95">
        <v>0.90000120071687228</v>
      </c>
      <c r="AC205" s="95">
        <v>0.89999861033627904</v>
      </c>
      <c r="AD205" s="95">
        <v>0.89999893406763554</v>
      </c>
      <c r="AE205" s="95">
        <v>0.89999926032310573</v>
      </c>
      <c r="AF205" s="95">
        <v>0.89999918060563755</v>
      </c>
      <c r="AG205" s="95">
        <v>0.89999910010406958</v>
      </c>
      <c r="AH205" s="95">
        <v>0.89999901880677613</v>
      </c>
      <c r="AI205" s="95">
        <v>0.89999893670190056</v>
      </c>
      <c r="AJ205" s="95">
        <v>0.89999885377734934</v>
      </c>
      <c r="AK205" s="95">
        <v>0.89999862819967691</v>
      </c>
      <c r="AL205" s="95">
        <v>0.90000145476877769</v>
      </c>
      <c r="AM205" s="95">
        <v>0.90000124194808873</v>
      </c>
      <c r="AN205" s="95">
        <v>0.90000102658659542</v>
      </c>
      <c r="AO205" s="95">
        <v>0.9000008086385235</v>
      </c>
      <c r="AP205" s="95">
        <v>0.90000058805699279</v>
      </c>
      <c r="AQ205" s="8"/>
    </row>
    <row r="206" spans="2:45">
      <c r="B206" s="5"/>
      <c r="E206" s="18">
        <v>3</v>
      </c>
      <c r="F206" s="44" t="str">
        <f t="shared" si="608"/>
        <v>Japeri</v>
      </c>
      <c r="G206" s="95">
        <v>0</v>
      </c>
      <c r="H206" s="95">
        <v>0</v>
      </c>
      <c r="I206" s="95">
        <v>0.22500044570430194</v>
      </c>
      <c r="J206" s="95">
        <v>0.44999867522764003</v>
      </c>
      <c r="K206" s="95">
        <v>0.67500350042005042</v>
      </c>
      <c r="L206" s="95">
        <v>0.89999826189731291</v>
      </c>
      <c r="M206" s="95">
        <v>0.90000345232341361</v>
      </c>
      <c r="N206" s="95">
        <v>0.89999914280081261</v>
      </c>
      <c r="O206" s="95">
        <v>0.90000425694947006</v>
      </c>
      <c r="P206" s="95">
        <v>0.9</v>
      </c>
      <c r="Q206" s="95">
        <v>0.89999747383312145</v>
      </c>
      <c r="R206" s="95">
        <v>0.90000251544904963</v>
      </c>
      <c r="S206" s="95">
        <v>0.9</v>
      </c>
      <c r="T206" s="95">
        <v>0.89999667431574049</v>
      </c>
      <c r="U206" s="95">
        <v>0.9000024837932491</v>
      </c>
      <c r="V206" s="95">
        <v>0.89999669465194687</v>
      </c>
      <c r="W206" s="95">
        <v>0.89999917525092987</v>
      </c>
      <c r="X206" s="95">
        <v>0.90000164633443636</v>
      </c>
      <c r="Y206" s="95">
        <v>0.90000410795711294</v>
      </c>
      <c r="Z206" s="95">
        <v>0.89999835995670285</v>
      </c>
      <c r="AA206" s="95">
        <v>0.9</v>
      </c>
      <c r="AB206" s="95">
        <v>0.90000082027052519</v>
      </c>
      <c r="AC206" s="95">
        <v>0.90000246117496496</v>
      </c>
      <c r="AD206" s="95">
        <v>0.90000410256410257</v>
      </c>
      <c r="AE206" s="95">
        <v>0.89999671743697474</v>
      </c>
      <c r="AF206" s="95">
        <v>0.89999753303674956</v>
      </c>
      <c r="AG206" s="95">
        <v>0.89999752795471211</v>
      </c>
      <c r="AH206" s="95">
        <v>0.8999975228516931</v>
      </c>
      <c r="AI206" s="95">
        <v>0.89999834516540067</v>
      </c>
      <c r="AJ206" s="95">
        <v>0.89999834173520832</v>
      </c>
      <c r="AK206" s="95">
        <v>0.89999833552489228</v>
      </c>
      <c r="AL206" s="95">
        <v>0.89999832926788514</v>
      </c>
      <c r="AM206" s="95">
        <v>0.89999832296365867</v>
      </c>
      <c r="AN206" s="95">
        <v>0.89999831661167595</v>
      </c>
      <c r="AO206" s="95">
        <v>0.90000126028730876</v>
      </c>
      <c r="AP206" s="95">
        <v>0.90000193175635446</v>
      </c>
      <c r="AQ206" s="8"/>
    </row>
    <row r="207" spans="2:45">
      <c r="B207" s="5"/>
      <c r="E207" s="18">
        <v>4</v>
      </c>
      <c r="F207" s="44" t="str">
        <f t="shared" si="608"/>
        <v>Mesquita</v>
      </c>
      <c r="G207" s="95">
        <v>0.48299897805029768</v>
      </c>
      <c r="H207" s="95">
        <v>0.48299880499247588</v>
      </c>
      <c r="I207" s="95">
        <v>0.48300129508693618</v>
      </c>
      <c r="J207" s="95">
        <v>0.48299827622174157</v>
      </c>
      <c r="K207" s="95">
        <v>0.4830007492029465</v>
      </c>
      <c r="L207" s="95">
        <v>0.48299887604893005</v>
      </c>
      <c r="M207" s="95">
        <v>0.54257143323734502</v>
      </c>
      <c r="N207" s="95">
        <v>0.60214312094023592</v>
      </c>
      <c r="O207" s="95">
        <v>0.66171394510823922</v>
      </c>
      <c r="P207" s="95">
        <v>0.72128781120752572</v>
      </c>
      <c r="Q207" s="95">
        <v>0.78085537513846481</v>
      </c>
      <c r="R207" s="95">
        <v>0.84042794495690309</v>
      </c>
      <c r="S207" s="95">
        <v>0.90000161931956191</v>
      </c>
      <c r="T207" s="95">
        <v>0.90000107896979964</v>
      </c>
      <c r="U207" s="95">
        <v>0.90000053919692014</v>
      </c>
      <c r="V207" s="95">
        <v>0.90000269869113481</v>
      </c>
      <c r="W207" s="95">
        <v>0.89999945971937823</v>
      </c>
      <c r="X207" s="95">
        <v>0.90000162247232329</v>
      </c>
      <c r="Y207" s="95">
        <v>0.89999837589393505</v>
      </c>
      <c r="Z207" s="95">
        <v>0.90000054191436674</v>
      </c>
      <c r="AA207" s="95">
        <v>0.90000271598902737</v>
      </c>
      <c r="AB207" s="95">
        <v>0.89999945551266203</v>
      </c>
      <c r="AC207" s="95">
        <v>0.90000163734902272</v>
      </c>
      <c r="AD207" s="95">
        <v>0.899998358745425</v>
      </c>
      <c r="AE207" s="95">
        <v>0.9</v>
      </c>
      <c r="AF207" s="95">
        <v>0.89999834880866547</v>
      </c>
      <c r="AG207" s="95">
        <v>0.90000165724797399</v>
      </c>
      <c r="AH207" s="95">
        <v>0.9</v>
      </c>
      <c r="AI207" s="95">
        <v>0.89999777401834213</v>
      </c>
      <c r="AJ207" s="95">
        <v>0.90000167566873146</v>
      </c>
      <c r="AK207" s="95">
        <v>0.89999775502873558</v>
      </c>
      <c r="AL207" s="95">
        <v>0.9</v>
      </c>
      <c r="AM207" s="95">
        <v>0.90000170007310309</v>
      </c>
      <c r="AN207" s="95">
        <v>0.89999772217350205</v>
      </c>
      <c r="AO207" s="95">
        <v>0.90000111876640787</v>
      </c>
      <c r="AP207" s="95">
        <v>0.90000087088173308</v>
      </c>
      <c r="AQ207" s="8"/>
    </row>
    <row r="208" spans="2:45">
      <c r="B208" s="5"/>
      <c r="E208" s="18">
        <v>5</v>
      </c>
      <c r="F208" s="44" t="str">
        <f t="shared" si="608"/>
        <v>Nilopolis</v>
      </c>
      <c r="G208" s="95">
        <v>0.33000152973042629</v>
      </c>
      <c r="H208" s="95">
        <v>0.32999663758930864</v>
      </c>
      <c r="I208" s="95">
        <v>0.33000112059317588</v>
      </c>
      <c r="J208" s="95">
        <v>0.32999624764193802</v>
      </c>
      <c r="K208" s="95">
        <v>0.33000071453106294</v>
      </c>
      <c r="L208" s="95">
        <v>0.33000443137374424</v>
      </c>
      <c r="M208" s="95">
        <v>0.41142977545692355</v>
      </c>
      <c r="N208" s="95">
        <v>0.49285320693397133</v>
      </c>
      <c r="O208" s="95">
        <v>0.57428403434207531</v>
      </c>
      <c r="P208" s="95">
        <v>0.65571294620471543</v>
      </c>
      <c r="Q208" s="95">
        <v>0.73714277549397234</v>
      </c>
      <c r="R208" s="95">
        <v>0.81857597922498027</v>
      </c>
      <c r="S208" s="95">
        <v>0.90000323327470066</v>
      </c>
      <c r="T208" s="95">
        <v>0.90000371021551673</v>
      </c>
      <c r="U208" s="95">
        <v>0.90000418832736861</v>
      </c>
      <c r="V208" s="95">
        <v>0.89999681240059082</v>
      </c>
      <c r="W208" s="95">
        <v>0.89999880641989805</v>
      </c>
      <c r="X208" s="95">
        <v>0.90000081102435636</v>
      </c>
      <c r="Y208" s="95">
        <v>0.9000028262984765</v>
      </c>
      <c r="Z208" s="95">
        <v>0.89999536800988111</v>
      </c>
      <c r="AA208" s="95">
        <v>0.90000149203874491</v>
      </c>
      <c r="AB208" s="95">
        <v>0.89999810550900827</v>
      </c>
      <c r="AC208" s="95">
        <v>0.90000428827903778</v>
      </c>
      <c r="AD208" s="95">
        <v>0.90000088609941309</v>
      </c>
      <c r="AE208" s="95">
        <v>0.89999745703695355</v>
      </c>
      <c r="AF208" s="95">
        <v>0.90000154883131545</v>
      </c>
      <c r="AG208" s="95">
        <v>0.89999591220610198</v>
      </c>
      <c r="AH208" s="95">
        <v>0.90000003793109251</v>
      </c>
      <c r="AI208" s="95">
        <v>0.90000420604581977</v>
      </c>
      <c r="AJ208" s="95">
        <v>0.89999849582307723</v>
      </c>
      <c r="AK208" s="95">
        <v>0.90000489487539659</v>
      </c>
      <c r="AL208" s="95">
        <v>0.9000013292561857</v>
      </c>
      <c r="AM208" s="95">
        <v>0.89999771954641561</v>
      </c>
      <c r="AN208" s="95">
        <v>0.90000423319870237</v>
      </c>
      <c r="AO208" s="95">
        <v>0.90000059647342079</v>
      </c>
      <c r="AP208" s="95">
        <v>0.89999691392844683</v>
      </c>
      <c r="AQ208" s="8"/>
    </row>
    <row r="209" spans="2:43">
      <c r="B209" s="5"/>
      <c r="E209" s="18">
        <v>6</v>
      </c>
      <c r="F209" s="44" t="str">
        <f t="shared" si="608"/>
        <v>Novo Iguacu</v>
      </c>
      <c r="G209" s="95">
        <v>0.45499978085943377</v>
      </c>
      <c r="H209" s="95">
        <v>0.45499962840320729</v>
      </c>
      <c r="I209" s="95">
        <v>0.46699985196985827</v>
      </c>
      <c r="J209" s="95">
        <v>0.47899993447717465</v>
      </c>
      <c r="K209" s="95">
        <v>0.47899956767414514</v>
      </c>
      <c r="L209" s="95">
        <v>0.47900013367196898</v>
      </c>
      <c r="M209" s="95">
        <v>0.53914231154077596</v>
      </c>
      <c r="N209" s="95">
        <v>0.59928618268495704</v>
      </c>
      <c r="O209" s="95">
        <v>0.65942903420810972</v>
      </c>
      <c r="P209" s="95">
        <v>0.71957172678709935</v>
      </c>
      <c r="Q209" s="95">
        <v>0.77971456172228992</v>
      </c>
      <c r="R209" s="95">
        <v>0.83985670645510524</v>
      </c>
      <c r="S209" s="95">
        <v>0.90000045941947759</v>
      </c>
      <c r="T209" s="95">
        <v>0.90000057390455968</v>
      </c>
      <c r="U209" s="95">
        <v>0.89999965587924569</v>
      </c>
      <c r="V209" s="95">
        <v>0.89999988521566254</v>
      </c>
      <c r="W209" s="95">
        <v>0.9</v>
      </c>
      <c r="X209" s="95">
        <v>0.90000022987924444</v>
      </c>
      <c r="Y209" s="95">
        <v>0.90000046006942447</v>
      </c>
      <c r="Z209" s="95">
        <v>0.90000057547663848</v>
      </c>
      <c r="AA209" s="95">
        <v>0.9</v>
      </c>
      <c r="AB209" s="95">
        <v>0.90000046236680942</v>
      </c>
      <c r="AC209" s="95">
        <v>0.89999988415856835</v>
      </c>
      <c r="AD209" s="95">
        <v>0.90000034827713105</v>
      </c>
      <c r="AE209" s="95">
        <v>0.89999965096676393</v>
      </c>
      <c r="AF209" s="95">
        <v>0.90000058372004788</v>
      </c>
      <c r="AG209" s="95">
        <v>0.90000023429299747</v>
      </c>
      <c r="AH209" s="95">
        <v>0.9</v>
      </c>
      <c r="AI209" s="95">
        <v>0.89999964612083561</v>
      </c>
      <c r="AJ209" s="95">
        <v>0.90000059185255765</v>
      </c>
      <c r="AK209" s="95">
        <v>0.90000035674237133</v>
      </c>
      <c r="AL209" s="95">
        <v>0.90000023892521874</v>
      </c>
      <c r="AM209" s="95">
        <v>0.9</v>
      </c>
      <c r="AN209" s="95">
        <v>0.89999975884961625</v>
      </c>
      <c r="AO209" s="95">
        <v>0.90000010636161332</v>
      </c>
      <c r="AP209" s="95">
        <v>0.89999950404141005</v>
      </c>
      <c r="AQ209" s="8"/>
    </row>
    <row r="210" spans="2:43">
      <c r="B210" s="5"/>
      <c r="E210" s="18">
        <v>7</v>
      </c>
      <c r="F210" s="44" t="str">
        <f t="shared" si="608"/>
        <v>Queimados</v>
      </c>
      <c r="G210" s="95">
        <v>0.4220012706480305</v>
      </c>
      <c r="H210" s="95">
        <v>0.42200095727529224</v>
      </c>
      <c r="I210" s="95">
        <v>0.54150303741672856</v>
      </c>
      <c r="J210" s="95">
        <v>0.66100289069221863</v>
      </c>
      <c r="K210" s="95">
        <v>0.78049798388334146</v>
      </c>
      <c r="L210" s="95">
        <v>0.89999817058669285</v>
      </c>
      <c r="M210" s="95">
        <v>0.89999818222580386</v>
      </c>
      <c r="N210" s="95">
        <v>0.89999879581908382</v>
      </c>
      <c r="O210" s="95">
        <v>0.89999880338402993</v>
      </c>
      <c r="P210" s="95">
        <v>0.89999881085451994</v>
      </c>
      <c r="Q210" s="95">
        <v>0.9</v>
      </c>
      <c r="R210" s="95">
        <v>0.90000058993221677</v>
      </c>
      <c r="S210" s="95">
        <v>0.90000176291186029</v>
      </c>
      <c r="T210" s="95">
        <v>0.90000292680071414</v>
      </c>
      <c r="U210" s="95">
        <v>0.89999825069826289</v>
      </c>
      <c r="V210" s="95">
        <v>0.90000116419856568</v>
      </c>
      <c r="W210" s="95">
        <v>0.89999883780391432</v>
      </c>
      <c r="X210" s="95">
        <v>0.90000174031081948</v>
      </c>
      <c r="Y210" s="95">
        <v>0.89999942089078577</v>
      </c>
      <c r="Z210" s="95">
        <v>0.90000289059112593</v>
      </c>
      <c r="AA210" s="95">
        <v>0.90000173477589585</v>
      </c>
      <c r="AB210" s="95">
        <v>0.90000115679152304</v>
      </c>
      <c r="AC210" s="95">
        <v>0.90000057853295612</v>
      </c>
      <c r="AD210" s="95">
        <v>0.9</v>
      </c>
      <c r="AE210" s="95">
        <v>0.89999942119245935</v>
      </c>
      <c r="AF210" s="95">
        <v>0.90000289997970018</v>
      </c>
      <c r="AG210" s="95">
        <v>0.90000116237170324</v>
      </c>
      <c r="AH210" s="95">
        <v>0.89999941761934432</v>
      </c>
      <c r="AI210" s="95">
        <v>0.8999976656784705</v>
      </c>
      <c r="AJ210" s="95">
        <v>0.9000017543551867</v>
      </c>
      <c r="AK210" s="95">
        <v>0.89999882613952509</v>
      </c>
      <c r="AL210" s="95">
        <v>0.90000176727362702</v>
      </c>
      <c r="AM210" s="95">
        <v>0.89999881746369614</v>
      </c>
      <c r="AN210" s="95">
        <v>0.90000178038373202</v>
      </c>
      <c r="AO210" s="95">
        <v>0.89999901520624326</v>
      </c>
      <c r="AP210" s="95">
        <v>0.90000182767564807</v>
      </c>
      <c r="AQ210" s="8"/>
    </row>
    <row r="211" spans="2:43">
      <c r="B211" s="5"/>
      <c r="E211" s="18">
        <v>8</v>
      </c>
      <c r="F211" s="44" t="str">
        <f t="shared" si="608"/>
        <v>Rio de Janeiro - AP 1, 2.2 e 3</v>
      </c>
      <c r="G211" s="95">
        <v>0.75000014867355913</v>
      </c>
      <c r="H211" s="95">
        <v>0.74999984640037842</v>
      </c>
      <c r="I211" s="95">
        <v>0.74999990342574885</v>
      </c>
      <c r="J211" s="95">
        <v>0.7499999597774194</v>
      </c>
      <c r="K211" s="95">
        <v>0.75000001546725914</v>
      </c>
      <c r="L211" s="95">
        <v>0.74999988600998158</v>
      </c>
      <c r="M211" s="95">
        <v>0.77142850733833956</v>
      </c>
      <c r="N211" s="95">
        <v>0.79285712868992231</v>
      </c>
      <c r="O211" s="95">
        <v>0.81428567663378715</v>
      </c>
      <c r="P211" s="95">
        <v>0.83571436266021615</v>
      </c>
      <c r="Q211" s="95">
        <v>0.85714275568737308</v>
      </c>
      <c r="R211" s="95">
        <v>0.87857131413284861</v>
      </c>
      <c r="S211" s="95">
        <v>0.89999989297464988</v>
      </c>
      <c r="T211" s="95">
        <v>0.90000016474016442</v>
      </c>
      <c r="U211" s="95">
        <v>0.89999990844011912</v>
      </c>
      <c r="V211" s="95">
        <v>0.89999994635691105</v>
      </c>
      <c r="W211" s="95">
        <v>0.8999999842421903</v>
      </c>
      <c r="X211" s="95">
        <v>0.90000002209599606</v>
      </c>
      <c r="Y211" s="95">
        <v>0.90000005991836718</v>
      </c>
      <c r="Z211" s="95">
        <v>0.90000009770934331</v>
      </c>
      <c r="AA211" s="95">
        <v>0.89999984134765421</v>
      </c>
      <c r="AB211" s="95">
        <v>0.89999992509656701</v>
      </c>
      <c r="AC211" s="95">
        <v>0.89999985447133957</v>
      </c>
      <c r="AD211" s="95">
        <v>0.899999938429215</v>
      </c>
      <c r="AE211" s="95">
        <v>0.90000002258159173</v>
      </c>
      <c r="AF211" s="95">
        <v>0.89999988515036156</v>
      </c>
      <c r="AG211" s="95">
        <v>0.90000009068143438</v>
      </c>
      <c r="AH211" s="95">
        <v>0.89999995270470745</v>
      </c>
      <c r="AI211" s="95">
        <v>0.90000015950184253</v>
      </c>
      <c r="AJ211" s="95">
        <v>0.90000002097574294</v>
      </c>
      <c r="AK211" s="95">
        <v>0.89999993487623953</v>
      </c>
      <c r="AL211" s="95">
        <v>0.90000000632000654</v>
      </c>
      <c r="AM211" s="95">
        <v>0.89999991947550151</v>
      </c>
      <c r="AN211" s="95">
        <v>0.89999999142960063</v>
      </c>
      <c r="AO211" s="95">
        <v>0.90000006396209686</v>
      </c>
      <c r="AP211" s="95">
        <v>0.90000013707999249</v>
      </c>
      <c r="AQ211" s="8"/>
    </row>
    <row r="212" spans="2:43">
      <c r="B212" s="5"/>
      <c r="E212" s="18">
        <v>9</v>
      </c>
      <c r="F212" s="44" t="str">
        <f t="shared" si="608"/>
        <v>Sao Joao de Meriti</v>
      </c>
      <c r="G212" s="95">
        <v>0</v>
      </c>
      <c r="H212" s="95">
        <v>0</v>
      </c>
      <c r="I212" s="95">
        <v>0</v>
      </c>
      <c r="J212" s="95">
        <v>0</v>
      </c>
      <c r="K212" s="95">
        <v>0</v>
      </c>
      <c r="L212" s="95">
        <v>0</v>
      </c>
      <c r="M212" s="95">
        <v>0</v>
      </c>
      <c r="N212" s="95">
        <v>0</v>
      </c>
      <c r="O212" s="95">
        <v>0</v>
      </c>
      <c r="P212" s="95">
        <v>0</v>
      </c>
      <c r="Q212" s="95">
        <v>0</v>
      </c>
      <c r="R212" s="95">
        <v>0</v>
      </c>
      <c r="S212" s="95">
        <v>0</v>
      </c>
      <c r="T212" s="95">
        <v>0</v>
      </c>
      <c r="U212" s="95">
        <v>0</v>
      </c>
      <c r="V212" s="95">
        <v>0</v>
      </c>
      <c r="W212" s="95">
        <v>0</v>
      </c>
      <c r="X212" s="95">
        <v>0</v>
      </c>
      <c r="Y212" s="95">
        <v>0</v>
      </c>
      <c r="Z212" s="95">
        <v>0</v>
      </c>
      <c r="AA212" s="95">
        <v>0</v>
      </c>
      <c r="AB212" s="95">
        <v>0</v>
      </c>
      <c r="AC212" s="95">
        <v>0</v>
      </c>
      <c r="AD212" s="95">
        <v>0</v>
      </c>
      <c r="AE212" s="95">
        <v>0</v>
      </c>
      <c r="AF212" s="95">
        <v>0</v>
      </c>
      <c r="AG212" s="95">
        <v>0</v>
      </c>
      <c r="AH212" s="95">
        <v>0</v>
      </c>
      <c r="AI212" s="95">
        <v>0</v>
      </c>
      <c r="AJ212" s="95">
        <v>0</v>
      </c>
      <c r="AK212" s="95">
        <v>0</v>
      </c>
      <c r="AL212" s="95">
        <v>0</v>
      </c>
      <c r="AM212" s="95">
        <v>0</v>
      </c>
      <c r="AN212" s="95">
        <v>0</v>
      </c>
      <c r="AO212" s="95">
        <v>0</v>
      </c>
      <c r="AP212" s="95">
        <v>0</v>
      </c>
      <c r="AQ212" s="8"/>
    </row>
    <row r="213" spans="2:43">
      <c r="B213" s="11"/>
      <c r="F213" s="65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12"/>
    </row>
    <row r="214" spans="2:43" ht="13.5" thickBot="1">
      <c r="B214" s="11"/>
      <c r="D214" s="19" t="s">
        <v>100</v>
      </c>
      <c r="E214" s="19"/>
      <c r="F214" s="99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12"/>
    </row>
    <row r="215" spans="2:43" ht="13.5" thickTop="1">
      <c r="B215" s="11"/>
      <c r="D215" s="20"/>
      <c r="E215" s="20"/>
      <c r="F215" s="45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  <c r="AN215" s="51"/>
      <c r="AO215" s="51"/>
      <c r="AP215" s="51"/>
      <c r="AQ215" s="12"/>
    </row>
    <row r="216" spans="2:43">
      <c r="B216" s="5"/>
      <c r="E216" s="18">
        <v>1</v>
      </c>
      <c r="F216" s="44" t="str">
        <f t="shared" ref="F216:F224" si="609">F204</f>
        <v>Belford Roxo</v>
      </c>
      <c r="G216" s="96">
        <v>70508.18883448503</v>
      </c>
      <c r="H216" s="96">
        <v>71602.684567718636</v>
      </c>
      <c r="I216" s="96">
        <v>72697.180300952226</v>
      </c>
      <c r="J216" s="96">
        <v>73791.676034185832</v>
      </c>
      <c r="K216" s="96">
        <v>74886.171767419422</v>
      </c>
      <c r="L216" s="96">
        <v>75721.224115477366</v>
      </c>
      <c r="M216" s="96">
        <v>90988.092939724593</v>
      </c>
      <c r="N216" s="96">
        <v>106569.797406244</v>
      </c>
      <c r="O216" s="96">
        <v>122466.33751503566</v>
      </c>
      <c r="P216" s="96">
        <v>138677.71326609951</v>
      </c>
      <c r="Q216" s="96">
        <v>154624.91925409719</v>
      </c>
      <c r="R216" s="96">
        <v>170774.58379280783</v>
      </c>
      <c r="S216" s="96">
        <v>187126.7068822314</v>
      </c>
      <c r="T216" s="96">
        <v>188372.30148134445</v>
      </c>
      <c r="U216" s="96">
        <v>189617.89608045749</v>
      </c>
      <c r="V216" s="96">
        <v>190246.90129359605</v>
      </c>
      <c r="W216" s="96">
        <v>190875.90650673464</v>
      </c>
      <c r="X216" s="96">
        <v>191504.91171987323</v>
      </c>
      <c r="Y216" s="96">
        <v>192133.91693301182</v>
      </c>
      <c r="Z216" s="96">
        <v>192762.92214615038</v>
      </c>
      <c r="AA216" s="96">
        <v>192881.41277407657</v>
      </c>
      <c r="AB216" s="96">
        <v>192999.90340200276</v>
      </c>
      <c r="AC216" s="96">
        <v>193118.39402992892</v>
      </c>
      <c r="AD216" s="96">
        <v>193236.88465785515</v>
      </c>
      <c r="AE216" s="96">
        <v>193355.37528578131</v>
      </c>
      <c r="AF216" s="96">
        <v>193053.18942813048</v>
      </c>
      <c r="AG216" s="96">
        <v>192751.00357047963</v>
      </c>
      <c r="AH216" s="96">
        <v>192448.81771282881</v>
      </c>
      <c r="AI216" s="96">
        <v>192146.63185517796</v>
      </c>
      <c r="AJ216" s="96">
        <v>191844.44599752713</v>
      </c>
      <c r="AK216" s="96">
        <v>191208.04826645888</v>
      </c>
      <c r="AL216" s="96">
        <v>190571.65053539065</v>
      </c>
      <c r="AM216" s="96">
        <v>189935.2528043224</v>
      </c>
      <c r="AN216" s="96">
        <v>189298.85507325415</v>
      </c>
      <c r="AO216" s="96">
        <v>188662.45734218589</v>
      </c>
      <c r="AP216" s="96">
        <v>188026.05961111764</v>
      </c>
      <c r="AQ216" s="8"/>
    </row>
    <row r="217" spans="2:43">
      <c r="B217" s="5"/>
      <c r="E217" s="18">
        <v>2</v>
      </c>
      <c r="F217" s="44" t="str">
        <f t="shared" si="609"/>
        <v>Duque de Caxias</v>
      </c>
      <c r="G217" s="96">
        <v>54247.974317223132</v>
      </c>
      <c r="H217" s="96">
        <v>54785.382562201943</v>
      </c>
      <c r="I217" s="96">
        <v>56091.162901724929</v>
      </c>
      <c r="J217" s="96">
        <v>57411.871248052885</v>
      </c>
      <c r="K217" s="96">
        <v>57964.207499836659</v>
      </c>
      <c r="L217" s="96">
        <v>58317.362716529606</v>
      </c>
      <c r="M217" s="96">
        <v>97968.989704928012</v>
      </c>
      <c r="N217" s="96">
        <v>138614.24731150467</v>
      </c>
      <c r="O217" s="96">
        <v>180253.13553625962</v>
      </c>
      <c r="P217" s="96">
        <v>222885.65437919277</v>
      </c>
      <c r="Q217" s="96">
        <v>265504.14106943767</v>
      </c>
      <c r="R217" s="96">
        <v>308795.05220273865</v>
      </c>
      <c r="S217" s="96">
        <v>352758.38777909585</v>
      </c>
      <c r="T217" s="96">
        <v>355260.38121342403</v>
      </c>
      <c r="U217" s="96">
        <v>357762.37464775227</v>
      </c>
      <c r="V217" s="96">
        <v>359083.55461300712</v>
      </c>
      <c r="W217" s="96">
        <v>360404.73457826197</v>
      </c>
      <c r="X217" s="96">
        <v>361725.91454351699</v>
      </c>
      <c r="Y217" s="96">
        <v>363047.0945087719</v>
      </c>
      <c r="Z217" s="96">
        <v>364368.27447402687</v>
      </c>
      <c r="AA217" s="96">
        <v>364705.27913793235</v>
      </c>
      <c r="AB217" s="96">
        <v>365042.28380183777</v>
      </c>
      <c r="AC217" s="96">
        <v>365379.28846574319</v>
      </c>
      <c r="AD217" s="96">
        <v>365716.29312964861</v>
      </c>
      <c r="AE217" s="96">
        <v>366053.29779355403</v>
      </c>
      <c r="AF217" s="96">
        <v>365569.16711948853</v>
      </c>
      <c r="AG217" s="96">
        <v>365085.03644542297</v>
      </c>
      <c r="AH217" s="96">
        <v>364600.90577135753</v>
      </c>
      <c r="AI217" s="96">
        <v>364116.77509729186</v>
      </c>
      <c r="AJ217" s="96">
        <v>363632.64442322636</v>
      </c>
      <c r="AK217" s="96">
        <v>362486.24145333696</v>
      </c>
      <c r="AL217" s="96">
        <v>361339.83848344762</v>
      </c>
      <c r="AM217" s="96">
        <v>360193.43551355822</v>
      </c>
      <c r="AN217" s="96">
        <v>359047.03254366876</v>
      </c>
      <c r="AO217" s="96">
        <v>357900.62957377936</v>
      </c>
      <c r="AP217" s="96">
        <v>356754.22660389001</v>
      </c>
      <c r="AQ217" s="8"/>
    </row>
    <row r="218" spans="2:43">
      <c r="B218" s="5"/>
      <c r="E218" s="18">
        <v>3</v>
      </c>
      <c r="F218" s="44" t="str">
        <f t="shared" si="609"/>
        <v>Japeri</v>
      </c>
      <c r="G218" s="96">
        <v>0</v>
      </c>
      <c r="H218" s="96">
        <v>0</v>
      </c>
      <c r="I218" s="96">
        <v>8468.4560162667603</v>
      </c>
      <c r="J218" s="96">
        <v>17244.054654293031</v>
      </c>
      <c r="K218" s="96">
        <v>26326.795914078823</v>
      </c>
      <c r="L218" s="96">
        <v>35638.977460249764</v>
      </c>
      <c r="M218" s="96">
        <v>36175.560368394428</v>
      </c>
      <c r="N218" s="96">
        <v>36712.143276539093</v>
      </c>
      <c r="O218" s="96">
        <v>37248.726184683757</v>
      </c>
      <c r="P218" s="96">
        <v>37785.309092828429</v>
      </c>
      <c r="Q218" s="96">
        <v>38201.597377465449</v>
      </c>
      <c r="R218" s="96">
        <v>38617.885662102468</v>
      </c>
      <c r="S218" s="96">
        <v>39034.173946739487</v>
      </c>
      <c r="T218" s="96">
        <v>39450.462231376514</v>
      </c>
      <c r="U218" s="96">
        <v>39866.750516013533</v>
      </c>
      <c r="V218" s="96">
        <v>40149.09919191165</v>
      </c>
      <c r="W218" s="96">
        <v>40431.447867809766</v>
      </c>
      <c r="X218" s="96">
        <v>40713.796543707882</v>
      </c>
      <c r="Y218" s="96">
        <v>40996.145219605998</v>
      </c>
      <c r="Z218" s="96">
        <v>41278.493895504107</v>
      </c>
      <c r="AA218" s="96">
        <v>41428.235085432381</v>
      </c>
      <c r="AB218" s="96">
        <v>41577.976275360656</v>
      </c>
      <c r="AC218" s="96">
        <v>41727.71746528893</v>
      </c>
      <c r="AD218" s="96">
        <v>41877.458655217204</v>
      </c>
      <c r="AE218" s="96">
        <v>42027.199845145478</v>
      </c>
      <c r="AF218" s="96">
        <v>42053.770706549076</v>
      </c>
      <c r="AG218" s="96">
        <v>42080.341567952666</v>
      </c>
      <c r="AH218" s="96">
        <v>42106.912429356249</v>
      </c>
      <c r="AI218" s="96">
        <v>42133.483290759839</v>
      </c>
      <c r="AJ218" s="96">
        <v>42160.05415216343</v>
      </c>
      <c r="AK218" s="96">
        <v>42081.165825140437</v>
      </c>
      <c r="AL218" s="96">
        <v>42002.277498117452</v>
      </c>
      <c r="AM218" s="96">
        <v>41923.389171094459</v>
      </c>
      <c r="AN218" s="96">
        <v>41844.500844071474</v>
      </c>
      <c r="AO218" s="96">
        <v>41765.612517048481</v>
      </c>
      <c r="AP218" s="96">
        <v>41686.724190025488</v>
      </c>
      <c r="AQ218" s="8"/>
    </row>
    <row r="219" spans="2:43">
      <c r="B219" s="5"/>
      <c r="E219" s="18">
        <v>4</v>
      </c>
      <c r="F219" s="44" t="str">
        <f t="shared" si="609"/>
        <v>Mesquita</v>
      </c>
      <c r="G219" s="96">
        <v>30852.38903891743</v>
      </c>
      <c r="H219" s="96">
        <v>31241.143098334844</v>
      </c>
      <c r="I219" s="96">
        <v>31629.897157752257</v>
      </c>
      <c r="J219" s="96">
        <v>32018.651217169667</v>
      </c>
      <c r="K219" s="96">
        <v>32407.40527658708</v>
      </c>
      <c r="L219" s="96">
        <v>32688.689269260758</v>
      </c>
      <c r="M219" s="96">
        <v>37036.367479688553</v>
      </c>
      <c r="N219" s="96">
        <v>41453.430738885887</v>
      </c>
      <c r="O219" s="96">
        <v>45939.87904685278</v>
      </c>
      <c r="P219" s="96">
        <v>50495.712403589227</v>
      </c>
      <c r="Q219" s="96">
        <v>54928.199891318072</v>
      </c>
      <c r="R219" s="96">
        <v>59400.665624774738</v>
      </c>
      <c r="S219" s="96">
        <v>63913.109603959187</v>
      </c>
      <c r="T219" s="96">
        <v>64215.103546507416</v>
      </c>
      <c r="U219" s="96">
        <v>64517.097489055632</v>
      </c>
      <c r="V219" s="96">
        <v>64626.524133906292</v>
      </c>
      <c r="W219" s="96">
        <v>64735.950778756953</v>
      </c>
      <c r="X219" s="96">
        <v>64845.377423607613</v>
      </c>
      <c r="Y219" s="96">
        <v>64954.804068458274</v>
      </c>
      <c r="Z219" s="96">
        <v>65064.230713308934</v>
      </c>
      <c r="AA219" s="96">
        <v>65018.170129919687</v>
      </c>
      <c r="AB219" s="96">
        <v>64972.109546530439</v>
      </c>
      <c r="AC219" s="96">
        <v>64926.048963141191</v>
      </c>
      <c r="AD219" s="96">
        <v>64879.988379751943</v>
      </c>
      <c r="AE219" s="96">
        <v>64833.927796362703</v>
      </c>
      <c r="AF219" s="96">
        <v>64662.573539611578</v>
      </c>
      <c r="AG219" s="96">
        <v>64491.219282860453</v>
      </c>
      <c r="AH219" s="96">
        <v>64319.865026109335</v>
      </c>
      <c r="AI219" s="96">
        <v>64148.51076935821</v>
      </c>
      <c r="AJ219" s="96">
        <v>63977.156512607085</v>
      </c>
      <c r="AK219" s="96">
        <v>63708.878619835268</v>
      </c>
      <c r="AL219" s="96">
        <v>63440.600727063444</v>
      </c>
      <c r="AM219" s="96">
        <v>63172.322834291612</v>
      </c>
      <c r="AN219" s="96">
        <v>62904.044941519787</v>
      </c>
      <c r="AO219" s="96">
        <v>62635.76704874797</v>
      </c>
      <c r="AP219" s="96">
        <v>62367.489155976145</v>
      </c>
      <c r="AQ219" s="8"/>
    </row>
    <row r="220" spans="2:43">
      <c r="B220" s="5"/>
      <c r="E220" s="18">
        <v>5</v>
      </c>
      <c r="F220" s="44" t="str">
        <f t="shared" si="609"/>
        <v>Nilopolis</v>
      </c>
      <c r="G220" s="96">
        <v>12816.668893947017</v>
      </c>
      <c r="H220" s="96">
        <v>12946.259633244756</v>
      </c>
      <c r="I220" s="96">
        <v>13075.850372542496</v>
      </c>
      <c r="J220" s="96">
        <v>13205.441111840233</v>
      </c>
      <c r="K220" s="96">
        <v>13335.031851137974</v>
      </c>
      <c r="L220" s="96">
        <v>13416.400358603383</v>
      </c>
      <c r="M220" s="96">
        <v>19622.387157696154</v>
      </c>
      <c r="N220" s="96">
        <v>25901.529843590037</v>
      </c>
      <c r="O220" s="96">
        <v>32254.828416285025</v>
      </c>
      <c r="P220" s="96">
        <v>38682.282875781129</v>
      </c>
      <c r="Q220" s="96">
        <v>45024.93082145571</v>
      </c>
      <c r="R220" s="96">
        <v>51397.882495654318</v>
      </c>
      <c r="S220" s="96">
        <v>57801.137898376932</v>
      </c>
      <c r="T220" s="96">
        <v>57939.237450746507</v>
      </c>
      <c r="U220" s="96">
        <v>58077.337003116081</v>
      </c>
      <c r="V220" s="96">
        <v>58053.629590896904</v>
      </c>
      <c r="W220" s="96">
        <v>58028.92217867772</v>
      </c>
      <c r="X220" s="96">
        <v>58005.214766458528</v>
      </c>
      <c r="Y220" s="96">
        <v>57981.507354239351</v>
      </c>
      <c r="Z220" s="96">
        <v>57956.799942020167</v>
      </c>
      <c r="AA220" s="96">
        <v>57809.745640101704</v>
      </c>
      <c r="AB220" s="96">
        <v>57662.691338183249</v>
      </c>
      <c r="AC220" s="96">
        <v>57515.637036264794</v>
      </c>
      <c r="AD220" s="96">
        <v>57368.582734346332</v>
      </c>
      <c r="AE220" s="96">
        <v>57221.528432427876</v>
      </c>
      <c r="AF220" s="96">
        <v>56979.552865741971</v>
      </c>
      <c r="AG220" s="96">
        <v>56737.577299056065</v>
      </c>
      <c r="AH220" s="96">
        <v>56495.601732370153</v>
      </c>
      <c r="AI220" s="96">
        <v>56253.62616568424</v>
      </c>
      <c r="AJ220" s="96">
        <v>56011.650598998334</v>
      </c>
      <c r="AK220" s="96">
        <v>55699.744737375375</v>
      </c>
      <c r="AL220" s="96">
        <v>55387.838875752408</v>
      </c>
      <c r="AM220" s="96">
        <v>55075.933014129449</v>
      </c>
      <c r="AN220" s="96">
        <v>54763.027152506482</v>
      </c>
      <c r="AO220" s="96">
        <v>54451.121290883522</v>
      </c>
      <c r="AP220" s="96">
        <v>54139.215429260556</v>
      </c>
      <c r="AQ220" s="8"/>
    </row>
    <row r="221" spans="2:43">
      <c r="B221" s="5"/>
      <c r="E221" s="18">
        <v>6</v>
      </c>
      <c r="F221" s="44" t="str">
        <f t="shared" si="609"/>
        <v>Novo Iguacu</v>
      </c>
      <c r="G221" s="96">
        <v>135139</v>
      </c>
      <c r="H221" s="96">
        <v>136928</v>
      </c>
      <c r="I221" s="96">
        <v>142375</v>
      </c>
      <c r="J221" s="96">
        <v>147917</v>
      </c>
      <c r="K221" s="96">
        <v>149801</v>
      </c>
      <c r="L221" s="96">
        <v>151195</v>
      </c>
      <c r="M221" s="96">
        <v>171748</v>
      </c>
      <c r="N221" s="96">
        <v>192651</v>
      </c>
      <c r="O221" s="96">
        <v>213904</v>
      </c>
      <c r="P221" s="96">
        <v>235507</v>
      </c>
      <c r="Q221" s="96">
        <v>256525</v>
      </c>
      <c r="R221" s="96">
        <v>277748</v>
      </c>
      <c r="S221" s="96">
        <v>299177</v>
      </c>
      <c r="T221" s="96">
        <v>300716</v>
      </c>
      <c r="U221" s="96">
        <v>302255</v>
      </c>
      <c r="V221" s="96">
        <v>302938</v>
      </c>
      <c r="W221" s="96">
        <v>303621</v>
      </c>
      <c r="X221" s="96">
        <v>304305</v>
      </c>
      <c r="Y221" s="96">
        <v>304988</v>
      </c>
      <c r="Z221" s="96">
        <v>305671</v>
      </c>
      <c r="AA221" s="96">
        <v>305570</v>
      </c>
      <c r="AB221" s="96">
        <v>305469</v>
      </c>
      <c r="AC221" s="96">
        <v>305368</v>
      </c>
      <c r="AD221" s="96">
        <v>305267</v>
      </c>
      <c r="AE221" s="96">
        <v>305165</v>
      </c>
      <c r="AF221" s="96">
        <v>304456</v>
      </c>
      <c r="AG221" s="96">
        <v>303747</v>
      </c>
      <c r="AH221" s="96">
        <v>303038</v>
      </c>
      <c r="AI221" s="96">
        <v>302329</v>
      </c>
      <c r="AJ221" s="96">
        <v>301620</v>
      </c>
      <c r="AK221" s="96">
        <v>300440</v>
      </c>
      <c r="AL221" s="96">
        <v>299260</v>
      </c>
      <c r="AM221" s="96">
        <v>298080</v>
      </c>
      <c r="AN221" s="96">
        <v>296899</v>
      </c>
      <c r="AO221" s="96">
        <v>295719</v>
      </c>
      <c r="AP221" s="96">
        <v>294539</v>
      </c>
      <c r="AQ221" s="8"/>
    </row>
    <row r="222" spans="2:43">
      <c r="B222" s="5"/>
      <c r="E222" s="18">
        <v>7</v>
      </c>
      <c r="F222" s="44" t="str">
        <f t="shared" si="609"/>
        <v>Queimados</v>
      </c>
      <c r="G222" s="96">
        <v>23366</v>
      </c>
      <c r="H222" s="96">
        <v>23810</v>
      </c>
      <c r="I222" s="96">
        <v>31122</v>
      </c>
      <c r="J222" s="96">
        <v>38686</v>
      </c>
      <c r="K222" s="96">
        <v>46502</v>
      </c>
      <c r="L222" s="96">
        <v>54357</v>
      </c>
      <c r="M222" s="96">
        <v>55092</v>
      </c>
      <c r="N222" s="96">
        <v>55828</v>
      </c>
      <c r="O222" s="96">
        <v>56563</v>
      </c>
      <c r="P222" s="96">
        <v>57298</v>
      </c>
      <c r="Q222" s="96">
        <v>57789</v>
      </c>
      <c r="R222" s="96">
        <v>58279</v>
      </c>
      <c r="S222" s="96">
        <v>58769</v>
      </c>
      <c r="T222" s="96">
        <v>59260</v>
      </c>
      <c r="U222" s="96">
        <v>59750</v>
      </c>
      <c r="V222" s="96">
        <v>60020</v>
      </c>
      <c r="W222" s="96">
        <v>60289</v>
      </c>
      <c r="X222" s="96">
        <v>60559</v>
      </c>
      <c r="Y222" s="96">
        <v>60828</v>
      </c>
      <c r="Z222" s="96">
        <v>61098</v>
      </c>
      <c r="AA222" s="96">
        <v>61183</v>
      </c>
      <c r="AB222" s="96">
        <v>61268</v>
      </c>
      <c r="AC222" s="96">
        <v>61353</v>
      </c>
      <c r="AD222" s="96">
        <v>61437</v>
      </c>
      <c r="AE222" s="96">
        <v>61522</v>
      </c>
      <c r="AF222" s="96">
        <v>61454</v>
      </c>
      <c r="AG222" s="96">
        <v>61386</v>
      </c>
      <c r="AH222" s="96">
        <v>61317</v>
      </c>
      <c r="AI222" s="96">
        <v>61249</v>
      </c>
      <c r="AJ222" s="96">
        <v>61180</v>
      </c>
      <c r="AK222" s="96">
        <v>60989</v>
      </c>
      <c r="AL222" s="96">
        <v>60798</v>
      </c>
      <c r="AM222" s="96">
        <v>60607</v>
      </c>
      <c r="AN222" s="96">
        <v>60415</v>
      </c>
      <c r="AO222" s="96">
        <v>60224</v>
      </c>
      <c r="AP222" s="96">
        <v>60033</v>
      </c>
      <c r="AQ222" s="8"/>
    </row>
    <row r="223" spans="2:43">
      <c r="B223" s="5"/>
      <c r="E223" s="18">
        <v>8</v>
      </c>
      <c r="F223" s="44" t="str">
        <f t="shared" si="609"/>
        <v>Rio de Janeiro - AP 1, 2.2 e 3</v>
      </c>
      <c r="G223" s="96">
        <v>692734.18124999991</v>
      </c>
      <c r="H223" s="96">
        <v>701018.0625</v>
      </c>
      <c r="I223" s="96">
        <v>709301.58749999991</v>
      </c>
      <c r="J223" s="96">
        <v>717585.46875</v>
      </c>
      <c r="K223" s="96">
        <v>725868.99374999991</v>
      </c>
      <c r="L223" s="96">
        <v>731707.21875</v>
      </c>
      <c r="M223" s="96">
        <v>758618.17071428569</v>
      </c>
      <c r="N223" s="96">
        <v>785862.35892857146</v>
      </c>
      <c r="O223" s="96">
        <v>813440.52642857144</v>
      </c>
      <c r="P223" s="96">
        <v>841352.30678571446</v>
      </c>
      <c r="Q223" s="96">
        <v>866800.2214285715</v>
      </c>
      <c r="R223" s="96">
        <v>892441.87500000023</v>
      </c>
      <c r="S223" s="96">
        <v>918277.26749999996</v>
      </c>
      <c r="T223" s="96">
        <v>922345.78499999992</v>
      </c>
      <c r="U223" s="96">
        <v>926414.30249999999</v>
      </c>
      <c r="V223" s="96">
        <v>928036.23750000005</v>
      </c>
      <c r="W223" s="96">
        <v>929658.17249999999</v>
      </c>
      <c r="X223" s="96">
        <v>931280.10749999993</v>
      </c>
      <c r="Y223" s="96">
        <v>932902.04249999998</v>
      </c>
      <c r="Z223" s="96">
        <v>934523.97750000004</v>
      </c>
      <c r="AA223" s="96">
        <v>934152.48</v>
      </c>
      <c r="AB223" s="96">
        <v>933780.55499999993</v>
      </c>
      <c r="AC223" s="96">
        <v>933409.0575</v>
      </c>
      <c r="AD223" s="96">
        <v>933037.13249999995</v>
      </c>
      <c r="AE223" s="96">
        <v>932665.63499999989</v>
      </c>
      <c r="AF223" s="96">
        <v>930616.20000000007</v>
      </c>
      <c r="AG223" s="96">
        <v>928567.1925</v>
      </c>
      <c r="AH223" s="96">
        <v>926518.18499999994</v>
      </c>
      <c r="AI223" s="96">
        <v>924469.17749999999</v>
      </c>
      <c r="AJ223" s="96">
        <v>922420.16999999993</v>
      </c>
      <c r="AK223" s="96">
        <v>919000.59749999992</v>
      </c>
      <c r="AL223" s="96">
        <v>915581.45250000001</v>
      </c>
      <c r="AM223" s="96">
        <v>912161.88</v>
      </c>
      <c r="AN223" s="96">
        <v>908742.73499999999</v>
      </c>
      <c r="AO223" s="96">
        <v>905323.59</v>
      </c>
      <c r="AP223" s="96">
        <v>901904.44499999995</v>
      </c>
      <c r="AQ223" s="8"/>
    </row>
    <row r="224" spans="2:43">
      <c r="B224" s="5"/>
      <c r="E224" s="18">
        <v>9</v>
      </c>
      <c r="F224" s="44" t="str">
        <f t="shared" si="609"/>
        <v>Sao Joao de Meriti</v>
      </c>
      <c r="G224" s="96">
        <v>0</v>
      </c>
      <c r="H224" s="96">
        <v>0</v>
      </c>
      <c r="I224" s="96">
        <v>0</v>
      </c>
      <c r="J224" s="96">
        <v>0</v>
      </c>
      <c r="K224" s="96">
        <v>0</v>
      </c>
      <c r="L224" s="96">
        <v>0</v>
      </c>
      <c r="M224" s="96">
        <v>0</v>
      </c>
      <c r="N224" s="96">
        <v>0</v>
      </c>
      <c r="O224" s="96">
        <v>0</v>
      </c>
      <c r="P224" s="96">
        <v>0</v>
      </c>
      <c r="Q224" s="96">
        <v>0</v>
      </c>
      <c r="R224" s="96">
        <v>0</v>
      </c>
      <c r="S224" s="96">
        <v>0</v>
      </c>
      <c r="T224" s="96">
        <v>0</v>
      </c>
      <c r="U224" s="96">
        <v>0</v>
      </c>
      <c r="V224" s="96">
        <v>0</v>
      </c>
      <c r="W224" s="96">
        <v>0</v>
      </c>
      <c r="X224" s="96">
        <v>0</v>
      </c>
      <c r="Y224" s="96">
        <v>0</v>
      </c>
      <c r="Z224" s="96">
        <v>0</v>
      </c>
      <c r="AA224" s="96">
        <v>0</v>
      </c>
      <c r="AB224" s="96">
        <v>0</v>
      </c>
      <c r="AC224" s="96">
        <v>0</v>
      </c>
      <c r="AD224" s="96">
        <v>0</v>
      </c>
      <c r="AE224" s="96">
        <v>0</v>
      </c>
      <c r="AF224" s="96">
        <v>0</v>
      </c>
      <c r="AG224" s="96">
        <v>0</v>
      </c>
      <c r="AH224" s="96">
        <v>0</v>
      </c>
      <c r="AI224" s="96">
        <v>0</v>
      </c>
      <c r="AJ224" s="96">
        <v>0</v>
      </c>
      <c r="AK224" s="96">
        <v>0</v>
      </c>
      <c r="AL224" s="96">
        <v>0</v>
      </c>
      <c r="AM224" s="96">
        <v>0</v>
      </c>
      <c r="AN224" s="96">
        <v>0</v>
      </c>
      <c r="AO224" s="96">
        <v>0</v>
      </c>
      <c r="AP224" s="96">
        <v>0</v>
      </c>
      <c r="AQ224" s="8"/>
    </row>
    <row r="225" spans="2:43">
      <c r="B225" s="11"/>
      <c r="F225" s="100" t="s">
        <v>1</v>
      </c>
      <c r="G225" s="102">
        <f t="shared" ref="G225:AP225" si="610">SUM(G216:G224)</f>
        <v>1019664.4023345725</v>
      </c>
      <c r="H225" s="102">
        <f t="shared" si="610"/>
        <v>1032331.5323615002</v>
      </c>
      <c r="I225" s="102">
        <f t="shared" si="610"/>
        <v>1064761.1342492385</v>
      </c>
      <c r="J225" s="102">
        <f t="shared" si="610"/>
        <v>1097860.1630155416</v>
      </c>
      <c r="K225" s="102">
        <f t="shared" si="610"/>
        <v>1127091.60605906</v>
      </c>
      <c r="L225" s="102">
        <f t="shared" si="610"/>
        <v>1153041.872670121</v>
      </c>
      <c r="M225" s="102">
        <f t="shared" si="610"/>
        <v>1267249.5683647175</v>
      </c>
      <c r="N225" s="102">
        <f t="shared" si="610"/>
        <v>1383592.5075053351</v>
      </c>
      <c r="O225" s="102">
        <f t="shared" si="610"/>
        <v>1502070.4331276882</v>
      </c>
      <c r="P225" s="102">
        <f t="shared" si="610"/>
        <v>1622683.9788032055</v>
      </c>
      <c r="Q225" s="102">
        <f t="shared" si="610"/>
        <v>1739398.0098423455</v>
      </c>
      <c r="R225" s="102">
        <f t="shared" si="610"/>
        <v>1857454.9447780782</v>
      </c>
      <c r="S225" s="102">
        <f t="shared" si="610"/>
        <v>1976856.7836104031</v>
      </c>
      <c r="T225" s="102">
        <f t="shared" si="610"/>
        <v>1987559.2709233989</v>
      </c>
      <c r="U225" s="102">
        <f t="shared" si="610"/>
        <v>1998260.758236395</v>
      </c>
      <c r="V225" s="102">
        <f t="shared" si="610"/>
        <v>2003153.9463233179</v>
      </c>
      <c r="W225" s="102">
        <f t="shared" si="610"/>
        <v>2008045.1344102412</v>
      </c>
      <c r="X225" s="102">
        <f t="shared" si="610"/>
        <v>2012939.3224971641</v>
      </c>
      <c r="Y225" s="102">
        <f t="shared" si="610"/>
        <v>2017831.5105840873</v>
      </c>
      <c r="Z225" s="102">
        <f t="shared" si="610"/>
        <v>2022723.6986710106</v>
      </c>
      <c r="AA225" s="102">
        <f t="shared" si="610"/>
        <v>2022748.3227674626</v>
      </c>
      <c r="AB225" s="102">
        <f t="shared" si="610"/>
        <v>2022772.5193639148</v>
      </c>
      <c r="AC225" s="102">
        <f t="shared" si="610"/>
        <v>2022797.1434603669</v>
      </c>
      <c r="AD225" s="102">
        <f t="shared" si="610"/>
        <v>2022820.3400568189</v>
      </c>
      <c r="AE225" s="102">
        <f t="shared" si="610"/>
        <v>2022843.9641532712</v>
      </c>
      <c r="AF225" s="102">
        <f t="shared" si="610"/>
        <v>2018844.4536595219</v>
      </c>
      <c r="AG225" s="102">
        <f t="shared" si="610"/>
        <v>2014845.3706657719</v>
      </c>
      <c r="AH225" s="102">
        <f t="shared" si="610"/>
        <v>2010845.2876720219</v>
      </c>
      <c r="AI225" s="102">
        <f t="shared" si="610"/>
        <v>2006846.2046782721</v>
      </c>
      <c r="AJ225" s="102">
        <f t="shared" si="610"/>
        <v>2002846.1216845224</v>
      </c>
      <c r="AK225" s="102">
        <f t="shared" si="610"/>
        <v>1995613.6764021467</v>
      </c>
      <c r="AL225" s="102">
        <f t="shared" si="610"/>
        <v>1988381.6586197717</v>
      </c>
      <c r="AM225" s="102">
        <f t="shared" si="610"/>
        <v>1981149.2133373963</v>
      </c>
      <c r="AN225" s="102">
        <f t="shared" si="610"/>
        <v>1973914.1955550206</v>
      </c>
      <c r="AO225" s="102">
        <f t="shared" si="610"/>
        <v>1966682.1777726449</v>
      </c>
      <c r="AP225" s="102">
        <f t="shared" si="610"/>
        <v>1959450.1599902697</v>
      </c>
      <c r="AQ225" s="12"/>
    </row>
    <row r="226" spans="2:43">
      <c r="B226" s="11"/>
      <c r="F226" s="65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12"/>
    </row>
    <row r="227" spans="2:43" ht="13.5" thickBot="1">
      <c r="B227" s="11"/>
      <c r="D227" s="19" t="s">
        <v>101</v>
      </c>
      <c r="E227" s="19"/>
      <c r="F227" s="99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12"/>
    </row>
    <row r="228" spans="2:43" ht="13.5" thickTop="1">
      <c r="B228" s="11"/>
      <c r="D228" s="20"/>
      <c r="E228" s="20"/>
      <c r="F228" s="45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  <c r="AN228" s="51"/>
      <c r="AO228" s="51"/>
      <c r="AP228" s="51"/>
      <c r="AQ228" s="12"/>
    </row>
    <row r="229" spans="2:43">
      <c r="B229" s="5"/>
      <c r="E229" s="18">
        <v>1</v>
      </c>
      <c r="F229" s="44" t="str">
        <f t="shared" ref="F229:F237" si="611">F216</f>
        <v>Belford Roxo</v>
      </c>
      <c r="G229" s="96">
        <v>55518</v>
      </c>
      <c r="H229" s="96">
        <v>56380</v>
      </c>
      <c r="I229" s="96">
        <v>57242</v>
      </c>
      <c r="J229" s="96">
        <v>58104</v>
      </c>
      <c r="K229" s="96">
        <v>58965</v>
      </c>
      <c r="L229" s="96">
        <v>59623</v>
      </c>
      <c r="M229" s="96">
        <v>71644</v>
      </c>
      <c r="N229" s="96">
        <v>83913</v>
      </c>
      <c r="O229" s="96">
        <v>96430</v>
      </c>
      <c r="P229" s="96">
        <v>109195</v>
      </c>
      <c r="Q229" s="96">
        <v>121752</v>
      </c>
      <c r="R229" s="96">
        <v>134468</v>
      </c>
      <c r="S229" s="96">
        <v>147344</v>
      </c>
      <c r="T229" s="96">
        <v>148325</v>
      </c>
      <c r="U229" s="96">
        <v>149305</v>
      </c>
      <c r="V229" s="96">
        <v>149801</v>
      </c>
      <c r="W229" s="96">
        <v>150296</v>
      </c>
      <c r="X229" s="96">
        <v>150791</v>
      </c>
      <c r="Y229" s="96">
        <v>151287</v>
      </c>
      <c r="Z229" s="96">
        <v>151782</v>
      </c>
      <c r="AA229" s="96">
        <v>151875</v>
      </c>
      <c r="AB229" s="96">
        <v>151968</v>
      </c>
      <c r="AC229" s="96">
        <v>152062</v>
      </c>
      <c r="AD229" s="96">
        <v>152155</v>
      </c>
      <c r="AE229" s="96">
        <v>152248</v>
      </c>
      <c r="AF229" s="96">
        <v>152248</v>
      </c>
      <c r="AG229" s="96">
        <v>152248</v>
      </c>
      <c r="AH229" s="96">
        <v>152248</v>
      </c>
      <c r="AI229" s="96">
        <v>152248</v>
      </c>
      <c r="AJ229" s="96">
        <v>152248</v>
      </c>
      <c r="AK229" s="96">
        <v>152248</v>
      </c>
      <c r="AL229" s="96">
        <v>152248</v>
      </c>
      <c r="AM229" s="96">
        <v>152248</v>
      </c>
      <c r="AN229" s="96">
        <v>152248</v>
      </c>
      <c r="AO229" s="96">
        <v>152248</v>
      </c>
      <c r="AP229" s="96">
        <v>152248</v>
      </c>
      <c r="AQ229" s="8"/>
    </row>
    <row r="230" spans="2:43">
      <c r="B230" s="5"/>
      <c r="E230" s="18">
        <v>2</v>
      </c>
      <c r="F230" s="44" t="str">
        <f t="shared" si="611"/>
        <v>Duque de Caxias</v>
      </c>
      <c r="G230" s="96">
        <v>35926</v>
      </c>
      <c r="H230" s="96">
        <v>36282</v>
      </c>
      <c r="I230" s="96">
        <v>37146</v>
      </c>
      <c r="J230" s="96">
        <v>38021</v>
      </c>
      <c r="K230" s="96">
        <v>38387</v>
      </c>
      <c r="L230" s="96">
        <v>38621</v>
      </c>
      <c r="M230" s="96">
        <v>64880</v>
      </c>
      <c r="N230" s="96">
        <v>91798</v>
      </c>
      <c r="O230" s="96">
        <v>119373</v>
      </c>
      <c r="P230" s="96">
        <v>147606</v>
      </c>
      <c r="Q230" s="96">
        <v>175831</v>
      </c>
      <c r="R230" s="96">
        <v>204500</v>
      </c>
      <c r="S230" s="96">
        <v>233615</v>
      </c>
      <c r="T230" s="96">
        <v>235272</v>
      </c>
      <c r="U230" s="96">
        <v>236927</v>
      </c>
      <c r="V230" s="96">
        <v>237826</v>
      </c>
      <c r="W230" s="96">
        <v>238724</v>
      </c>
      <c r="X230" s="96">
        <v>239622</v>
      </c>
      <c r="Y230" s="96">
        <v>240519</v>
      </c>
      <c r="Z230" s="96">
        <v>241416</v>
      </c>
      <c r="AA230" s="96">
        <v>241832</v>
      </c>
      <c r="AB230" s="96">
        <v>242247</v>
      </c>
      <c r="AC230" s="96">
        <v>242661</v>
      </c>
      <c r="AD230" s="96">
        <v>243076</v>
      </c>
      <c r="AE230" s="96">
        <v>243491</v>
      </c>
      <c r="AF230" s="96">
        <v>243507</v>
      </c>
      <c r="AG230" s="96">
        <v>243523</v>
      </c>
      <c r="AH230" s="96">
        <v>243539</v>
      </c>
      <c r="AI230" s="96">
        <v>243555</v>
      </c>
      <c r="AJ230" s="96">
        <v>243570</v>
      </c>
      <c r="AK230" s="96">
        <v>243570</v>
      </c>
      <c r="AL230" s="96">
        <v>243570</v>
      </c>
      <c r="AM230" s="96">
        <v>243570</v>
      </c>
      <c r="AN230" s="96">
        <v>243570</v>
      </c>
      <c r="AO230" s="96">
        <v>243570</v>
      </c>
      <c r="AP230" s="96">
        <v>243570</v>
      </c>
      <c r="AQ230" s="8"/>
    </row>
    <row r="231" spans="2:43">
      <c r="B231" s="5"/>
      <c r="E231" s="18">
        <v>3</v>
      </c>
      <c r="F231" s="44" t="str">
        <f t="shared" si="611"/>
        <v>Japeri</v>
      </c>
      <c r="G231" s="96">
        <v>0</v>
      </c>
      <c r="H231" s="96">
        <v>0</v>
      </c>
      <c r="I231" s="96">
        <v>7300</v>
      </c>
      <c r="J231" s="96">
        <v>14866</v>
      </c>
      <c r="K231" s="96">
        <v>22696</v>
      </c>
      <c r="L231" s="96">
        <v>30723</v>
      </c>
      <c r="M231" s="96">
        <v>31186</v>
      </c>
      <c r="N231" s="96">
        <v>31648</v>
      </c>
      <c r="O231" s="96">
        <v>32111</v>
      </c>
      <c r="P231" s="96">
        <v>32574</v>
      </c>
      <c r="Q231" s="96">
        <v>32932</v>
      </c>
      <c r="R231" s="96">
        <v>33291</v>
      </c>
      <c r="S231" s="96">
        <v>33650</v>
      </c>
      <c r="T231" s="96">
        <v>34009</v>
      </c>
      <c r="U231" s="96">
        <v>34368</v>
      </c>
      <c r="V231" s="96">
        <v>34611</v>
      </c>
      <c r="W231" s="96">
        <v>34855</v>
      </c>
      <c r="X231" s="96">
        <v>35098</v>
      </c>
      <c r="Y231" s="96">
        <v>35342</v>
      </c>
      <c r="Z231" s="96">
        <v>35585</v>
      </c>
      <c r="AA231" s="96">
        <v>35714</v>
      </c>
      <c r="AB231" s="96">
        <v>35843</v>
      </c>
      <c r="AC231" s="96">
        <v>35972</v>
      </c>
      <c r="AD231" s="96">
        <v>36101</v>
      </c>
      <c r="AE231" s="96">
        <v>36230</v>
      </c>
      <c r="AF231" s="96">
        <v>36253</v>
      </c>
      <c r="AG231" s="96">
        <v>36276</v>
      </c>
      <c r="AH231" s="96">
        <v>36299</v>
      </c>
      <c r="AI231" s="96">
        <v>36322</v>
      </c>
      <c r="AJ231" s="96">
        <v>36345</v>
      </c>
      <c r="AK231" s="96">
        <v>36345</v>
      </c>
      <c r="AL231" s="96">
        <v>36345</v>
      </c>
      <c r="AM231" s="96">
        <v>36345</v>
      </c>
      <c r="AN231" s="96">
        <v>36345</v>
      </c>
      <c r="AO231" s="96">
        <v>36345</v>
      </c>
      <c r="AP231" s="96">
        <v>36345</v>
      </c>
      <c r="AQ231" s="8"/>
    </row>
    <row r="232" spans="2:43">
      <c r="B232" s="5"/>
      <c r="E232" s="18">
        <v>4</v>
      </c>
      <c r="F232" s="44" t="str">
        <f t="shared" si="611"/>
        <v>Mesquita</v>
      </c>
      <c r="G232" s="96">
        <v>23197</v>
      </c>
      <c r="H232" s="96">
        <v>23490</v>
      </c>
      <c r="I232" s="96">
        <v>23782</v>
      </c>
      <c r="J232" s="96">
        <v>24074</v>
      </c>
      <c r="K232" s="96">
        <v>24366</v>
      </c>
      <c r="L232" s="96">
        <v>24578</v>
      </c>
      <c r="M232" s="96">
        <v>27847</v>
      </c>
      <c r="N232" s="96">
        <v>31168</v>
      </c>
      <c r="O232" s="96">
        <v>34541</v>
      </c>
      <c r="P232" s="96">
        <v>37967</v>
      </c>
      <c r="Q232" s="96">
        <v>41299</v>
      </c>
      <c r="R232" s="96">
        <v>44662</v>
      </c>
      <c r="S232" s="96">
        <v>48055</v>
      </c>
      <c r="T232" s="96">
        <v>48282</v>
      </c>
      <c r="U232" s="96">
        <v>48509</v>
      </c>
      <c r="V232" s="96">
        <v>48591</v>
      </c>
      <c r="W232" s="96">
        <v>48674</v>
      </c>
      <c r="X232" s="96">
        <v>48756</v>
      </c>
      <c r="Y232" s="96">
        <v>48838</v>
      </c>
      <c r="Z232" s="96">
        <v>48920</v>
      </c>
      <c r="AA232" s="96">
        <v>48920</v>
      </c>
      <c r="AB232" s="96">
        <v>48920</v>
      </c>
      <c r="AC232" s="96">
        <v>48920</v>
      </c>
      <c r="AD232" s="96">
        <v>48920</v>
      </c>
      <c r="AE232" s="96">
        <v>48920</v>
      </c>
      <c r="AF232" s="96">
        <v>48920</v>
      </c>
      <c r="AG232" s="96">
        <v>48920</v>
      </c>
      <c r="AH232" s="96">
        <v>48920</v>
      </c>
      <c r="AI232" s="96">
        <v>48920</v>
      </c>
      <c r="AJ232" s="96">
        <v>48920</v>
      </c>
      <c r="AK232" s="96">
        <v>48920</v>
      </c>
      <c r="AL232" s="96">
        <v>48920</v>
      </c>
      <c r="AM232" s="96">
        <v>48920</v>
      </c>
      <c r="AN232" s="96">
        <v>48920</v>
      </c>
      <c r="AO232" s="96">
        <v>48920</v>
      </c>
      <c r="AP232" s="96">
        <v>48920</v>
      </c>
      <c r="AQ232" s="8"/>
    </row>
    <row r="233" spans="2:43">
      <c r="B233" s="5"/>
      <c r="E233" s="18">
        <v>5</v>
      </c>
      <c r="F233" s="44" t="str">
        <f t="shared" si="611"/>
        <v>Nilopolis</v>
      </c>
      <c r="G233" s="96">
        <v>7200</v>
      </c>
      <c r="H233" s="96">
        <v>7273</v>
      </c>
      <c r="I233" s="96">
        <v>7346</v>
      </c>
      <c r="J233" s="96">
        <v>7419</v>
      </c>
      <c r="K233" s="96">
        <v>7492</v>
      </c>
      <c r="L233" s="96">
        <v>7537</v>
      </c>
      <c r="M233" s="96">
        <v>11024</v>
      </c>
      <c r="N233" s="96">
        <v>14552</v>
      </c>
      <c r="O233" s="96">
        <v>18121</v>
      </c>
      <c r="P233" s="96">
        <v>21732</v>
      </c>
      <c r="Q233" s="96">
        <v>25294</v>
      </c>
      <c r="R233" s="96">
        <v>28875</v>
      </c>
      <c r="S233" s="96">
        <v>32473</v>
      </c>
      <c r="T233" s="96">
        <v>32550</v>
      </c>
      <c r="U233" s="96">
        <v>32628</v>
      </c>
      <c r="V233" s="96">
        <v>32628</v>
      </c>
      <c r="W233" s="96">
        <v>32628</v>
      </c>
      <c r="X233" s="96">
        <v>32628</v>
      </c>
      <c r="Y233" s="96">
        <v>32628</v>
      </c>
      <c r="Z233" s="96">
        <v>32628</v>
      </c>
      <c r="AA233" s="96">
        <v>32628</v>
      </c>
      <c r="AB233" s="96">
        <v>32628</v>
      </c>
      <c r="AC233" s="96">
        <v>32628</v>
      </c>
      <c r="AD233" s="96">
        <v>32628</v>
      </c>
      <c r="AE233" s="96">
        <v>32628</v>
      </c>
      <c r="AF233" s="96">
        <v>32628</v>
      </c>
      <c r="AG233" s="96">
        <v>32628</v>
      </c>
      <c r="AH233" s="96">
        <v>32628</v>
      </c>
      <c r="AI233" s="96">
        <v>32628</v>
      </c>
      <c r="AJ233" s="96">
        <v>32628</v>
      </c>
      <c r="AK233" s="96">
        <v>32628</v>
      </c>
      <c r="AL233" s="96">
        <v>32628</v>
      </c>
      <c r="AM233" s="96">
        <v>32628</v>
      </c>
      <c r="AN233" s="96">
        <v>32628</v>
      </c>
      <c r="AO233" s="96">
        <v>32628</v>
      </c>
      <c r="AP233" s="96">
        <v>32628</v>
      </c>
      <c r="AQ233" s="8"/>
    </row>
    <row r="234" spans="2:43">
      <c r="B234" s="5"/>
      <c r="E234" s="18">
        <v>6</v>
      </c>
      <c r="F234" s="44" t="str">
        <f t="shared" si="611"/>
        <v>Novo Iguacu</v>
      </c>
      <c r="G234" s="96">
        <v>79494</v>
      </c>
      <c r="H234" s="96">
        <v>80546</v>
      </c>
      <c r="I234" s="96">
        <v>83750</v>
      </c>
      <c r="J234" s="96">
        <v>87010</v>
      </c>
      <c r="K234" s="96">
        <v>88118</v>
      </c>
      <c r="L234" s="96">
        <v>88938</v>
      </c>
      <c r="M234" s="96">
        <v>101028</v>
      </c>
      <c r="N234" s="96">
        <v>113324</v>
      </c>
      <c r="O234" s="96">
        <v>125826</v>
      </c>
      <c r="P234" s="96">
        <v>138534</v>
      </c>
      <c r="Q234" s="96">
        <v>150897</v>
      </c>
      <c r="R234" s="96">
        <v>163381</v>
      </c>
      <c r="S234" s="96">
        <v>175986</v>
      </c>
      <c r="T234" s="96">
        <v>176892</v>
      </c>
      <c r="U234" s="96">
        <v>177797</v>
      </c>
      <c r="V234" s="96">
        <v>178199</v>
      </c>
      <c r="W234" s="96">
        <v>178601</v>
      </c>
      <c r="X234" s="96">
        <v>179003</v>
      </c>
      <c r="Y234" s="96">
        <v>179405</v>
      </c>
      <c r="Z234" s="96">
        <v>179806</v>
      </c>
      <c r="AA234" s="96">
        <v>179806</v>
      </c>
      <c r="AB234" s="96">
        <v>179806</v>
      </c>
      <c r="AC234" s="96">
        <v>179806</v>
      </c>
      <c r="AD234" s="96">
        <v>179806</v>
      </c>
      <c r="AE234" s="96">
        <v>179806</v>
      </c>
      <c r="AF234" s="96">
        <v>179806</v>
      </c>
      <c r="AG234" s="96">
        <v>179806</v>
      </c>
      <c r="AH234" s="96">
        <v>179806</v>
      </c>
      <c r="AI234" s="96">
        <v>179806</v>
      </c>
      <c r="AJ234" s="96">
        <v>179806</v>
      </c>
      <c r="AK234" s="96">
        <v>179806</v>
      </c>
      <c r="AL234" s="96">
        <v>179806</v>
      </c>
      <c r="AM234" s="96">
        <v>179806</v>
      </c>
      <c r="AN234" s="96">
        <v>179806</v>
      </c>
      <c r="AO234" s="96">
        <v>179806</v>
      </c>
      <c r="AP234" s="96">
        <v>179806</v>
      </c>
      <c r="AQ234" s="8"/>
    </row>
    <row r="235" spans="2:43">
      <c r="B235" s="5"/>
      <c r="E235" s="18">
        <v>7</v>
      </c>
      <c r="F235" s="44" t="str">
        <f t="shared" si="611"/>
        <v>Queimados</v>
      </c>
      <c r="G235" s="96">
        <v>17181</v>
      </c>
      <c r="H235" s="96">
        <v>17507</v>
      </c>
      <c r="I235" s="96">
        <v>22884</v>
      </c>
      <c r="J235" s="96">
        <v>28446</v>
      </c>
      <c r="K235" s="96">
        <v>34193</v>
      </c>
      <c r="L235" s="96">
        <v>39968</v>
      </c>
      <c r="M235" s="96">
        <v>40509</v>
      </c>
      <c r="N235" s="96">
        <v>41050</v>
      </c>
      <c r="O235" s="96">
        <v>41590</v>
      </c>
      <c r="P235" s="96">
        <v>42131</v>
      </c>
      <c r="Q235" s="96">
        <v>42492</v>
      </c>
      <c r="R235" s="96">
        <v>42852</v>
      </c>
      <c r="S235" s="96">
        <v>43213</v>
      </c>
      <c r="T235" s="96">
        <v>43574</v>
      </c>
      <c r="U235" s="96">
        <v>43934</v>
      </c>
      <c r="V235" s="96">
        <v>44132</v>
      </c>
      <c r="W235" s="96">
        <v>44330</v>
      </c>
      <c r="X235" s="96">
        <v>44529</v>
      </c>
      <c r="Y235" s="96">
        <v>44726</v>
      </c>
      <c r="Z235" s="96">
        <v>44925</v>
      </c>
      <c r="AA235" s="96">
        <v>44988</v>
      </c>
      <c r="AB235" s="96">
        <v>45050</v>
      </c>
      <c r="AC235" s="96">
        <v>45113</v>
      </c>
      <c r="AD235" s="96">
        <v>45174</v>
      </c>
      <c r="AE235" s="96">
        <v>45237</v>
      </c>
      <c r="AF235" s="96">
        <v>45237</v>
      </c>
      <c r="AG235" s="96">
        <v>45237</v>
      </c>
      <c r="AH235" s="96">
        <v>45237</v>
      </c>
      <c r="AI235" s="96">
        <v>45237</v>
      </c>
      <c r="AJ235" s="96">
        <v>45237</v>
      </c>
      <c r="AK235" s="96">
        <v>45237</v>
      </c>
      <c r="AL235" s="96">
        <v>45237</v>
      </c>
      <c r="AM235" s="96">
        <v>45237</v>
      </c>
      <c r="AN235" s="96">
        <v>45237</v>
      </c>
      <c r="AO235" s="96">
        <v>45237</v>
      </c>
      <c r="AP235" s="96">
        <v>45237</v>
      </c>
      <c r="AQ235" s="8"/>
    </row>
    <row r="236" spans="2:43">
      <c r="B236" s="5"/>
      <c r="E236" s="18">
        <v>8</v>
      </c>
      <c r="F236" s="44" t="str">
        <f t="shared" si="611"/>
        <v>Rio de Janeiro - AP 1, 2.2 e 3</v>
      </c>
      <c r="G236" s="96">
        <v>307882</v>
      </c>
      <c r="H236" s="96">
        <v>311564</v>
      </c>
      <c r="I236" s="96">
        <v>315245</v>
      </c>
      <c r="J236" s="96">
        <v>318927</v>
      </c>
      <c r="K236" s="96">
        <v>322608</v>
      </c>
      <c r="L236" s="96">
        <v>325203</v>
      </c>
      <c r="M236" s="96">
        <v>337164</v>
      </c>
      <c r="N236" s="96">
        <v>349272</v>
      </c>
      <c r="O236" s="96">
        <v>361529</v>
      </c>
      <c r="P236" s="96">
        <v>373934</v>
      </c>
      <c r="Q236" s="96">
        <v>385245</v>
      </c>
      <c r="R236" s="96">
        <v>396641</v>
      </c>
      <c r="S236" s="96">
        <v>408123</v>
      </c>
      <c r="T236" s="96">
        <v>409931</v>
      </c>
      <c r="U236" s="96">
        <v>411740</v>
      </c>
      <c r="V236" s="96">
        <v>412461</v>
      </c>
      <c r="W236" s="96">
        <v>413181</v>
      </c>
      <c r="X236" s="96">
        <v>413902</v>
      </c>
      <c r="Y236" s="96">
        <v>414623</v>
      </c>
      <c r="Z236" s="96">
        <v>415344</v>
      </c>
      <c r="AA236" s="96">
        <v>415344</v>
      </c>
      <c r="AB236" s="96">
        <v>415344</v>
      </c>
      <c r="AC236" s="96">
        <v>415344</v>
      </c>
      <c r="AD236" s="96">
        <v>415344</v>
      </c>
      <c r="AE236" s="96">
        <v>415344</v>
      </c>
      <c r="AF236" s="96">
        <v>415344</v>
      </c>
      <c r="AG236" s="96">
        <v>415344</v>
      </c>
      <c r="AH236" s="96">
        <v>415344</v>
      </c>
      <c r="AI236" s="96">
        <v>415344</v>
      </c>
      <c r="AJ236" s="96">
        <v>415344</v>
      </c>
      <c r="AK236" s="96">
        <v>415344</v>
      </c>
      <c r="AL236" s="96">
        <v>415344</v>
      </c>
      <c r="AM236" s="96">
        <v>415344</v>
      </c>
      <c r="AN236" s="96">
        <v>415344</v>
      </c>
      <c r="AO236" s="96">
        <v>415344</v>
      </c>
      <c r="AP236" s="96">
        <v>415344</v>
      </c>
      <c r="AQ236" s="8"/>
    </row>
    <row r="237" spans="2:43">
      <c r="B237" s="5"/>
      <c r="E237" s="18">
        <v>9</v>
      </c>
      <c r="F237" s="44" t="str">
        <f t="shared" si="611"/>
        <v>Sao Joao de Meriti</v>
      </c>
      <c r="G237" s="96">
        <v>0</v>
      </c>
      <c r="H237" s="96">
        <v>0</v>
      </c>
      <c r="I237" s="96">
        <v>0</v>
      </c>
      <c r="J237" s="96">
        <v>0</v>
      </c>
      <c r="K237" s="96">
        <v>0</v>
      </c>
      <c r="L237" s="96">
        <v>0</v>
      </c>
      <c r="M237" s="96">
        <v>0</v>
      </c>
      <c r="N237" s="96">
        <v>0</v>
      </c>
      <c r="O237" s="96">
        <v>0</v>
      </c>
      <c r="P237" s="96">
        <v>0</v>
      </c>
      <c r="Q237" s="96">
        <v>0</v>
      </c>
      <c r="R237" s="96">
        <v>0</v>
      </c>
      <c r="S237" s="96">
        <v>0</v>
      </c>
      <c r="T237" s="96">
        <v>0</v>
      </c>
      <c r="U237" s="96">
        <v>0</v>
      </c>
      <c r="V237" s="96">
        <v>0</v>
      </c>
      <c r="W237" s="96">
        <v>0</v>
      </c>
      <c r="X237" s="96">
        <v>0</v>
      </c>
      <c r="Y237" s="96">
        <v>0</v>
      </c>
      <c r="Z237" s="96">
        <v>0</v>
      </c>
      <c r="AA237" s="96">
        <v>0</v>
      </c>
      <c r="AB237" s="96">
        <v>0</v>
      </c>
      <c r="AC237" s="96">
        <v>0</v>
      </c>
      <c r="AD237" s="96">
        <v>0</v>
      </c>
      <c r="AE237" s="96">
        <v>0</v>
      </c>
      <c r="AF237" s="96">
        <v>0</v>
      </c>
      <c r="AG237" s="96">
        <v>0</v>
      </c>
      <c r="AH237" s="96">
        <v>0</v>
      </c>
      <c r="AI237" s="96">
        <v>0</v>
      </c>
      <c r="AJ237" s="96">
        <v>0</v>
      </c>
      <c r="AK237" s="96">
        <v>0</v>
      </c>
      <c r="AL237" s="96">
        <v>0</v>
      </c>
      <c r="AM237" s="96">
        <v>0</v>
      </c>
      <c r="AN237" s="96">
        <v>0</v>
      </c>
      <c r="AO237" s="96">
        <v>0</v>
      </c>
      <c r="AP237" s="96">
        <v>0</v>
      </c>
      <c r="AQ237" s="8"/>
    </row>
    <row r="238" spans="2:43">
      <c r="B238" s="11"/>
      <c r="F238" s="100" t="s">
        <v>1</v>
      </c>
      <c r="G238" s="102">
        <f t="shared" ref="G238:AP238" si="612">SUM(G229:G237)</f>
        <v>526398</v>
      </c>
      <c r="H238" s="102">
        <f t="shared" si="612"/>
        <v>533042</v>
      </c>
      <c r="I238" s="102">
        <f t="shared" si="612"/>
        <v>554695</v>
      </c>
      <c r="J238" s="102">
        <f t="shared" si="612"/>
        <v>576867</v>
      </c>
      <c r="K238" s="102">
        <f t="shared" si="612"/>
        <v>596825</v>
      </c>
      <c r="L238" s="102">
        <f t="shared" si="612"/>
        <v>615191</v>
      </c>
      <c r="M238" s="102">
        <f t="shared" si="612"/>
        <v>685282</v>
      </c>
      <c r="N238" s="102">
        <f t="shared" si="612"/>
        <v>756725</v>
      </c>
      <c r="O238" s="102">
        <f t="shared" si="612"/>
        <v>829521</v>
      </c>
      <c r="P238" s="102">
        <f t="shared" si="612"/>
        <v>903673</v>
      </c>
      <c r="Q238" s="102">
        <f t="shared" si="612"/>
        <v>975742</v>
      </c>
      <c r="R238" s="102">
        <f t="shared" si="612"/>
        <v>1048670</v>
      </c>
      <c r="S238" s="102">
        <f t="shared" si="612"/>
        <v>1122459</v>
      </c>
      <c r="T238" s="102">
        <f t="shared" si="612"/>
        <v>1128835</v>
      </c>
      <c r="U238" s="102">
        <f t="shared" si="612"/>
        <v>1135208</v>
      </c>
      <c r="V238" s="102">
        <f t="shared" si="612"/>
        <v>1138249</v>
      </c>
      <c r="W238" s="102">
        <f t="shared" si="612"/>
        <v>1141289</v>
      </c>
      <c r="X238" s="102">
        <f t="shared" si="612"/>
        <v>1144329</v>
      </c>
      <c r="Y238" s="102">
        <f t="shared" si="612"/>
        <v>1147368</v>
      </c>
      <c r="Z238" s="102">
        <f t="shared" si="612"/>
        <v>1150406</v>
      </c>
      <c r="AA238" s="102">
        <f t="shared" si="612"/>
        <v>1151107</v>
      </c>
      <c r="AB238" s="102">
        <f t="shared" si="612"/>
        <v>1151806</v>
      </c>
      <c r="AC238" s="102">
        <f t="shared" si="612"/>
        <v>1152506</v>
      </c>
      <c r="AD238" s="102">
        <f t="shared" si="612"/>
        <v>1153204</v>
      </c>
      <c r="AE238" s="102">
        <f t="shared" si="612"/>
        <v>1153904</v>
      </c>
      <c r="AF238" s="102">
        <f t="shared" si="612"/>
        <v>1153943</v>
      </c>
      <c r="AG238" s="102">
        <f t="shared" si="612"/>
        <v>1153982</v>
      </c>
      <c r="AH238" s="102">
        <f t="shared" si="612"/>
        <v>1154021</v>
      </c>
      <c r="AI238" s="102">
        <f t="shared" si="612"/>
        <v>1154060</v>
      </c>
      <c r="AJ238" s="102">
        <f t="shared" si="612"/>
        <v>1154098</v>
      </c>
      <c r="AK238" s="102">
        <f t="shared" si="612"/>
        <v>1154098</v>
      </c>
      <c r="AL238" s="102">
        <f t="shared" si="612"/>
        <v>1154098</v>
      </c>
      <c r="AM238" s="102">
        <f t="shared" si="612"/>
        <v>1154098</v>
      </c>
      <c r="AN238" s="102">
        <f t="shared" si="612"/>
        <v>1154098</v>
      </c>
      <c r="AO238" s="102">
        <f t="shared" si="612"/>
        <v>1154098</v>
      </c>
      <c r="AP238" s="102">
        <f t="shared" si="612"/>
        <v>1154098</v>
      </c>
      <c r="AQ238" s="12"/>
    </row>
    <row r="239" spans="2:43">
      <c r="B239" s="11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12"/>
    </row>
    <row r="240" spans="2:43" ht="13.5" thickBot="1">
      <c r="B240" s="11"/>
      <c r="D240" s="19" t="s">
        <v>102</v>
      </c>
      <c r="E240" s="19"/>
      <c r="F240" s="19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12"/>
    </row>
    <row r="241" spans="2:45" ht="13.5" thickTop="1">
      <c r="B241" s="11"/>
      <c r="D241" s="20"/>
      <c r="E241" s="20"/>
      <c r="F241" s="2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12"/>
    </row>
    <row r="242" spans="2:45" s="21" customFormat="1">
      <c r="B242" s="5"/>
      <c r="E242" s="34">
        <v>1</v>
      </c>
      <c r="F242" s="35" t="str">
        <f>LOOKUP(E242,CAPEX!$E$11:$E$19,CAPEX!$F$11:$F$19)</f>
        <v>Belford Roxo</v>
      </c>
      <c r="G242" s="68"/>
      <c r="H242" s="72">
        <f>SUM(H243:H247)</f>
        <v>6861552.272411149</v>
      </c>
      <c r="I242" s="72">
        <f t="shared" ref="I242" si="613">SUM(I243:I247)</f>
        <v>6903342.0911474414</v>
      </c>
      <c r="J242" s="72">
        <f t="shared" ref="J242" si="614">SUM(J243:J247)</f>
        <v>8594726.2386684027</v>
      </c>
      <c r="K242" s="72">
        <f t="shared" ref="K242" si="615">SUM(K243:K247)</f>
        <v>10519547.597499918</v>
      </c>
      <c r="L242" s="72">
        <f t="shared" ref="L242" si="616">SUM(L243:L247)</f>
        <v>12223459.822416773</v>
      </c>
      <c r="M242" s="72">
        <f t="shared" ref="M242" si="617">SUM(M243:M247)</f>
        <v>13835457.801375329</v>
      </c>
      <c r="N242" s="72">
        <f t="shared" ref="N242" si="618">SUM(N243:N247)</f>
        <v>16416093.36516461</v>
      </c>
      <c r="O242" s="72">
        <f t="shared" ref="O242" si="619">SUM(O243:O247)</f>
        <v>18255815.866823677</v>
      </c>
      <c r="P242" s="72">
        <f t="shared" ref="P242" si="620">SUM(P243:P247)</f>
        <v>19998733.692160025</v>
      </c>
      <c r="Q242" s="72">
        <f t="shared" ref="Q242" si="621">SUM(Q243:Q247)</f>
        <v>21416063.36727782</v>
      </c>
      <c r="R242" s="72">
        <f t="shared" ref="R242" si="622">SUM(R243:R247)</f>
        <v>22567133.218970384</v>
      </c>
      <c r="S242" s="72">
        <f t="shared" ref="S242" si="623">SUM(S243:S247)</f>
        <v>24812248.669166867</v>
      </c>
      <c r="T242" s="72">
        <f t="shared" ref="T242" si="624">SUM(T243:T247)</f>
        <v>27067162.798556656</v>
      </c>
      <c r="U242" s="72">
        <f t="shared" ref="U242" si="625">SUM(U243:U247)</f>
        <v>27127228.148413967</v>
      </c>
      <c r="V242" s="72">
        <f t="shared" ref="V242" si="626">SUM(V243:V247)</f>
        <v>27187238.138501827</v>
      </c>
      <c r="W242" s="72">
        <f t="shared" ref="W242" si="627">SUM(W243:W247)</f>
        <v>27199804.806167822</v>
      </c>
      <c r="X242" s="72">
        <f t="shared" ref="X242" si="628">SUM(X243:X247)</f>
        <v>27212371.473833818</v>
      </c>
      <c r="Y242" s="72">
        <f t="shared" ref="Y242" si="629">SUM(Y243:Y247)</f>
        <v>27224938.141499825</v>
      </c>
      <c r="Z242" s="72">
        <f t="shared" ref="Z242" si="630">SUM(Z243:Z247)</f>
        <v>27237504.80916582</v>
      </c>
      <c r="AA242" s="72">
        <f t="shared" ref="AA242" si="631">SUM(AA243:AA247)</f>
        <v>27250071.47683182</v>
      </c>
      <c r="AB242" s="72">
        <f t="shared" ref="AB242" si="632">SUM(AB243:AB247)</f>
        <v>27219678.963401716</v>
      </c>
      <c r="AC242" s="72">
        <f t="shared" ref="AC242" si="633">SUM(AC243:AC247)</f>
        <v>27189286.449971609</v>
      </c>
      <c r="AD242" s="72">
        <f t="shared" ref="AD242" si="634">SUM(AD243:AD247)</f>
        <v>27158949.296310965</v>
      </c>
      <c r="AE242" s="72">
        <f t="shared" ref="AE242" si="635">SUM(AE243:AE247)</f>
        <v>27128556.782880854</v>
      </c>
      <c r="AF242" s="72">
        <f t="shared" ref="AF242" si="636">SUM(AF243:AF247)</f>
        <v>27098164.269450758</v>
      </c>
      <c r="AG242" s="72">
        <f t="shared" ref="AG242" si="637">SUM(AG243:AG247)</f>
        <v>27028023.441552863</v>
      </c>
      <c r="AH242" s="72">
        <f t="shared" ref="AH242" si="638">SUM(AH243:AH247)</f>
        <v>26957882.613654979</v>
      </c>
      <c r="AI242" s="72">
        <f t="shared" ref="AI242" si="639">SUM(AI243:AI247)</f>
        <v>26887686.425987635</v>
      </c>
      <c r="AJ242" s="72">
        <f t="shared" ref="AJ242" si="640">SUM(AJ243:AJ247)</f>
        <v>26817545.598089732</v>
      </c>
      <c r="AK242" s="72">
        <f t="shared" ref="AK242" si="641">SUM(AK243:AK247)</f>
        <v>26747404.770191852</v>
      </c>
      <c r="AL242" s="72">
        <f t="shared" ref="AL242" si="642">SUM(AL243:AL247)</f>
        <v>26642553.366846468</v>
      </c>
      <c r="AM242" s="72">
        <f t="shared" ref="AM242" si="643">SUM(AM243:AM247)</f>
        <v>26537757.323270533</v>
      </c>
      <c r="AN242" s="72">
        <f t="shared" ref="AN242" si="644">SUM(AN243:AN247)</f>
        <v>26432905.919925142</v>
      </c>
      <c r="AO242" s="72">
        <f t="shared" ref="AO242" si="645">SUM(AO243:AO247)</f>
        <v>26328109.876349211</v>
      </c>
      <c r="AP242" s="72">
        <f t="shared" ref="AP242" si="646">SUM(AP243:AP247)</f>
        <v>26223258.473003823</v>
      </c>
      <c r="AQ242" s="8"/>
      <c r="AS242" s="24"/>
    </row>
    <row r="243" spans="2:45" s="21" customFormat="1">
      <c r="B243" s="5"/>
      <c r="C243" s="9"/>
      <c r="D243" s="9"/>
      <c r="E243" s="18"/>
      <c r="F243" s="61" t="s">
        <v>2</v>
      </c>
      <c r="G243" s="78"/>
      <c r="H243" s="73">
        <v>2753.5514427412081</v>
      </c>
      <c r="I243" s="73">
        <v>51688.956902726415</v>
      </c>
      <c r="J243" s="73">
        <v>125257.40427410637</v>
      </c>
      <c r="K243" s="73">
        <v>227853.1533263743</v>
      </c>
      <c r="L243" s="73">
        <v>351378.03828946728</v>
      </c>
      <c r="M243" s="73">
        <v>495758.02352716814</v>
      </c>
      <c r="N243" s="73">
        <v>704556.58826635533</v>
      </c>
      <c r="O243" s="73">
        <v>912879.81530898879</v>
      </c>
      <c r="P243" s="73">
        <v>1000034.2056741574</v>
      </c>
      <c r="Q243" s="73">
        <v>1070907.6008426966</v>
      </c>
      <c r="R243" s="73">
        <v>1128466.7064606743</v>
      </c>
      <c r="S243" s="73">
        <v>1240733.4269662921</v>
      </c>
      <c r="T243" s="73">
        <v>1353490.1292134833</v>
      </c>
      <c r="U243" s="73">
        <v>1356493.6896067418</v>
      </c>
      <c r="V243" s="73">
        <v>1359494.4817415732</v>
      </c>
      <c r="W243" s="73">
        <v>1360122.8764044945</v>
      </c>
      <c r="X243" s="73">
        <v>1360751.2710674158</v>
      </c>
      <c r="Y243" s="73">
        <v>1361379.6657303371</v>
      </c>
      <c r="Z243" s="73">
        <v>1362008.0603932585</v>
      </c>
      <c r="AA243" s="73">
        <v>1362636.4550561798</v>
      </c>
      <c r="AB243" s="73">
        <v>1361116.6811797754</v>
      </c>
      <c r="AC243" s="73">
        <v>1359596.907303371</v>
      </c>
      <c r="AD243" s="73">
        <v>1358079.9016853932</v>
      </c>
      <c r="AE243" s="73">
        <v>1356560.1278089888</v>
      </c>
      <c r="AF243" s="73">
        <v>1355040.3539325844</v>
      </c>
      <c r="AG243" s="73">
        <v>1351532.970505618</v>
      </c>
      <c r="AH243" s="73">
        <v>1348025.5870786516</v>
      </c>
      <c r="AI243" s="73">
        <v>1344515.4353932582</v>
      </c>
      <c r="AJ243" s="73">
        <v>1341008.0519662921</v>
      </c>
      <c r="AK243" s="73">
        <v>1337500.6685393259</v>
      </c>
      <c r="AL243" s="73">
        <v>1332257.5870786516</v>
      </c>
      <c r="AM243" s="73">
        <v>1327017.2738764046</v>
      </c>
      <c r="AN243" s="73">
        <v>1321774.1924157303</v>
      </c>
      <c r="AO243" s="73">
        <v>1316533.8792134833</v>
      </c>
      <c r="AP243" s="73">
        <v>1311290.797752809</v>
      </c>
      <c r="AQ243" s="8"/>
      <c r="AS243" s="24"/>
    </row>
    <row r="244" spans="2:45" s="21" customFormat="1">
      <c r="B244" s="5"/>
      <c r="C244" s="9"/>
      <c r="D244" s="9"/>
      <c r="E244" s="18"/>
      <c r="F244" s="61" t="s">
        <v>47</v>
      </c>
      <c r="G244" s="78"/>
      <c r="H244" s="73">
        <v>6104623.5485572591</v>
      </c>
      <c r="I244" s="73">
        <v>6092884.7090972727</v>
      </c>
      <c r="J244" s="73">
        <v>7524794.963885894</v>
      </c>
      <c r="K244" s="73">
        <v>9135457.2972336262</v>
      </c>
      <c r="L244" s="73">
        <v>10528562.190740533</v>
      </c>
      <c r="M244" s="73">
        <v>11819000.32698283</v>
      </c>
      <c r="N244" s="73">
        <v>13907191.411233645</v>
      </c>
      <c r="O244" s="73">
        <v>15336380.89719101</v>
      </c>
      <c r="P244" s="73">
        <v>16800574.655325845</v>
      </c>
      <c r="Q244" s="73">
        <v>17991247.694157302</v>
      </c>
      <c r="R244" s="73">
        <v>18958240.668539327</v>
      </c>
      <c r="S244" s="73">
        <v>20844321.573033709</v>
      </c>
      <c r="T244" s="73">
        <v>22738634.170786515</v>
      </c>
      <c r="U244" s="73">
        <v>22789093.98539326</v>
      </c>
      <c r="V244" s="73">
        <v>22839507.293258429</v>
      </c>
      <c r="W244" s="73">
        <v>22850064.323595505</v>
      </c>
      <c r="X244" s="73">
        <v>22860621.353932582</v>
      </c>
      <c r="Y244" s="73">
        <v>22871178.384269662</v>
      </c>
      <c r="Z244" s="73">
        <v>22881735.414606743</v>
      </c>
      <c r="AA244" s="73">
        <v>22892292.444943819</v>
      </c>
      <c r="AB244" s="73">
        <v>22866760.243820224</v>
      </c>
      <c r="AC244" s="73">
        <v>22841228.042696629</v>
      </c>
      <c r="AD244" s="73">
        <v>22815742.348314609</v>
      </c>
      <c r="AE244" s="73">
        <v>22790210.14719101</v>
      </c>
      <c r="AF244" s="73">
        <v>22764677.946067415</v>
      </c>
      <c r="AG244" s="73">
        <v>22705753.904494382</v>
      </c>
      <c r="AH244" s="73">
        <v>22646829.862921353</v>
      </c>
      <c r="AI244" s="73">
        <v>22587859.314606745</v>
      </c>
      <c r="AJ244" s="73">
        <v>22528935.273033705</v>
      </c>
      <c r="AK244" s="73">
        <v>22470011.231460676</v>
      </c>
      <c r="AL244" s="73">
        <v>22381927.462921351</v>
      </c>
      <c r="AM244" s="73">
        <v>22293890.201123595</v>
      </c>
      <c r="AN244" s="73">
        <v>22205806.432584271</v>
      </c>
      <c r="AO244" s="73">
        <v>22117769.170786515</v>
      </c>
      <c r="AP244" s="73">
        <v>22029685.40224719</v>
      </c>
      <c r="AQ244" s="8"/>
      <c r="AS244" s="24"/>
    </row>
    <row r="245" spans="2:45" s="21" customFormat="1">
      <c r="B245" s="5"/>
      <c r="C245" s="9"/>
      <c r="D245" s="9"/>
      <c r="E245" s="18"/>
      <c r="F245" s="61" t="s">
        <v>48</v>
      </c>
      <c r="G245" s="78"/>
      <c r="H245" s="73">
        <v>435641.55921886209</v>
      </c>
      <c r="I245" s="73">
        <v>438294.80458827404</v>
      </c>
      <c r="J245" s="73">
        <v>545681.17985889083</v>
      </c>
      <c r="K245" s="73">
        <v>667888.53829448728</v>
      </c>
      <c r="L245" s="73">
        <v>776070.32413024793</v>
      </c>
      <c r="M245" s="73">
        <v>878416.45298432268</v>
      </c>
      <c r="N245" s="73">
        <v>1042261.6087379423</v>
      </c>
      <c r="O245" s="73">
        <v>1159066.0208205089</v>
      </c>
      <c r="P245" s="73">
        <v>1269724.2813533053</v>
      </c>
      <c r="Q245" s="73">
        <v>1359710.8740486794</v>
      </c>
      <c r="R245" s="73">
        <v>1432792.5682561859</v>
      </c>
      <c r="S245" s="73">
        <v>1575335.4734939041</v>
      </c>
      <c r="T245" s="73">
        <v>1718500.4991662686</v>
      </c>
      <c r="U245" s="73">
        <v>1722314.0622826025</v>
      </c>
      <c r="V245" s="73">
        <v>1726124.1105942205</v>
      </c>
      <c r="W245" s="73">
        <v>1726921.9712646427</v>
      </c>
      <c r="X245" s="73">
        <v>1727719.8319350649</v>
      </c>
      <c r="Y245" s="73">
        <v>1728517.6926054868</v>
      </c>
      <c r="Z245" s="73">
        <v>1729315.553275909</v>
      </c>
      <c r="AA245" s="73">
        <v>1730113.4139463305</v>
      </c>
      <c r="AB245" s="73">
        <v>1728183.7861575128</v>
      </c>
      <c r="AC245" s="73">
        <v>1726254.1583686948</v>
      </c>
      <c r="AD245" s="73">
        <v>1724328.0453845931</v>
      </c>
      <c r="AE245" s="73">
        <v>1722398.4175957751</v>
      </c>
      <c r="AF245" s="73">
        <v>1720468.7898069571</v>
      </c>
      <c r="AG245" s="73">
        <v>1716015.5322323989</v>
      </c>
      <c r="AH245" s="73">
        <v>1711562.2746578411</v>
      </c>
      <c r="AI245" s="73">
        <v>1707105.5022785685</v>
      </c>
      <c r="AJ245" s="73">
        <v>1702652.2447040102</v>
      </c>
      <c r="AK245" s="73">
        <v>1698198.9871294529</v>
      </c>
      <c r="AL245" s="73">
        <v>1691541.946998267</v>
      </c>
      <c r="AM245" s="73">
        <v>1684888.4216717964</v>
      </c>
      <c r="AN245" s="73">
        <v>1678231.3815406109</v>
      </c>
      <c r="AO245" s="73">
        <v>1671577.8562141408</v>
      </c>
      <c r="AP245" s="73">
        <v>1664920.8160829551</v>
      </c>
      <c r="AQ245" s="8"/>
      <c r="AS245" s="24"/>
    </row>
    <row r="246" spans="2:45" s="21" customFormat="1">
      <c r="B246" s="5"/>
      <c r="C246" s="9"/>
      <c r="D246" s="9"/>
      <c r="E246" s="18"/>
      <c r="F246" s="61" t="s">
        <v>49</v>
      </c>
      <c r="G246" s="78"/>
      <c r="H246" s="73">
        <v>91009.603769224646</v>
      </c>
      <c r="I246" s="73">
        <v>91563.891588333732</v>
      </c>
      <c r="J246" s="73">
        <v>113997.91161414616</v>
      </c>
      <c r="K246" s="73">
        <v>139528.17389869469</v>
      </c>
      <c r="L246" s="73">
        <v>162128.36264472149</v>
      </c>
      <c r="M246" s="73">
        <v>183509.42796600284</v>
      </c>
      <c r="N246" s="73">
        <v>217738.2162647621</v>
      </c>
      <c r="O246" s="73">
        <v>242139.75242947644</v>
      </c>
      <c r="P246" s="73">
        <v>265257.29994477646</v>
      </c>
      <c r="Q246" s="73">
        <v>284056.34235118335</v>
      </c>
      <c r="R246" s="73">
        <v>299323.79306120012</v>
      </c>
      <c r="S246" s="73">
        <v>329102.34162084624</v>
      </c>
      <c r="T246" s="73">
        <v>359010.85696868272</v>
      </c>
      <c r="U246" s="73">
        <v>359807.54603753285</v>
      </c>
      <c r="V246" s="73">
        <v>360603.50083074346</v>
      </c>
      <c r="W246" s="73">
        <v>360770.18140090839</v>
      </c>
      <c r="X246" s="73">
        <v>360936.86197107338</v>
      </c>
      <c r="Y246" s="73">
        <v>361103.5425412383</v>
      </c>
      <c r="Z246" s="73">
        <v>361270.22311140329</v>
      </c>
      <c r="AA246" s="73">
        <v>361436.90368156822</v>
      </c>
      <c r="AB246" s="73">
        <v>361033.78635548643</v>
      </c>
      <c r="AC246" s="73">
        <v>360630.6690294047</v>
      </c>
      <c r="AD246" s="73">
        <v>360228.28597896249</v>
      </c>
      <c r="AE246" s="73">
        <v>359825.16865288065</v>
      </c>
      <c r="AF246" s="73">
        <v>359422.05132679897</v>
      </c>
      <c r="AG246" s="73">
        <v>358491.7240915611</v>
      </c>
      <c r="AH246" s="73">
        <v>357561.39685632318</v>
      </c>
      <c r="AI246" s="73">
        <v>356630.3353454459</v>
      </c>
      <c r="AJ246" s="73">
        <v>355700.00811020797</v>
      </c>
      <c r="AK246" s="73">
        <v>354769.6808749701</v>
      </c>
      <c r="AL246" s="73">
        <v>353378.96281376999</v>
      </c>
      <c r="AM246" s="73">
        <v>351988.9790282094</v>
      </c>
      <c r="AN246" s="73">
        <v>350598.26096700935</v>
      </c>
      <c r="AO246" s="73">
        <v>349208.27718144871</v>
      </c>
      <c r="AP246" s="73">
        <v>347817.55912024865</v>
      </c>
      <c r="AQ246" s="8"/>
      <c r="AS246" s="24"/>
    </row>
    <row r="247" spans="2:45" s="21" customFormat="1">
      <c r="B247" s="5"/>
      <c r="C247" s="9"/>
      <c r="D247" s="9"/>
      <c r="E247" s="18"/>
      <c r="F247" s="61" t="s">
        <v>50</v>
      </c>
      <c r="G247" s="78"/>
      <c r="H247" s="73">
        <v>227524.00942306165</v>
      </c>
      <c r="I247" s="73">
        <v>228909.7289708344</v>
      </c>
      <c r="J247" s="73">
        <v>284994.77903536538</v>
      </c>
      <c r="K247" s="73">
        <v>348820.43474673684</v>
      </c>
      <c r="L247" s="73">
        <v>405320.9066118038</v>
      </c>
      <c r="M247" s="73">
        <v>458773.56991500728</v>
      </c>
      <c r="N247" s="73">
        <v>544345.54066190543</v>
      </c>
      <c r="O247" s="73">
        <v>605349.38107369118</v>
      </c>
      <c r="P247" s="73">
        <v>663143.24986194132</v>
      </c>
      <c r="Q247" s="73">
        <v>710140.85587795859</v>
      </c>
      <c r="R247" s="73">
        <v>748309.48265300051</v>
      </c>
      <c r="S247" s="73">
        <v>822755.85405211593</v>
      </c>
      <c r="T247" s="73">
        <v>897527.14242170705</v>
      </c>
      <c r="U247" s="73">
        <v>899518.86509383237</v>
      </c>
      <c r="V247" s="73">
        <v>901508.75207685889</v>
      </c>
      <c r="W247" s="73">
        <v>901925.45350227132</v>
      </c>
      <c r="X247" s="73">
        <v>902342.15492768364</v>
      </c>
      <c r="Y247" s="73">
        <v>902758.85635309597</v>
      </c>
      <c r="Z247" s="73">
        <v>903175.55777850864</v>
      </c>
      <c r="AA247" s="73">
        <v>903592.25920392072</v>
      </c>
      <c r="AB247" s="73">
        <v>902584.46588871628</v>
      </c>
      <c r="AC247" s="73">
        <v>901576.67257351219</v>
      </c>
      <c r="AD247" s="73">
        <v>900570.71494740644</v>
      </c>
      <c r="AE247" s="73">
        <v>899562.92163220188</v>
      </c>
      <c r="AF247" s="73">
        <v>898555.12831699755</v>
      </c>
      <c r="AG247" s="73">
        <v>896229.31022890285</v>
      </c>
      <c r="AH247" s="73">
        <v>893903.49214080803</v>
      </c>
      <c r="AI247" s="73">
        <v>891575.83836361498</v>
      </c>
      <c r="AJ247" s="73">
        <v>889250.02027552004</v>
      </c>
      <c r="AK247" s="73">
        <v>886924.20218742534</v>
      </c>
      <c r="AL247" s="73">
        <v>883447.40703442518</v>
      </c>
      <c r="AM247" s="73">
        <v>879972.4475705236</v>
      </c>
      <c r="AN247" s="73">
        <v>876495.65241752367</v>
      </c>
      <c r="AO247" s="73">
        <v>873020.69295362209</v>
      </c>
      <c r="AP247" s="73">
        <v>869543.89780062169</v>
      </c>
      <c r="AQ247" s="8"/>
      <c r="AS247" s="24"/>
    </row>
    <row r="248" spans="2:45" s="21" customFormat="1">
      <c r="B248" s="5"/>
      <c r="C248" s="9"/>
      <c r="D248" s="9"/>
      <c r="E248" s="18"/>
      <c r="F248" s="16"/>
      <c r="G248" s="80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  <c r="AI248" s="79"/>
      <c r="AJ248" s="79"/>
      <c r="AK248" s="79"/>
      <c r="AL248" s="79"/>
      <c r="AM248" s="79"/>
      <c r="AN248" s="79"/>
      <c r="AO248" s="79"/>
      <c r="AP248" s="79"/>
      <c r="AQ248" s="8"/>
    </row>
    <row r="249" spans="2:45" s="21" customFormat="1">
      <c r="B249" s="5"/>
      <c r="E249" s="34">
        <f>E242+1</f>
        <v>2</v>
      </c>
      <c r="F249" s="35" t="str">
        <f>LOOKUP(E249,CAPEX!$E$11:$E$19,CAPEX!$F$11:$F$19)</f>
        <v>Duque de Caxias</v>
      </c>
      <c r="G249" s="81"/>
      <c r="H249" s="72">
        <f t="shared" ref="H249" si="647">SUM(H250:H254)</f>
        <v>4714142.9776595747</v>
      </c>
      <c r="I249" s="72">
        <f t="shared" ref="I249" si="648">SUM(I250:I254)</f>
        <v>4719472.5989361694</v>
      </c>
      <c r="J249" s="72">
        <f t="shared" ref="J249" si="649">SUM(J250:J254)</f>
        <v>5946857.7634468079</v>
      </c>
      <c r="K249" s="72">
        <f t="shared" ref="K249" si="650">SUM(K250:K254)</f>
        <v>7404913.1370265968</v>
      </c>
      <c r="L249" s="72">
        <f t="shared" ref="L249" si="651">SUM(L250:L254)</f>
        <v>8552010.3414893635</v>
      </c>
      <c r="M249" s="72">
        <f t="shared" ref="M249" si="652">SUM(M250:M254)</f>
        <v>9675740.2269255314</v>
      </c>
      <c r="N249" s="72">
        <f t="shared" ref="N249" si="653">SUM(N250:N254)</f>
        <v>16218418.581382982</v>
      </c>
      <c r="O249" s="72">
        <f t="shared" ref="O249" si="654">SUM(O250:O254)</f>
        <v>21673973.557894737</v>
      </c>
      <c r="P249" s="72">
        <f t="shared" ref="P249" si="655">SUM(P250:P254)</f>
        <v>26861410.075263157</v>
      </c>
      <c r="Q249" s="72">
        <f t="shared" ref="Q249" si="656">SUM(Q250:Q254)</f>
        <v>31802682.524210531</v>
      </c>
      <c r="R249" s="72">
        <f t="shared" ref="R249" si="657">SUM(R250:R254)</f>
        <v>36047774.605263159</v>
      </c>
      <c r="S249" s="72">
        <f t="shared" ref="S249" si="658">SUM(S250:S254)</f>
        <v>41756724.236842096</v>
      </c>
      <c r="T249" s="72">
        <f t="shared" ref="T249" si="659">SUM(T250:T254)</f>
        <v>47511577.421052627</v>
      </c>
      <c r="U249" s="72">
        <f t="shared" ref="U249" si="660">SUM(U250:U254)</f>
        <v>47659921.105263159</v>
      </c>
      <c r="V249" s="72">
        <f t="shared" ref="V249" si="661">SUM(V250:V254)</f>
        <v>47808316.657894745</v>
      </c>
      <c r="W249" s="72">
        <f t="shared" ref="W249" si="662">SUM(W250:W254)</f>
        <v>47865164.447368413</v>
      </c>
      <c r="X249" s="72">
        <f t="shared" ref="X249" si="663">SUM(X250:X254)</f>
        <v>47922115.973684207</v>
      </c>
      <c r="Y249" s="72">
        <f t="shared" ref="Y249" si="664">SUM(Y250:Y254)</f>
        <v>47979015.631578952</v>
      </c>
      <c r="Z249" s="72">
        <f t="shared" ref="Z249" si="665">SUM(Z250:Z254)</f>
        <v>48035863.421052627</v>
      </c>
      <c r="AA249" s="72">
        <f t="shared" ref="AA249" si="666">SUM(AA250:AA254)</f>
        <v>48092711.210526317</v>
      </c>
      <c r="AB249" s="72">
        <f t="shared" ref="AB249" si="667">SUM(AB250:AB254)</f>
        <v>48065791.499999993</v>
      </c>
      <c r="AC249" s="72">
        <f t="shared" ref="AC249" si="668">SUM(AC250:AC254)</f>
        <v>48038975.526315793</v>
      </c>
      <c r="AD249" s="72">
        <f t="shared" ref="AD249" si="669">SUM(AD250:AD254)</f>
        <v>48012003.947368421</v>
      </c>
      <c r="AE249" s="72">
        <f t="shared" ref="AE249" si="670">SUM(AE250:AE254)</f>
        <v>47985136.105263151</v>
      </c>
      <c r="AF249" s="72">
        <f t="shared" ref="AF249" si="671">SUM(AF250:AF254)</f>
        <v>47958216.394736849</v>
      </c>
      <c r="AG249" s="72">
        <f t="shared" ref="AG249" si="672">SUM(AG250:AG254)</f>
        <v>47853442.184210531</v>
      </c>
      <c r="AH249" s="72">
        <f t="shared" ref="AH249" si="673">SUM(AH250:AH254)</f>
        <v>47748512.368421048</v>
      </c>
      <c r="AI249" s="72">
        <f t="shared" ref="AI249" si="674">SUM(AI250:AI254)</f>
        <v>47643686.289473675</v>
      </c>
      <c r="AJ249" s="72">
        <f t="shared" ref="AJ249" si="675">SUM(AJ250:AJ254)</f>
        <v>47538808.342105262</v>
      </c>
      <c r="AK249" s="72">
        <f t="shared" ref="AK249" si="676">SUM(AK250:AK254)</f>
        <v>47433982.263157889</v>
      </c>
      <c r="AL249" s="72">
        <f t="shared" ref="AL249" si="677">SUM(AL250:AL254)</f>
        <v>47260845.473684207</v>
      </c>
      <c r="AM249" s="72">
        <f t="shared" ref="AM249" si="678">SUM(AM250:AM254)</f>
        <v>47087760.552631579</v>
      </c>
      <c r="AN249" s="72">
        <f t="shared" ref="AN249" si="679">SUM(AN250:AN254)</f>
        <v>46914623.763157897</v>
      </c>
      <c r="AO249" s="72">
        <f t="shared" ref="AO249" si="680">SUM(AO250:AO254)</f>
        <v>46741486.973684214</v>
      </c>
      <c r="AP249" s="72">
        <f t="shared" ref="AP249" si="681">SUM(AP250:AP254)</f>
        <v>46568298.315789476</v>
      </c>
      <c r="AQ249" s="8"/>
      <c r="AS249" s="24"/>
    </row>
    <row r="250" spans="2:45" s="21" customFormat="1">
      <c r="B250" s="5"/>
      <c r="C250" s="9"/>
      <c r="D250" s="9"/>
      <c r="E250" s="18"/>
      <c r="F250" s="61" t="s">
        <v>2</v>
      </c>
      <c r="G250" s="78"/>
      <c r="H250" s="73">
        <v>14774.499067873303</v>
      </c>
      <c r="I250" s="73">
        <v>46388.692156589976</v>
      </c>
      <c r="J250" s="73">
        <v>98267.914663563279</v>
      </c>
      <c r="K250" s="73">
        <v>171938.18823833167</v>
      </c>
      <c r="L250" s="73">
        <v>255830.01575425328</v>
      </c>
      <c r="M250" s="73">
        <v>354226.30510624155</v>
      </c>
      <c r="N250" s="73">
        <v>702336.48404379096</v>
      </c>
      <c r="O250" s="73">
        <v>1083698.6778947369</v>
      </c>
      <c r="P250" s="73">
        <v>1343070.5037631581</v>
      </c>
      <c r="Q250" s="73">
        <v>1590134.1262105266</v>
      </c>
      <c r="R250" s="73">
        <v>1802388.730263158</v>
      </c>
      <c r="S250" s="73">
        <v>2087836.2118421055</v>
      </c>
      <c r="T250" s="73">
        <v>2375578.8710526316</v>
      </c>
      <c r="U250" s="73">
        <v>2382996.0552631579</v>
      </c>
      <c r="V250" s="73">
        <v>2390415.8328947369</v>
      </c>
      <c r="W250" s="73">
        <v>2393258.222368421</v>
      </c>
      <c r="X250" s="73">
        <v>2396105.7986842105</v>
      </c>
      <c r="Y250" s="73">
        <v>2398950.7815789478</v>
      </c>
      <c r="Z250" s="73">
        <v>2401793.1710526315</v>
      </c>
      <c r="AA250" s="73">
        <v>2404635.5605263156</v>
      </c>
      <c r="AB250" s="73">
        <v>2403289.5749999997</v>
      </c>
      <c r="AC250" s="73">
        <v>2401948.7763157897</v>
      </c>
      <c r="AD250" s="73">
        <v>2400600.1973684216</v>
      </c>
      <c r="AE250" s="73">
        <v>2399256.8052631579</v>
      </c>
      <c r="AF250" s="73">
        <v>2397910.8197368425</v>
      </c>
      <c r="AG250" s="73">
        <v>2392672.1092105266</v>
      </c>
      <c r="AH250" s="73">
        <v>2387425.6184210526</v>
      </c>
      <c r="AI250" s="73">
        <v>2382184.3144736839</v>
      </c>
      <c r="AJ250" s="73">
        <v>2376940.4171052636</v>
      </c>
      <c r="AK250" s="73">
        <v>2371699.1131578949</v>
      </c>
      <c r="AL250" s="73">
        <v>2363042.2736842106</v>
      </c>
      <c r="AM250" s="73">
        <v>2354388.0276315794</v>
      </c>
      <c r="AN250" s="73">
        <v>2345731.1881578946</v>
      </c>
      <c r="AO250" s="73">
        <v>2337074.3486842103</v>
      </c>
      <c r="AP250" s="73">
        <v>2328414.9157894738</v>
      </c>
      <c r="AQ250" s="8"/>
      <c r="AS250" s="24"/>
    </row>
    <row r="251" spans="2:45" s="21" customFormat="1">
      <c r="B251" s="5"/>
      <c r="C251" s="9"/>
      <c r="D251" s="9"/>
      <c r="E251" s="18"/>
      <c r="F251" s="61" t="s">
        <v>47</v>
      </c>
      <c r="G251" s="78"/>
      <c r="H251" s="73">
        <v>4416519.8999321265</v>
      </c>
      <c r="I251" s="73">
        <v>4389915.5508434102</v>
      </c>
      <c r="J251" s="73">
        <v>5491778.3829764361</v>
      </c>
      <c r="K251" s="73">
        <v>6788680.160566669</v>
      </c>
      <c r="L251" s="73">
        <v>7783059.7052457482</v>
      </c>
      <c r="M251" s="73">
        <v>8740969.5082037579</v>
      </c>
      <c r="N251" s="73">
        <v>14542976.982456211</v>
      </c>
      <c r="O251" s="73">
        <v>19506576.202105261</v>
      </c>
      <c r="P251" s="73">
        <v>24175269.067736842</v>
      </c>
      <c r="Q251" s="73">
        <v>28622414.271789476</v>
      </c>
      <c r="R251" s="73">
        <v>32442997.144736845</v>
      </c>
      <c r="S251" s="73">
        <v>37581051.813157886</v>
      </c>
      <c r="T251" s="73">
        <v>42760419.678947367</v>
      </c>
      <c r="U251" s="73">
        <v>42893928.994736843</v>
      </c>
      <c r="V251" s="73">
        <v>43027484.992105268</v>
      </c>
      <c r="W251" s="73">
        <v>43078648.002631575</v>
      </c>
      <c r="X251" s="73">
        <v>43129904.376315787</v>
      </c>
      <c r="Y251" s="73">
        <v>43181114.068421051</v>
      </c>
      <c r="Z251" s="73">
        <v>43232277.078947365</v>
      </c>
      <c r="AA251" s="73">
        <v>43283440.08947368</v>
      </c>
      <c r="AB251" s="73">
        <v>43259212.349999994</v>
      </c>
      <c r="AC251" s="73">
        <v>43235077.973684214</v>
      </c>
      <c r="AD251" s="73">
        <v>43210803.552631579</v>
      </c>
      <c r="AE251" s="73">
        <v>43186622.494736843</v>
      </c>
      <c r="AF251" s="73">
        <v>43162394.755263157</v>
      </c>
      <c r="AG251" s="73">
        <v>43068097.965789475</v>
      </c>
      <c r="AH251" s="73">
        <v>42973661.131578937</v>
      </c>
      <c r="AI251" s="73">
        <v>42879317.660526313</v>
      </c>
      <c r="AJ251" s="73">
        <v>42784927.507894732</v>
      </c>
      <c r="AK251" s="73">
        <v>42690584.0368421</v>
      </c>
      <c r="AL251" s="73">
        <v>42534760.926315792</v>
      </c>
      <c r="AM251" s="73">
        <v>42378984.497368418</v>
      </c>
      <c r="AN251" s="73">
        <v>42223161.386842102</v>
      </c>
      <c r="AO251" s="73">
        <v>42067338.276315786</v>
      </c>
      <c r="AP251" s="73">
        <v>41911468.484210528</v>
      </c>
      <c r="AQ251" s="8"/>
      <c r="AS251" s="24"/>
    </row>
    <row r="252" spans="2:45" s="21" customFormat="1">
      <c r="B252" s="5"/>
      <c r="C252" s="9"/>
      <c r="D252" s="9"/>
      <c r="E252" s="18"/>
      <c r="F252" s="61" t="s">
        <v>48</v>
      </c>
      <c r="G252" s="78"/>
      <c r="H252" s="73">
        <v>201454.57443856084</v>
      </c>
      <c r="I252" s="73">
        <v>201682.33091333971</v>
      </c>
      <c r="J252" s="73">
        <v>254133.50966639732</v>
      </c>
      <c r="K252" s="73">
        <v>316442.16814035003</v>
      </c>
      <c r="L252" s="73">
        <v>365462.31459323445</v>
      </c>
      <c r="M252" s="73">
        <v>413483.88010943943</v>
      </c>
      <c r="N252" s="73">
        <v>693079.23600591673</v>
      </c>
      <c r="O252" s="73">
        <v>771847.80991129519</v>
      </c>
      <c r="P252" s="73">
        <v>956581.42621333525</v>
      </c>
      <c r="Q252" s="73">
        <v>1132548.7128628031</v>
      </c>
      <c r="R252" s="73">
        <v>1283723.8085082793</v>
      </c>
      <c r="S252" s="73">
        <v>1487029.411805145</v>
      </c>
      <c r="T252" s="73">
        <v>1691969.7202690719</v>
      </c>
      <c r="U252" s="73">
        <v>1697252.496289178</v>
      </c>
      <c r="V252" s="73">
        <v>1702537.1194337674</v>
      </c>
      <c r="W252" s="73">
        <v>1704561.5678666467</v>
      </c>
      <c r="X252" s="73">
        <v>1706589.7105484919</v>
      </c>
      <c r="Y252" s="73">
        <v>1708616.0061058546</v>
      </c>
      <c r="Z252" s="73">
        <v>1710640.4545387346</v>
      </c>
      <c r="AA252" s="73">
        <v>1712664.9029716146</v>
      </c>
      <c r="AB252" s="73">
        <v>1711706.2453651687</v>
      </c>
      <c r="AC252" s="73">
        <v>1710751.2820076877</v>
      </c>
      <c r="AD252" s="73">
        <v>1709790.7772767593</v>
      </c>
      <c r="AE252" s="73">
        <v>1708833.9667947961</v>
      </c>
      <c r="AF252" s="73">
        <v>1707875.3091883501</v>
      </c>
      <c r="AG252" s="73">
        <v>1704144.1177335896</v>
      </c>
      <c r="AH252" s="73">
        <v>1700407.3849053814</v>
      </c>
      <c r="AI252" s="73">
        <v>1696674.3463261384</v>
      </c>
      <c r="AJ252" s="73">
        <v>1692939.4606224126</v>
      </c>
      <c r="AK252" s="73">
        <v>1689206.4220431696</v>
      </c>
      <c r="AL252" s="73">
        <v>1683040.7205204021</v>
      </c>
      <c r="AM252" s="73">
        <v>1676876.8661221175</v>
      </c>
      <c r="AN252" s="73">
        <v>1670711.1645993495</v>
      </c>
      <c r="AO252" s="73">
        <v>1664545.4630765819</v>
      </c>
      <c r="AP252" s="73">
        <v>1658377.9144293317</v>
      </c>
      <c r="AQ252" s="8"/>
      <c r="AS252" s="24"/>
    </row>
    <row r="253" spans="2:45" s="21" customFormat="1">
      <c r="B253" s="5"/>
      <c r="C253" s="9"/>
      <c r="D253" s="9"/>
      <c r="E253" s="18"/>
      <c r="F253" s="61" t="s">
        <v>49</v>
      </c>
      <c r="G253" s="78"/>
      <c r="H253" s="73">
        <v>7945.1847938082692</v>
      </c>
      <c r="I253" s="73">
        <v>7954.1673015778142</v>
      </c>
      <c r="J253" s="73">
        <v>10022.793983337315</v>
      </c>
      <c r="K253" s="73">
        <v>12480.1906803819</v>
      </c>
      <c r="L253" s="73">
        <v>14413.500575543867</v>
      </c>
      <c r="M253" s="73">
        <v>16307.427348750893</v>
      </c>
      <c r="N253" s="73">
        <v>27334.413339409512</v>
      </c>
      <c r="O253" s="73">
        <v>30440.974098166767</v>
      </c>
      <c r="P253" s="73">
        <v>37726.69954390893</v>
      </c>
      <c r="Q253" s="73">
        <v>44666.688938497922</v>
      </c>
      <c r="R253" s="73">
        <v>50628.896917504448</v>
      </c>
      <c r="S253" s="73">
        <v>58647.084602306335</v>
      </c>
      <c r="T253" s="73">
        <v>66729.743568894162</v>
      </c>
      <c r="U253" s="73">
        <v>66938.091439976357</v>
      </c>
      <c r="V253" s="73">
        <v>67146.512159964521</v>
      </c>
      <c r="W253" s="73">
        <v>67226.354560910695</v>
      </c>
      <c r="X253" s="73">
        <v>67306.342659668822</v>
      </c>
      <c r="Y253" s="73">
        <v>67386.257909520995</v>
      </c>
      <c r="Z253" s="73">
        <v>67466.100310467184</v>
      </c>
      <c r="AA253" s="73">
        <v>67545.942711413358</v>
      </c>
      <c r="AB253" s="73">
        <v>67508.134129213475</v>
      </c>
      <c r="AC253" s="73">
        <v>67470.471244825545</v>
      </c>
      <c r="AD253" s="73">
        <v>67432.589813719693</v>
      </c>
      <c r="AE253" s="73">
        <v>67394.854080425794</v>
      </c>
      <c r="AF253" s="73">
        <v>67357.045498225911</v>
      </c>
      <c r="AG253" s="73">
        <v>67209.890708160834</v>
      </c>
      <c r="AH253" s="73">
        <v>67062.517371377893</v>
      </c>
      <c r="AI253" s="73">
        <v>66915.289732406862</v>
      </c>
      <c r="AJ253" s="73">
        <v>66767.989244529861</v>
      </c>
      <c r="AK253" s="73">
        <v>66620.761605558844</v>
      </c>
      <c r="AL253" s="73">
        <v>66377.591957421639</v>
      </c>
      <c r="AM253" s="73">
        <v>66134.495158190417</v>
      </c>
      <c r="AN253" s="73">
        <v>65891.325510053226</v>
      </c>
      <c r="AO253" s="73">
        <v>65648.155861916021</v>
      </c>
      <c r="AP253" s="73">
        <v>65404.91336487286</v>
      </c>
      <c r="AQ253" s="8"/>
      <c r="AS253" s="24"/>
    </row>
    <row r="254" spans="2:45" s="21" customFormat="1">
      <c r="B254" s="5"/>
      <c r="C254" s="9"/>
      <c r="D254" s="9"/>
      <c r="E254" s="18"/>
      <c r="F254" s="61" t="s">
        <v>50</v>
      </c>
      <c r="G254" s="78"/>
      <c r="H254" s="73">
        <v>73448.819427205337</v>
      </c>
      <c r="I254" s="73">
        <v>73531.857721252687</v>
      </c>
      <c r="J254" s="73">
        <v>92655.16215707385</v>
      </c>
      <c r="K254" s="73">
        <v>115372.4294008638</v>
      </c>
      <c r="L254" s="73">
        <v>133244.80532058328</v>
      </c>
      <c r="M254" s="73">
        <v>150753.10615734162</v>
      </c>
      <c r="N254" s="73">
        <v>252691.46553765237</v>
      </c>
      <c r="O254" s="73">
        <v>281409.893885275</v>
      </c>
      <c r="P254" s="73">
        <v>348762.37800591369</v>
      </c>
      <c r="Q254" s="73">
        <v>412918.72440922528</v>
      </c>
      <c r="R254" s="73">
        <v>468036.0248373744</v>
      </c>
      <c r="S254" s="73">
        <v>542159.71543465415</v>
      </c>
      <c r="T254" s="73">
        <v>616879.4072146659</v>
      </c>
      <c r="U254" s="73">
        <v>618805.46753400355</v>
      </c>
      <c r="V254" s="73">
        <v>620732.20130100544</v>
      </c>
      <c r="W254" s="73">
        <v>621470.29994086339</v>
      </c>
      <c r="X254" s="73">
        <v>622209.7454760496</v>
      </c>
      <c r="Y254" s="73">
        <v>622948.51756357192</v>
      </c>
      <c r="Z254" s="73">
        <v>623686.61620343011</v>
      </c>
      <c r="AA254" s="73">
        <v>624424.71484328795</v>
      </c>
      <c r="AB254" s="73">
        <v>624075.195505618</v>
      </c>
      <c r="AC254" s="73">
        <v>623727.0230632762</v>
      </c>
      <c r="AD254" s="73">
        <v>623376.830277942</v>
      </c>
      <c r="AE254" s="73">
        <v>623027.98438793619</v>
      </c>
      <c r="AF254" s="73">
        <v>622678.46505026624</v>
      </c>
      <c r="AG254" s="73">
        <v>621318.1007687758</v>
      </c>
      <c r="AH254" s="73">
        <v>619955.71614429343</v>
      </c>
      <c r="AI254" s="73">
        <v>618594.67841513897</v>
      </c>
      <c r="AJ254" s="73">
        <v>617232.96723832062</v>
      </c>
      <c r="AK254" s="73">
        <v>615871.92950916628</v>
      </c>
      <c r="AL254" s="73">
        <v>613623.9612063868</v>
      </c>
      <c r="AM254" s="73">
        <v>611376.66635127144</v>
      </c>
      <c r="AN254" s="73">
        <v>609128.69804849196</v>
      </c>
      <c r="AO254" s="73">
        <v>606880.7297457126</v>
      </c>
      <c r="AP254" s="73">
        <v>604632.0879952691</v>
      </c>
      <c r="AQ254" s="8"/>
      <c r="AS254" s="24"/>
    </row>
    <row r="255" spans="2:45" s="21" customFormat="1">
      <c r="B255" s="5"/>
      <c r="C255" s="9"/>
      <c r="D255" s="9"/>
      <c r="E255" s="18"/>
      <c r="F255" s="16"/>
      <c r="G255" s="80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79"/>
      <c r="AG255" s="79"/>
      <c r="AH255" s="79"/>
      <c r="AI255" s="79"/>
      <c r="AJ255" s="79"/>
      <c r="AK255" s="79"/>
      <c r="AL255" s="79"/>
      <c r="AM255" s="79"/>
      <c r="AN255" s="79"/>
      <c r="AO255" s="79"/>
      <c r="AP255" s="79"/>
      <c r="AQ255" s="8"/>
    </row>
    <row r="256" spans="2:45" s="21" customFormat="1">
      <c r="B256" s="5"/>
      <c r="E256" s="34">
        <f>E249+1</f>
        <v>3</v>
      </c>
      <c r="F256" s="35" t="str">
        <f>LOOKUP(E256,CAPEX!$E$11:$E$19,CAPEX!$F$11:$F$19)</f>
        <v>Japeri</v>
      </c>
      <c r="G256" s="81"/>
      <c r="H256" s="72">
        <f t="shared" ref="H256" si="682">SUM(H257:H261)</f>
        <v>0</v>
      </c>
      <c r="I256" s="72">
        <f t="shared" ref="I256" si="683">SUM(I257:I261)</f>
        <v>0</v>
      </c>
      <c r="J256" s="72">
        <f t="shared" ref="J256" si="684">SUM(J257:J261)</f>
        <v>760909.2751329114</v>
      </c>
      <c r="K256" s="72">
        <f t="shared" ref="K256" si="685">SUM(K257:K261)</f>
        <v>2426053.0365569615</v>
      </c>
      <c r="L256" s="72">
        <f t="shared" ref="L256" si="686">SUM(L257:L261)</f>
        <v>4887518.7759999996</v>
      </c>
      <c r="M256" s="72">
        <f t="shared" ref="M256" si="687">SUM(M257:M261)</f>
        <v>7914888.0085696196</v>
      </c>
      <c r="N256" s="72">
        <f t="shared" ref="N256" si="688">SUM(N257:N261)</f>
        <v>8412066.6607594937</v>
      </c>
      <c r="O256" s="72">
        <f t="shared" ref="O256" si="689">SUM(O257:O261)</f>
        <v>7989502.1411392409</v>
      </c>
      <c r="P256" s="72">
        <f t="shared" ref="P256" si="690">SUM(P257:P261)</f>
        <v>7560539.7721518995</v>
      </c>
      <c r="Q256" s="72">
        <f t="shared" ref="Q256" si="691">SUM(Q257:Q261)</f>
        <v>7124884.3196202517</v>
      </c>
      <c r="R256" s="72">
        <f t="shared" ref="R256" si="692">SUM(R257:R261)</f>
        <v>6666533.2594936704</v>
      </c>
      <c r="S256" s="72">
        <f t="shared" ref="S256" si="693">SUM(S257:S261)</f>
        <v>6694975.5379746836</v>
      </c>
      <c r="T256" s="72">
        <f t="shared" ref="T256" si="694">SUM(T257:T261)</f>
        <v>6723417.8164556948</v>
      </c>
      <c r="U256" s="72">
        <f t="shared" ref="U256" si="695">SUM(U257:U261)</f>
        <v>6751797.7215189869</v>
      </c>
      <c r="V256" s="72">
        <f t="shared" ref="V256" si="696">SUM(V257:V261)</f>
        <v>6780302.3734177221</v>
      </c>
      <c r="W256" s="72">
        <f t="shared" ref="W256" si="697">SUM(W257:W261)</f>
        <v>6793338.4177215192</v>
      </c>
      <c r="X256" s="72">
        <f t="shared" ref="X256" si="698">SUM(X257:X261)</f>
        <v>6806436.8354430376</v>
      </c>
      <c r="Y256" s="72">
        <f t="shared" ref="Y256" si="699">SUM(Y257:Y261)</f>
        <v>6819535.2531645568</v>
      </c>
      <c r="Z256" s="72">
        <f t="shared" ref="Z256" si="700">SUM(Z257:Z261)</f>
        <v>6832633.670886077</v>
      </c>
      <c r="AA256" s="72">
        <f t="shared" ref="AA256" si="701">SUM(AA257:AA261)</f>
        <v>6845669.7151898732</v>
      </c>
      <c r="AB256" s="72">
        <f t="shared" ref="AB256" si="702">SUM(AB257:AB261)</f>
        <v>6844671.7405063286</v>
      </c>
      <c r="AC256" s="72">
        <f t="shared" ref="AC256" si="703">SUM(AC257:AC261)</f>
        <v>6843611.392405062</v>
      </c>
      <c r="AD256" s="72">
        <f t="shared" ref="AD256" si="704">SUM(AD257:AD261)</f>
        <v>6842613.4177215183</v>
      </c>
      <c r="AE256" s="72">
        <f t="shared" ref="AE256" si="705">SUM(AE257:AE261)</f>
        <v>6841615.4430379746</v>
      </c>
      <c r="AF256" s="72">
        <f t="shared" ref="AF256" si="706">SUM(AF257:AF261)</f>
        <v>6840492.7215189869</v>
      </c>
      <c r="AG256" s="72">
        <f t="shared" ref="AG256" si="707">SUM(AG257:AG261)</f>
        <v>6826521.0759493662</v>
      </c>
      <c r="AH256" s="72">
        <f t="shared" ref="AH256" si="708">SUM(AH257:AH261)</f>
        <v>6812487.0569620254</v>
      </c>
      <c r="AI256" s="72">
        <f t="shared" ref="AI256" si="709">SUM(AI257:AI261)</f>
        <v>6798453.0379746845</v>
      </c>
      <c r="AJ256" s="72">
        <f t="shared" ref="AJ256" si="710">SUM(AJ257:AJ261)</f>
        <v>6784481.3924050638</v>
      </c>
      <c r="AK256" s="72">
        <f t="shared" ref="AK256" si="711">SUM(AK257:AK261)</f>
        <v>6770447.3734177221</v>
      </c>
      <c r="AL256" s="72">
        <f t="shared" ref="AL256" si="712">SUM(AL257:AL261)</f>
        <v>6745186.1392405061</v>
      </c>
      <c r="AM256" s="72">
        <f t="shared" ref="AM256" si="713">SUM(AM257:AM261)</f>
        <v>6719924.9050632911</v>
      </c>
      <c r="AN256" s="72">
        <f t="shared" ref="AN256" si="714">SUM(AN257:AN261)</f>
        <v>6694663.6708860751</v>
      </c>
      <c r="AO256" s="72">
        <f t="shared" ref="AO256" si="715">SUM(AO257:AO261)</f>
        <v>6669402.4367088601</v>
      </c>
      <c r="AP256" s="72">
        <f t="shared" ref="AP256" si="716">SUM(AP257:AP261)</f>
        <v>6644141.2025316451</v>
      </c>
      <c r="AQ256" s="8"/>
      <c r="AS256" s="24"/>
    </row>
    <row r="257" spans="2:45" s="21" customFormat="1">
      <c r="B257" s="5"/>
      <c r="C257" s="9"/>
      <c r="D257" s="9"/>
      <c r="E257" s="18"/>
      <c r="F257" s="61" t="s">
        <v>2</v>
      </c>
      <c r="G257" s="78"/>
      <c r="H257" s="73">
        <v>0</v>
      </c>
      <c r="I257" s="73">
        <v>0</v>
      </c>
      <c r="J257" s="73">
        <v>10870.132501898735</v>
      </c>
      <c r="K257" s="73">
        <v>51986.850783363465</v>
      </c>
      <c r="L257" s="73">
        <v>139643.39360000004</v>
      </c>
      <c r="M257" s="73">
        <v>282674.57173462928</v>
      </c>
      <c r="N257" s="73">
        <v>360517.14260397828</v>
      </c>
      <c r="O257" s="73">
        <v>399475.10705696198</v>
      </c>
      <c r="P257" s="73">
        <v>378026.98860759492</v>
      </c>
      <c r="Q257" s="73">
        <v>356244.21598101268</v>
      </c>
      <c r="R257" s="73">
        <v>333326.66297468357</v>
      </c>
      <c r="S257" s="73">
        <v>334748.77689873421</v>
      </c>
      <c r="T257" s="73">
        <v>336170.89082278486</v>
      </c>
      <c r="U257" s="73">
        <v>337589.88607594935</v>
      </c>
      <c r="V257" s="73">
        <v>339015.11867088603</v>
      </c>
      <c r="W257" s="73">
        <v>339666.92088607594</v>
      </c>
      <c r="X257" s="73">
        <v>340321.84177215188</v>
      </c>
      <c r="Y257" s="73">
        <v>340976.76265822782</v>
      </c>
      <c r="Z257" s="73">
        <v>341631.68354430381</v>
      </c>
      <c r="AA257" s="73">
        <v>342283.48575949372</v>
      </c>
      <c r="AB257" s="73">
        <v>342233.58702531649</v>
      </c>
      <c r="AC257" s="73">
        <v>342180.56962025311</v>
      </c>
      <c r="AD257" s="73">
        <v>342130.67088607594</v>
      </c>
      <c r="AE257" s="73">
        <v>342080.77215189871</v>
      </c>
      <c r="AF257" s="73">
        <v>342024.63607594935</v>
      </c>
      <c r="AG257" s="73">
        <v>341326.05379746831</v>
      </c>
      <c r="AH257" s="73">
        <v>340624.35284810123</v>
      </c>
      <c r="AI257" s="73">
        <v>339922.65189873416</v>
      </c>
      <c r="AJ257" s="73">
        <v>339224.06962025317</v>
      </c>
      <c r="AK257" s="73">
        <v>338522.36867088609</v>
      </c>
      <c r="AL257" s="73">
        <v>337259.30696202535</v>
      </c>
      <c r="AM257" s="73">
        <v>335996.24525316455</v>
      </c>
      <c r="AN257" s="73">
        <v>334733.18354430381</v>
      </c>
      <c r="AO257" s="73">
        <v>333470.12183544302</v>
      </c>
      <c r="AP257" s="73">
        <v>332207.06012658228</v>
      </c>
      <c r="AQ257" s="8"/>
      <c r="AS257" s="24"/>
    </row>
    <row r="258" spans="2:45" s="21" customFormat="1">
      <c r="B258" s="5"/>
      <c r="C258" s="9"/>
      <c r="D258" s="9"/>
      <c r="E258" s="18"/>
      <c r="F258" s="61" t="s">
        <v>47</v>
      </c>
      <c r="G258" s="78"/>
      <c r="H258" s="73">
        <v>0</v>
      </c>
      <c r="I258" s="73">
        <v>0</v>
      </c>
      <c r="J258" s="73">
        <v>590248.19485310139</v>
      </c>
      <c r="K258" s="73">
        <v>1864595.0480966361</v>
      </c>
      <c r="L258" s="73">
        <v>3721496.4394399999</v>
      </c>
      <c r="M258" s="73">
        <v>5970086.9550353698</v>
      </c>
      <c r="N258" s="73">
        <v>6285015.519396022</v>
      </c>
      <c r="O258" s="73">
        <v>5912231.5844430383</v>
      </c>
      <c r="P258" s="73">
        <v>5594799.4313924061</v>
      </c>
      <c r="Q258" s="73">
        <v>5272414.3965189867</v>
      </c>
      <c r="R258" s="73">
        <v>4933234.6120253168</v>
      </c>
      <c r="S258" s="73">
        <v>4954281.8981012655</v>
      </c>
      <c r="T258" s="73">
        <v>4975329.1841772143</v>
      </c>
      <c r="U258" s="73">
        <v>4996330.3139240509</v>
      </c>
      <c r="V258" s="73">
        <v>5017423.7563291145</v>
      </c>
      <c r="W258" s="73">
        <v>5027070.4291139236</v>
      </c>
      <c r="X258" s="73">
        <v>5036763.2582278475</v>
      </c>
      <c r="Y258" s="73">
        <v>5046456.0873417724</v>
      </c>
      <c r="Z258" s="73">
        <v>5056148.9164556963</v>
      </c>
      <c r="AA258" s="73">
        <v>5065795.5892405054</v>
      </c>
      <c r="AB258" s="73">
        <v>5065057.0879746834</v>
      </c>
      <c r="AC258" s="73">
        <v>5064272.4303797465</v>
      </c>
      <c r="AD258" s="73">
        <v>5063533.9291139236</v>
      </c>
      <c r="AE258" s="73">
        <v>5062795.4278481016</v>
      </c>
      <c r="AF258" s="73">
        <v>5061964.6139240507</v>
      </c>
      <c r="AG258" s="73">
        <v>5051625.5962025309</v>
      </c>
      <c r="AH258" s="73">
        <v>5041240.422151899</v>
      </c>
      <c r="AI258" s="73">
        <v>5030855.2481012661</v>
      </c>
      <c r="AJ258" s="73">
        <v>5020516.2303797472</v>
      </c>
      <c r="AK258" s="73">
        <v>5010131.0563291144</v>
      </c>
      <c r="AL258" s="73">
        <v>4991437.7430379745</v>
      </c>
      <c r="AM258" s="73">
        <v>4972744.4297468355</v>
      </c>
      <c r="AN258" s="73">
        <v>4954051.1164556956</v>
      </c>
      <c r="AO258" s="73">
        <v>4935357.8031645566</v>
      </c>
      <c r="AP258" s="73">
        <v>4916664.4898734177</v>
      </c>
      <c r="AQ258" s="8"/>
      <c r="AS258" s="24"/>
    </row>
    <row r="259" spans="2:45" s="21" customFormat="1">
      <c r="B259" s="5"/>
      <c r="C259" s="9"/>
      <c r="D259" s="9"/>
      <c r="E259" s="18"/>
      <c r="F259" s="61" t="s">
        <v>48</v>
      </c>
      <c r="G259" s="78"/>
      <c r="H259" s="73">
        <v>0</v>
      </c>
      <c r="I259" s="73">
        <v>0</v>
      </c>
      <c r="J259" s="73">
        <v>80325.650204559453</v>
      </c>
      <c r="K259" s="73">
        <v>256107.12598836995</v>
      </c>
      <c r="L259" s="73">
        <v>515952.60617715109</v>
      </c>
      <c r="M259" s="73">
        <v>835537.88390024949</v>
      </c>
      <c r="N259" s="73">
        <v>888022.71988546231</v>
      </c>
      <c r="O259" s="73">
        <v>843414.55055286328</v>
      </c>
      <c r="P259" s="73">
        <v>798130.99004405271</v>
      </c>
      <c r="Q259" s="73">
        <v>752140.87186123338</v>
      </c>
      <c r="R259" s="73">
        <v>703754.88403083687</v>
      </c>
      <c r="S259" s="73">
        <v>706757.40297356807</v>
      </c>
      <c r="T259" s="73">
        <v>709759.92191629938</v>
      </c>
      <c r="U259" s="73">
        <v>712755.85638766503</v>
      </c>
      <c r="V259" s="73">
        <v>715764.9598017619</v>
      </c>
      <c r="W259" s="73">
        <v>717141.11431718047</v>
      </c>
      <c r="X259" s="73">
        <v>718523.8533039646</v>
      </c>
      <c r="Y259" s="73">
        <v>719906.59229074873</v>
      </c>
      <c r="Z259" s="73">
        <v>721289.33127753297</v>
      </c>
      <c r="AA259" s="73">
        <v>722665.48579295154</v>
      </c>
      <c r="AB259" s="73">
        <v>722560.13425110118</v>
      </c>
      <c r="AC259" s="73">
        <v>722448.19823788526</v>
      </c>
      <c r="AD259" s="73">
        <v>722342.84669603512</v>
      </c>
      <c r="AE259" s="73">
        <v>722237.49515418499</v>
      </c>
      <c r="AF259" s="73">
        <v>722118.97466960328</v>
      </c>
      <c r="AG259" s="73">
        <v>720644.05308370036</v>
      </c>
      <c r="AH259" s="73">
        <v>719162.54702643154</v>
      </c>
      <c r="AI259" s="73">
        <v>717681.04096916283</v>
      </c>
      <c r="AJ259" s="73">
        <v>716206.11938325968</v>
      </c>
      <c r="AK259" s="73">
        <v>714724.61332599109</v>
      </c>
      <c r="AL259" s="73">
        <v>712057.90242290741</v>
      </c>
      <c r="AM259" s="73">
        <v>709391.19151982374</v>
      </c>
      <c r="AN259" s="73">
        <v>706724.48061673995</v>
      </c>
      <c r="AO259" s="73">
        <v>704057.76971365628</v>
      </c>
      <c r="AP259" s="73">
        <v>701391.05881057261</v>
      </c>
      <c r="AQ259" s="8"/>
      <c r="AS259" s="24"/>
    </row>
    <row r="260" spans="2:45" s="21" customFormat="1">
      <c r="B260" s="5"/>
      <c r="C260" s="9"/>
      <c r="D260" s="9"/>
      <c r="E260" s="18"/>
      <c r="F260" s="61" t="s">
        <v>49</v>
      </c>
      <c r="G260" s="78"/>
      <c r="H260" s="73">
        <v>0</v>
      </c>
      <c r="I260" s="73">
        <v>0</v>
      </c>
      <c r="J260" s="73">
        <v>32615.186110322586</v>
      </c>
      <c r="K260" s="73">
        <v>103988.96936431382</v>
      </c>
      <c r="L260" s="73">
        <v>209495.84885674005</v>
      </c>
      <c r="M260" s="73">
        <v>339259.29657877708</v>
      </c>
      <c r="N260" s="73">
        <v>360570.08197881002</v>
      </c>
      <c r="O260" s="73">
        <v>342457.51468407403</v>
      </c>
      <c r="P260" s="73">
        <v>324070.71358166507</v>
      </c>
      <c r="Q260" s="73">
        <v>305397.02392028662</v>
      </c>
      <c r="R260" s="73">
        <v>285750.52253248205</v>
      </c>
      <c r="S260" s="73">
        <v>286969.6563193553</v>
      </c>
      <c r="T260" s="73">
        <v>288188.79010622879</v>
      </c>
      <c r="U260" s="73">
        <v>289405.25035409577</v>
      </c>
      <c r="V260" s="73">
        <v>290627.05767997546</v>
      </c>
      <c r="W260" s="73">
        <v>291185.82733229239</v>
      </c>
      <c r="X260" s="73">
        <v>291747.27052361571</v>
      </c>
      <c r="Y260" s="73">
        <v>292308.71371493896</v>
      </c>
      <c r="Z260" s="73">
        <v>292870.15690626216</v>
      </c>
      <c r="AA260" s="73">
        <v>293428.9265585792</v>
      </c>
      <c r="AB260" s="73">
        <v>293386.14993447828</v>
      </c>
      <c r="AC260" s="73">
        <v>293340.6997713712</v>
      </c>
      <c r="AD260" s="73">
        <v>293297.9231472704</v>
      </c>
      <c r="AE260" s="73">
        <v>293255.14652316959</v>
      </c>
      <c r="AF260" s="73">
        <v>293207.02282105613</v>
      </c>
      <c r="AG260" s="73">
        <v>292608.15008364472</v>
      </c>
      <c r="AH260" s="73">
        <v>292006.60380722687</v>
      </c>
      <c r="AI260" s="73">
        <v>291405.05753080914</v>
      </c>
      <c r="AJ260" s="73">
        <v>290806.18479339767</v>
      </c>
      <c r="AK260" s="73">
        <v>290204.63851697982</v>
      </c>
      <c r="AL260" s="73">
        <v>289121.8552194279</v>
      </c>
      <c r="AM260" s="73">
        <v>288039.07192187582</v>
      </c>
      <c r="AN260" s="73">
        <v>286956.28862432385</v>
      </c>
      <c r="AO260" s="73">
        <v>285873.50532677188</v>
      </c>
      <c r="AP260" s="73">
        <v>284790.72202921985</v>
      </c>
      <c r="AQ260" s="8"/>
      <c r="AS260" s="24"/>
    </row>
    <row r="261" spans="2:45" s="21" customFormat="1">
      <c r="B261" s="5"/>
      <c r="C261" s="9"/>
      <c r="D261" s="9"/>
      <c r="E261" s="18"/>
      <c r="F261" s="61" t="s">
        <v>50</v>
      </c>
      <c r="G261" s="78"/>
      <c r="H261" s="73">
        <v>0</v>
      </c>
      <c r="I261" s="73">
        <v>0</v>
      </c>
      <c r="J261" s="73">
        <v>46850.11146302933</v>
      </c>
      <c r="K261" s="73">
        <v>149375.04232427813</v>
      </c>
      <c r="L261" s="73">
        <v>300930.48792610865</v>
      </c>
      <c r="M261" s="73">
        <v>487329.30132059345</v>
      </c>
      <c r="N261" s="73">
        <v>517941.19689522107</v>
      </c>
      <c r="O261" s="73">
        <v>491923.38440230297</v>
      </c>
      <c r="P261" s="73">
        <v>465511.64852618083</v>
      </c>
      <c r="Q261" s="73">
        <v>438687.81133873301</v>
      </c>
      <c r="R261" s="73">
        <v>410466.57793035195</v>
      </c>
      <c r="S261" s="73">
        <v>412217.80368175998</v>
      </c>
      <c r="T261" s="73">
        <v>413969.02943316795</v>
      </c>
      <c r="U261" s="73">
        <v>415716.41477722634</v>
      </c>
      <c r="V261" s="73">
        <v>417471.48093598383</v>
      </c>
      <c r="W261" s="73">
        <v>418274.12607204594</v>
      </c>
      <c r="X261" s="73">
        <v>419080.61161545757</v>
      </c>
      <c r="Y261" s="73">
        <v>419887.09715886915</v>
      </c>
      <c r="Z261" s="73">
        <v>420693.58270228072</v>
      </c>
      <c r="AA261" s="73">
        <v>421496.22783834278</v>
      </c>
      <c r="AB261" s="73">
        <v>421434.78132074949</v>
      </c>
      <c r="AC261" s="73">
        <v>421369.49439580663</v>
      </c>
      <c r="AD261" s="73">
        <v>421308.04787821334</v>
      </c>
      <c r="AE261" s="73">
        <v>421246.60136062012</v>
      </c>
      <c r="AF261" s="73">
        <v>421177.47402832774</v>
      </c>
      <c r="AG261" s="73">
        <v>420317.22278202197</v>
      </c>
      <c r="AH261" s="73">
        <v>419453.13112836669</v>
      </c>
      <c r="AI261" s="73">
        <v>418589.03947471146</v>
      </c>
      <c r="AJ261" s="73">
        <v>417728.78822840581</v>
      </c>
      <c r="AK261" s="73">
        <v>416864.69657475036</v>
      </c>
      <c r="AL261" s="73">
        <v>415309.33159817103</v>
      </c>
      <c r="AM261" s="73">
        <v>413753.96662159153</v>
      </c>
      <c r="AN261" s="73">
        <v>412198.60164501192</v>
      </c>
      <c r="AO261" s="73">
        <v>410643.23666843254</v>
      </c>
      <c r="AP261" s="73">
        <v>409087.87169185298</v>
      </c>
      <c r="AQ261" s="8"/>
      <c r="AS261" s="24"/>
    </row>
    <row r="262" spans="2:45" s="21" customFormat="1">
      <c r="B262" s="5"/>
      <c r="C262" s="9"/>
      <c r="D262" s="9"/>
      <c r="E262" s="18"/>
      <c r="F262" s="16"/>
      <c r="G262" s="80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  <c r="AI262" s="79"/>
      <c r="AJ262" s="79"/>
      <c r="AK262" s="79"/>
      <c r="AL262" s="79"/>
      <c r="AM262" s="79"/>
      <c r="AN262" s="79"/>
      <c r="AO262" s="79"/>
      <c r="AP262" s="79"/>
      <c r="AQ262" s="8"/>
    </row>
    <row r="263" spans="2:45" s="21" customFormat="1">
      <c r="B263" s="5"/>
      <c r="E263" s="34">
        <f>E256+1</f>
        <v>4</v>
      </c>
      <c r="F263" s="35" t="str">
        <f>LOOKUP(E263,CAPEX!$E$11:$E$19,CAPEX!$F$11:$F$19)</f>
        <v>Mesquita</v>
      </c>
      <c r="G263" s="81"/>
      <c r="H263" s="72">
        <f t="shared" ref="H263" si="717">SUM(H264:H268)</f>
        <v>4000446.55958186</v>
      </c>
      <c r="I263" s="72">
        <f t="shared" ref="I263" si="718">SUM(I264:I268)</f>
        <v>4016087.1404065532</v>
      </c>
      <c r="J263" s="72">
        <f t="shared" ref="J263" si="719">SUM(J264:J268)</f>
        <v>5302618.2834704528</v>
      </c>
      <c r="K263" s="72">
        <f t="shared" ref="K263" si="720">SUM(K264:K268)</f>
        <v>6524269.4336972609</v>
      </c>
      <c r="L263" s="72">
        <f t="shared" ref="L263" si="721">SUM(L264:L268)</f>
        <v>7532669.4211600469</v>
      </c>
      <c r="M263" s="72">
        <f t="shared" ref="M263" si="722">SUM(M264:M268)</f>
        <v>8179538.3269578731</v>
      </c>
      <c r="N263" s="72">
        <f t="shared" ref="N263" si="723">SUM(N264:N268)</f>
        <v>8922322.2560443692</v>
      </c>
      <c r="O263" s="72">
        <f t="shared" ref="O263" si="724">SUM(O264:O268)</f>
        <v>8924174.3161036149</v>
      </c>
      <c r="P263" s="72">
        <f t="shared" ref="P263" si="725">SUM(P264:P268)</f>
        <v>8771597.5585081857</v>
      </c>
      <c r="Q263" s="72">
        <f t="shared" ref="Q263" si="726">SUM(Q264:Q268)</f>
        <v>8379159.3511937968</v>
      </c>
      <c r="R263" s="72">
        <f t="shared" ref="R263" si="727">SUM(R264:R268)</f>
        <v>7824186.7209449979</v>
      </c>
      <c r="S263" s="72">
        <f t="shared" ref="S263" si="728">SUM(S264:S268)</f>
        <v>8425609.9270861857</v>
      </c>
      <c r="T263" s="72">
        <f t="shared" ref="T263" si="729">SUM(T264:T268)</f>
        <v>9027682.8522113226</v>
      </c>
      <c r="U263" s="72">
        <f t="shared" ref="U263" si="730">SUM(U264:U268)</f>
        <v>9032501.6013422683</v>
      </c>
      <c r="V263" s="72">
        <f t="shared" ref="V263" si="731">SUM(V264:V268)</f>
        <v>9037320.3504732195</v>
      </c>
      <c r="W263" s="72">
        <f t="shared" ref="W263" si="732">SUM(W264:W268)</f>
        <v>9028278.4279466085</v>
      </c>
      <c r="X263" s="72">
        <f t="shared" ref="X263" si="733">SUM(X264:X268)</f>
        <v>9019182.362171337</v>
      </c>
      <c r="Y263" s="72">
        <f t="shared" ref="Y263" si="734">SUM(Y264:Y268)</f>
        <v>9010140.439644726</v>
      </c>
      <c r="Z263" s="72">
        <f t="shared" ref="Z263" si="735">SUM(Z264:Z268)</f>
        <v>9001044.3738694545</v>
      </c>
      <c r="AA263" s="72">
        <f t="shared" ref="AA263" si="736">SUM(AA264:AA268)</f>
        <v>8992002.4513428472</v>
      </c>
      <c r="AB263" s="72">
        <f t="shared" ref="AB263" si="737">SUM(AB264:AB268)</f>
        <v>8970778.2978672124</v>
      </c>
      <c r="AC263" s="72">
        <f t="shared" ref="AC263" si="738">SUM(AC264:AC268)</f>
        <v>8949500.0011429135</v>
      </c>
      <c r="AD263" s="72">
        <f t="shared" ref="AD263" si="739">SUM(AD264:AD268)</f>
        <v>8928275.8476672824</v>
      </c>
      <c r="AE263" s="72">
        <f t="shared" ref="AE263" si="740">SUM(AE264:AE268)</f>
        <v>8906997.5509429816</v>
      </c>
      <c r="AF263" s="72">
        <f t="shared" ref="AF263" si="741">SUM(AF264:AF268)</f>
        <v>8885719.2542186864</v>
      </c>
      <c r="AG263" s="72">
        <f t="shared" ref="AG263" si="742">SUM(AG264:AG268)</f>
        <v>8853395.7347672749</v>
      </c>
      <c r="AH263" s="72">
        <f t="shared" ref="AH263" si="743">SUM(AH264:AH268)</f>
        <v>8821072.2153158616</v>
      </c>
      <c r="AI263" s="72">
        <f t="shared" ref="AI263" si="744">SUM(AI264:AI268)</f>
        <v>8788748.6958644502</v>
      </c>
      <c r="AJ263" s="72">
        <f t="shared" ref="AJ263" si="745">SUM(AJ264:AJ268)</f>
        <v>8756371.0331643745</v>
      </c>
      <c r="AK263" s="72">
        <f t="shared" ref="AK263" si="746">SUM(AK264:AK268)</f>
        <v>8724101.6569616254</v>
      </c>
      <c r="AL263" s="72">
        <f t="shared" ref="AL263" si="747">SUM(AL264:AL268)</f>
        <v>8682303.068994306</v>
      </c>
      <c r="AM263" s="72">
        <f t="shared" ref="AM263" si="748">SUM(AM264:AM268)</f>
        <v>8640612.7675243076</v>
      </c>
      <c r="AN263" s="72">
        <f t="shared" ref="AN263" si="749">SUM(AN264:AN268)</f>
        <v>8598868.3228056505</v>
      </c>
      <c r="AO263" s="72">
        <f t="shared" ref="AO263" si="750">SUM(AO264:AO268)</f>
        <v>8557069.7348383293</v>
      </c>
      <c r="AP263" s="72">
        <f t="shared" ref="AP263" si="751">SUM(AP264:AP268)</f>
        <v>8515379.4333683308</v>
      </c>
      <c r="AQ263" s="8"/>
      <c r="AS263" s="24"/>
    </row>
    <row r="264" spans="2:45" s="21" customFormat="1">
      <c r="B264" s="5"/>
      <c r="C264" s="9"/>
      <c r="D264" s="9"/>
      <c r="E264" s="18"/>
      <c r="F264" s="61" t="s">
        <v>2</v>
      </c>
      <c r="G264" s="78"/>
      <c r="H264" s="73">
        <v>402.51514389165288</v>
      </c>
      <c r="I264" s="73">
        <v>29035.402277128487</v>
      </c>
      <c r="J264" s="73">
        <v>76139.926822537003</v>
      </c>
      <c r="K264" s="73">
        <v>140194.06796324634</v>
      </c>
      <c r="L264" s="73">
        <v>215564.23298908799</v>
      </c>
      <c r="M264" s="73">
        <v>292389.04597162415</v>
      </c>
      <c r="N264" s="73">
        <v>382549.52813687298</v>
      </c>
      <c r="O264" s="73">
        <v>446250.7708516483</v>
      </c>
      <c r="P264" s="73">
        <v>438621.213956044</v>
      </c>
      <c r="Q264" s="73">
        <v>418997.4542307693</v>
      </c>
      <c r="R264" s="73">
        <v>391246.20741758239</v>
      </c>
      <c r="S264" s="73">
        <v>421320.20192307688</v>
      </c>
      <c r="T264" s="73">
        <v>451426.68543956045</v>
      </c>
      <c r="U264" s="73">
        <v>451667.64560439554</v>
      </c>
      <c r="V264" s="73">
        <v>451908.60576923069</v>
      </c>
      <c r="W264" s="73">
        <v>451456.46703296708</v>
      </c>
      <c r="X264" s="73">
        <v>451001.62087912089</v>
      </c>
      <c r="Y264" s="73">
        <v>450549.48214285716</v>
      </c>
      <c r="Z264" s="73">
        <v>450094.63598901103</v>
      </c>
      <c r="AA264" s="73">
        <v>449642.49725274724</v>
      </c>
      <c r="AB264" s="73">
        <v>448581.18956043961</v>
      </c>
      <c r="AC264" s="73">
        <v>447517.17445054947</v>
      </c>
      <c r="AD264" s="73">
        <v>446455.86675824178</v>
      </c>
      <c r="AE264" s="73">
        <v>445391.85164835164</v>
      </c>
      <c r="AF264" s="73">
        <v>444327.83653846156</v>
      </c>
      <c r="AG264" s="73">
        <v>442711.50824175822</v>
      </c>
      <c r="AH264" s="73">
        <v>441095.17994505499</v>
      </c>
      <c r="AI264" s="73">
        <v>439478.85164835164</v>
      </c>
      <c r="AJ264" s="73">
        <v>437859.8159340659</v>
      </c>
      <c r="AK264" s="73">
        <v>436246.19505494501</v>
      </c>
      <c r="AL264" s="73">
        <v>434156.06868131866</v>
      </c>
      <c r="AM264" s="73">
        <v>432071.35714285716</v>
      </c>
      <c r="AN264" s="73">
        <v>429983.93818681315</v>
      </c>
      <c r="AO264" s="73">
        <v>427893.8118131868</v>
      </c>
      <c r="AP264" s="73">
        <v>425809.10027472524</v>
      </c>
      <c r="AQ264" s="8"/>
      <c r="AS264" s="24"/>
    </row>
    <row r="265" spans="2:45" s="21" customFormat="1">
      <c r="B265" s="5"/>
      <c r="C265" s="9"/>
      <c r="D265" s="9"/>
      <c r="E265" s="18"/>
      <c r="F265" s="61" t="s">
        <v>47</v>
      </c>
      <c r="G265" s="78"/>
      <c r="H265" s="73">
        <v>3640346.9613561085</v>
      </c>
      <c r="I265" s="73">
        <v>3625948.3442228716</v>
      </c>
      <c r="J265" s="73">
        <v>4749697.5020974632</v>
      </c>
      <c r="K265" s="73">
        <v>5797450.6853167536</v>
      </c>
      <c r="L265" s="73">
        <v>6639810.9965709122</v>
      </c>
      <c r="M265" s="73">
        <v>7151692.3680283753</v>
      </c>
      <c r="N265" s="73">
        <v>7737528.9678631267</v>
      </c>
      <c r="O265" s="73">
        <v>7675513.2586483536</v>
      </c>
      <c r="P265" s="73">
        <v>7544284.8800439555</v>
      </c>
      <c r="Q265" s="73">
        <v>7206756.2127692299</v>
      </c>
      <c r="R265" s="73">
        <v>6729434.7675824175</v>
      </c>
      <c r="S265" s="73">
        <v>7246707.4730769238</v>
      </c>
      <c r="T265" s="73">
        <v>7764538.9895604402</v>
      </c>
      <c r="U265" s="73">
        <v>7768683.5043956032</v>
      </c>
      <c r="V265" s="73">
        <v>7772828.0192307699</v>
      </c>
      <c r="W265" s="73">
        <v>7765051.2329670331</v>
      </c>
      <c r="X265" s="73">
        <v>7757227.8791208798</v>
      </c>
      <c r="Y265" s="73">
        <v>7749451.092857142</v>
      </c>
      <c r="Z265" s="73">
        <v>7741627.7390109897</v>
      </c>
      <c r="AA265" s="73">
        <v>7733850.9527472528</v>
      </c>
      <c r="AB265" s="73">
        <v>7715596.4604395609</v>
      </c>
      <c r="AC265" s="73">
        <v>7697295.40054945</v>
      </c>
      <c r="AD265" s="73">
        <v>7679040.9082417581</v>
      </c>
      <c r="AE265" s="73">
        <v>7660739.8483516481</v>
      </c>
      <c r="AF265" s="73">
        <v>7642438.7884615371</v>
      </c>
      <c r="AG265" s="73">
        <v>7614637.9417582415</v>
      </c>
      <c r="AH265" s="73">
        <v>7586837.095054945</v>
      </c>
      <c r="AI265" s="73">
        <v>7559036.2483516475</v>
      </c>
      <c r="AJ265" s="73">
        <v>7531188.8340659337</v>
      </c>
      <c r="AK265" s="73">
        <v>7503434.5549450545</v>
      </c>
      <c r="AL265" s="73">
        <v>7467484.3813186819</v>
      </c>
      <c r="AM265" s="73">
        <v>7431627.342857142</v>
      </c>
      <c r="AN265" s="73">
        <v>7395723.7368131867</v>
      </c>
      <c r="AO265" s="73">
        <v>7359773.5631868131</v>
      </c>
      <c r="AP265" s="73">
        <v>7323916.5247252733</v>
      </c>
      <c r="AQ265" s="8"/>
      <c r="AS265" s="24"/>
    </row>
    <row r="266" spans="2:45" s="21" customFormat="1">
      <c r="B266" s="5"/>
      <c r="C266" s="9"/>
      <c r="D266" s="9"/>
      <c r="E266" s="18"/>
      <c r="F266" s="61" t="s">
        <v>48</v>
      </c>
      <c r="G266" s="78"/>
      <c r="H266" s="73">
        <v>249601.1205452735</v>
      </c>
      <c r="I266" s="73">
        <v>250576.98822446339</v>
      </c>
      <c r="J266" s="73">
        <v>330847.93051614246</v>
      </c>
      <c r="K266" s="73">
        <v>407070.79500652704</v>
      </c>
      <c r="L266" s="73">
        <v>469988.21261973964</v>
      </c>
      <c r="M266" s="73">
        <v>510348.50773387018</v>
      </c>
      <c r="N266" s="73">
        <v>556693.25906642876</v>
      </c>
      <c r="O266" s="73">
        <v>556808.81523227657</v>
      </c>
      <c r="P266" s="73">
        <v>547289.04560211708</v>
      </c>
      <c r="Q266" s="73">
        <v>522803.52509045496</v>
      </c>
      <c r="R266" s="73">
        <v>488176.9432029227</v>
      </c>
      <c r="S266" s="73">
        <v>525701.7304832862</v>
      </c>
      <c r="T266" s="73">
        <v>563267.05588458653</v>
      </c>
      <c r="U266" s="73">
        <v>563567.71361486672</v>
      </c>
      <c r="V266" s="73">
        <v>563868.37134514691</v>
      </c>
      <c r="W266" s="73">
        <v>563304.21582877846</v>
      </c>
      <c r="X266" s="73">
        <v>562736.68213566521</v>
      </c>
      <c r="Y266" s="73">
        <v>562172.52661929675</v>
      </c>
      <c r="Z266" s="73">
        <v>561604.99292618362</v>
      </c>
      <c r="AA266" s="73">
        <v>561040.83740981529</v>
      </c>
      <c r="AB266" s="73">
        <v>559716.59212588449</v>
      </c>
      <c r="AC266" s="73">
        <v>558388.96866520902</v>
      </c>
      <c r="AD266" s="73">
        <v>557064.72338127822</v>
      </c>
      <c r="AE266" s="73">
        <v>555737.09992060286</v>
      </c>
      <c r="AF266" s="73">
        <v>554409.47645992739</v>
      </c>
      <c r="AG266" s="73">
        <v>552392.70494332875</v>
      </c>
      <c r="AH266" s="73">
        <v>550375.93342673022</v>
      </c>
      <c r="AI266" s="73">
        <v>548359.16191013157</v>
      </c>
      <c r="AJ266" s="73">
        <v>546339.01221678825</v>
      </c>
      <c r="AK266" s="73">
        <v>544325.6188769344</v>
      </c>
      <c r="AL266" s="73">
        <v>541717.66643000976</v>
      </c>
      <c r="AM266" s="73">
        <v>539116.47033657425</v>
      </c>
      <c r="AN266" s="73">
        <v>536511.89606639417</v>
      </c>
      <c r="AO266" s="73">
        <v>533903.94361946953</v>
      </c>
      <c r="AP266" s="73">
        <v>531302.74752603413</v>
      </c>
      <c r="AQ266" s="8"/>
      <c r="AS266" s="24"/>
    </row>
    <row r="267" spans="2:45" s="21" customFormat="1">
      <c r="B267" s="5"/>
      <c r="C267" s="9"/>
      <c r="D267" s="9"/>
      <c r="E267" s="18"/>
      <c r="F267" s="61" t="s">
        <v>49</v>
      </c>
      <c r="G267" s="78"/>
      <c r="H267" s="73">
        <v>3016.3277407283813</v>
      </c>
      <c r="I267" s="73">
        <v>3028.1207036188944</v>
      </c>
      <c r="J267" s="73">
        <v>3998.1623023098791</v>
      </c>
      <c r="K267" s="73">
        <v>4919.2845318009322</v>
      </c>
      <c r="L267" s="73">
        <v>5679.6158624741965</v>
      </c>
      <c r="M267" s="73">
        <v>6167.3535677809105</v>
      </c>
      <c r="N267" s="73">
        <v>6727.4109856970272</v>
      </c>
      <c r="O267" s="73">
        <v>6728.8074348311375</v>
      </c>
      <c r="P267" s="73">
        <v>6613.7649015361603</v>
      </c>
      <c r="Q267" s="73">
        <v>6317.8673726943225</v>
      </c>
      <c r="R267" s="73">
        <v>5899.4192532075258</v>
      </c>
      <c r="S267" s="73">
        <v>6352.8910028191713</v>
      </c>
      <c r="T267" s="73">
        <v>6806.8526390886609</v>
      </c>
      <c r="U267" s="73">
        <v>6810.4859651343422</v>
      </c>
      <c r="V267" s="73">
        <v>6814.1192911800235</v>
      </c>
      <c r="W267" s="73">
        <v>6807.3017018583523</v>
      </c>
      <c r="X267" s="73">
        <v>6800.4432886485247</v>
      </c>
      <c r="Y267" s="73">
        <v>6793.6256993268526</v>
      </c>
      <c r="Z267" s="73">
        <v>6786.7672861170249</v>
      </c>
      <c r="AA267" s="73">
        <v>6779.9496967953528</v>
      </c>
      <c r="AB267" s="73">
        <v>6763.9467326390886</v>
      </c>
      <c r="AC267" s="73">
        <v>6747.9029445946744</v>
      </c>
      <c r="AD267" s="73">
        <v>6731.8999804384111</v>
      </c>
      <c r="AE267" s="73">
        <v>6715.8561923939942</v>
      </c>
      <c r="AF267" s="73">
        <v>6699.8124043495782</v>
      </c>
      <c r="AG267" s="73">
        <v>6675.4405431218001</v>
      </c>
      <c r="AH267" s="73">
        <v>6651.068681894023</v>
      </c>
      <c r="AI267" s="73">
        <v>6626.6968206662459</v>
      </c>
      <c r="AJ267" s="73">
        <v>6602.2841355503133</v>
      </c>
      <c r="AK267" s="73">
        <v>6577.9530982106908</v>
      </c>
      <c r="AL267" s="73">
        <v>6546.4370565560102</v>
      </c>
      <c r="AM267" s="73">
        <v>6515.0026626776362</v>
      </c>
      <c r="AN267" s="73">
        <v>6483.5274449111112</v>
      </c>
      <c r="AO267" s="73">
        <v>6452.0114032564306</v>
      </c>
      <c r="AP267" s="73">
        <v>6420.5770093780575</v>
      </c>
      <c r="AQ267" s="8"/>
      <c r="AS267" s="24"/>
    </row>
    <row r="268" spans="2:45" s="21" customFormat="1">
      <c r="B268" s="5"/>
      <c r="C268" s="9"/>
      <c r="D268" s="9"/>
      <c r="E268" s="18"/>
      <c r="F268" s="61" t="s">
        <v>50</v>
      </c>
      <c r="G268" s="78"/>
      <c r="H268" s="73">
        <v>107079.63479585752</v>
      </c>
      <c r="I268" s="73">
        <v>107498.28497847074</v>
      </c>
      <c r="J268" s="73">
        <v>141934.76173200071</v>
      </c>
      <c r="K268" s="73">
        <v>174634.60087893307</v>
      </c>
      <c r="L268" s="73">
        <v>201626.36311783394</v>
      </c>
      <c r="M268" s="73">
        <v>218941.05165622226</v>
      </c>
      <c r="N268" s="73">
        <v>238823.08999224441</v>
      </c>
      <c r="O268" s="73">
        <v>238872.66393650539</v>
      </c>
      <c r="P268" s="73">
        <v>234788.65400453366</v>
      </c>
      <c r="Q268" s="73">
        <v>224284.29173064837</v>
      </c>
      <c r="R268" s="73">
        <v>209429.38348886711</v>
      </c>
      <c r="S268" s="73">
        <v>225527.63060008051</v>
      </c>
      <c r="T268" s="73">
        <v>241643.26868764745</v>
      </c>
      <c r="U268" s="73">
        <v>241772.25176226909</v>
      </c>
      <c r="V268" s="73">
        <v>241901.23483689083</v>
      </c>
      <c r="W268" s="73">
        <v>241659.21041597147</v>
      </c>
      <c r="X268" s="73">
        <v>241415.7367470226</v>
      </c>
      <c r="Y268" s="73">
        <v>241173.71232610318</v>
      </c>
      <c r="Z268" s="73">
        <v>240930.23865715432</v>
      </c>
      <c r="AA268" s="73">
        <v>240688.21423623496</v>
      </c>
      <c r="AB268" s="73">
        <v>240120.10900868764</v>
      </c>
      <c r="AC268" s="73">
        <v>239550.55453311084</v>
      </c>
      <c r="AD268" s="73">
        <v>238982.44930556352</v>
      </c>
      <c r="AE268" s="73">
        <v>238412.89482998676</v>
      </c>
      <c r="AF268" s="73">
        <v>237843.34035441</v>
      </c>
      <c r="AG268" s="73">
        <v>236978.13928082385</v>
      </c>
      <c r="AH268" s="73">
        <v>236112.93820723778</v>
      </c>
      <c r="AI268" s="73">
        <v>235247.73713365171</v>
      </c>
      <c r="AJ268" s="73">
        <v>234381.08681203614</v>
      </c>
      <c r="AK268" s="73">
        <v>233517.33498647949</v>
      </c>
      <c r="AL268" s="73">
        <v>232398.51550773831</v>
      </c>
      <c r="AM268" s="73">
        <v>231282.59452505605</v>
      </c>
      <c r="AN268" s="73">
        <v>230165.22429434443</v>
      </c>
      <c r="AO268" s="73">
        <v>229046.40481560325</v>
      </c>
      <c r="AP268" s="73">
        <v>227930.48383292102</v>
      </c>
      <c r="AQ268" s="8"/>
      <c r="AS268" s="24"/>
    </row>
    <row r="269" spans="2:45" s="21" customFormat="1">
      <c r="B269" s="5"/>
      <c r="C269" s="9"/>
      <c r="D269" s="9"/>
      <c r="E269" s="18"/>
      <c r="F269" s="16"/>
      <c r="G269" s="80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  <c r="AD269" s="79"/>
      <c r="AE269" s="79"/>
      <c r="AF269" s="79"/>
      <c r="AG269" s="79"/>
      <c r="AH269" s="79"/>
      <c r="AI269" s="79"/>
      <c r="AJ269" s="79"/>
      <c r="AK269" s="79"/>
      <c r="AL269" s="79"/>
      <c r="AM269" s="79"/>
      <c r="AN269" s="79"/>
      <c r="AO269" s="79"/>
      <c r="AP269" s="79"/>
      <c r="AQ269" s="8"/>
    </row>
    <row r="270" spans="2:45" s="21" customFormat="1">
      <c r="B270" s="5"/>
      <c r="E270" s="34">
        <f>E263+1</f>
        <v>5</v>
      </c>
      <c r="F270" s="35" t="str">
        <f>LOOKUP(E270,CAPEX!$E$11:$E$19,CAPEX!$F$11:$F$19)</f>
        <v>Nilopolis</v>
      </c>
      <c r="G270" s="81"/>
      <c r="H270" s="72">
        <f t="shared" ref="H270" si="752">SUM(H271:H275)</f>
        <v>2547873.957446808</v>
      </c>
      <c r="I270" s="72">
        <f t="shared" ref="I270" si="753">SUM(I271:I275)</f>
        <v>2552659.9228723403</v>
      </c>
      <c r="J270" s="72">
        <f t="shared" ref="J270" si="754">SUM(J271:J275)</f>
        <v>2573568.7995425528</v>
      </c>
      <c r="K270" s="72">
        <f t="shared" ref="K270" si="755">SUM(K271:K275)</f>
        <v>2559917.000425532</v>
      </c>
      <c r="L270" s="72">
        <f t="shared" ref="L270" si="756">SUM(L271:L275)</f>
        <v>2474373.8297872338</v>
      </c>
      <c r="M270" s="72">
        <f t="shared" ref="M270" si="757">SUM(M271:M275)</f>
        <v>2376405.3446808509</v>
      </c>
      <c r="N270" s="72">
        <f t="shared" ref="N270" si="758">SUM(N271:N275)</f>
        <v>3308143.1744680856</v>
      </c>
      <c r="O270" s="72">
        <f t="shared" ref="O270" si="759">SUM(O271:O275)</f>
        <v>4162217.3138297861</v>
      </c>
      <c r="P270" s="72">
        <f t="shared" ref="P270" si="760">SUM(P271:P275)</f>
        <v>4926091.2941489359</v>
      </c>
      <c r="Q270" s="72">
        <f t="shared" ref="Q270" si="761">SUM(Q271:Q275)</f>
        <v>5564332.8957446814</v>
      </c>
      <c r="R270" s="72">
        <f t="shared" ref="R270" si="762">SUM(R271:R275)</f>
        <v>6131487.4468085095</v>
      </c>
      <c r="S270" s="72">
        <f t="shared" ref="S270" si="763">SUM(S271:S275)</f>
        <v>6978598.0851063831</v>
      </c>
      <c r="T270" s="72">
        <f t="shared" ref="T270" si="764">SUM(T271:T275)</f>
        <v>7823821.5957446815</v>
      </c>
      <c r="U270" s="72">
        <f t="shared" ref="U270" si="765">SUM(U271:U275)</f>
        <v>7815119.8404255304</v>
      </c>
      <c r="V270" s="72">
        <f t="shared" ref="V270" si="766">SUM(V271:V275)</f>
        <v>7806470.5053191492</v>
      </c>
      <c r="W270" s="72">
        <f t="shared" ref="W270" si="767">SUM(W271:W275)</f>
        <v>7786708.0851063821</v>
      </c>
      <c r="X270" s="72">
        <f t="shared" ref="X270" si="768">SUM(X271:X275)</f>
        <v>7766998.085106384</v>
      </c>
      <c r="Y270" s="72">
        <f t="shared" ref="Y270" si="769">SUM(Y271:Y275)</f>
        <v>7747288.0851063831</v>
      </c>
      <c r="Z270" s="72">
        <f t="shared" ref="Z270" si="770">SUM(Z271:Z275)</f>
        <v>7727578.0851063821</v>
      </c>
      <c r="AA270" s="72">
        <f t="shared" ref="AA270" si="771">SUM(AA271:AA275)</f>
        <v>7707815.6648936151</v>
      </c>
      <c r="AB270" s="72">
        <f t="shared" ref="AB270" si="772">SUM(AB271:AB275)</f>
        <v>7678774.8670212766</v>
      </c>
      <c r="AC270" s="72">
        <f t="shared" ref="AC270" si="773">SUM(AC271:AC275)</f>
        <v>7649681.6489361711</v>
      </c>
      <c r="AD270" s="72">
        <f t="shared" ref="AD270" si="774">SUM(AD271:AD275)</f>
        <v>7620640.8510638298</v>
      </c>
      <c r="AE270" s="72">
        <f t="shared" ref="AE270" si="775">SUM(AE271:AE275)</f>
        <v>7591547.6329787234</v>
      </c>
      <c r="AF270" s="72">
        <f t="shared" ref="AF270" si="776">SUM(AF271:AF275)</f>
        <v>7562454.4148936151</v>
      </c>
      <c r="AG270" s="72">
        <f t="shared" ref="AG270" si="777">SUM(AG271:AG275)</f>
        <v>7525183.6436170209</v>
      </c>
      <c r="AH270" s="72">
        <f t="shared" ref="AH270" si="778">SUM(AH271:AH275)</f>
        <v>7487808.0319148926</v>
      </c>
      <c r="AI270" s="72">
        <f t="shared" ref="AI270" si="779">SUM(AI271:AI275)</f>
        <v>7450484.8404255314</v>
      </c>
      <c r="AJ270" s="72">
        <f t="shared" ref="AJ270" si="780">SUM(AJ271:AJ275)</f>
        <v>7413161.6489361692</v>
      </c>
      <c r="AK270" s="72">
        <f t="shared" ref="AK270" si="781">SUM(AK271:AK275)</f>
        <v>7375838.457446808</v>
      </c>
      <c r="AL270" s="72">
        <f t="shared" ref="AL270" si="782">SUM(AL271:AL275)</f>
        <v>7331753.0585106388</v>
      </c>
      <c r="AM270" s="72">
        <f t="shared" ref="AM270" si="783">SUM(AM271:AM275)</f>
        <v>7287615.2393617015</v>
      </c>
      <c r="AN270" s="72">
        <f t="shared" ref="AN270" si="784">SUM(AN271:AN275)</f>
        <v>7243529.8404255314</v>
      </c>
      <c r="AO270" s="72">
        <f t="shared" ref="AO270" si="785">SUM(AO271:AO275)</f>
        <v>7199444.4414893612</v>
      </c>
      <c r="AP270" s="72">
        <f t="shared" ref="AP270" si="786">SUM(AP271:AP275)</f>
        <v>7155359.0425531911</v>
      </c>
      <c r="AQ270" s="8"/>
      <c r="AS270" s="24"/>
    </row>
    <row r="271" spans="2:45" s="21" customFormat="1">
      <c r="B271" s="5"/>
      <c r="C271" s="9"/>
      <c r="D271" s="9"/>
      <c r="E271" s="18"/>
      <c r="F271" s="61" t="s">
        <v>2</v>
      </c>
      <c r="G271" s="78"/>
      <c r="H271" s="73">
        <v>530.80707446808515</v>
      </c>
      <c r="I271" s="73">
        <v>18689.117292458206</v>
      </c>
      <c r="J271" s="73">
        <v>37148.240112444597</v>
      </c>
      <c r="K271" s="73">
        <v>55160.116318693035</v>
      </c>
      <c r="L271" s="73">
        <v>70917.321371580561</v>
      </c>
      <c r="M271" s="73">
        <v>85013.072151975692</v>
      </c>
      <c r="N271" s="73">
        <v>141876.02126215809</v>
      </c>
      <c r="O271" s="73">
        <v>208110.86569148939</v>
      </c>
      <c r="P271" s="73">
        <v>246304.56470744684</v>
      </c>
      <c r="Q271" s="73">
        <v>278216.64478723408</v>
      </c>
      <c r="R271" s="73">
        <v>306574.37234042556</v>
      </c>
      <c r="S271" s="73">
        <v>348929.90425531921</v>
      </c>
      <c r="T271" s="73">
        <v>391191.07978723408</v>
      </c>
      <c r="U271" s="73">
        <v>390755.99202127667</v>
      </c>
      <c r="V271" s="73">
        <v>390323.52526595746</v>
      </c>
      <c r="W271" s="73">
        <v>389335.40425531927</v>
      </c>
      <c r="X271" s="73">
        <v>388349.90425531921</v>
      </c>
      <c r="Y271" s="73">
        <v>387364.40425531921</v>
      </c>
      <c r="Z271" s="73">
        <v>386378.90425531921</v>
      </c>
      <c r="AA271" s="73">
        <v>385390.7832446809</v>
      </c>
      <c r="AB271" s="73">
        <v>383938.74335106387</v>
      </c>
      <c r="AC271" s="73">
        <v>382484.08244680852</v>
      </c>
      <c r="AD271" s="73">
        <v>381032.0425531916</v>
      </c>
      <c r="AE271" s="73">
        <v>379577.38164893625</v>
      </c>
      <c r="AF271" s="73">
        <v>378122.7207446809</v>
      </c>
      <c r="AG271" s="73">
        <v>376259.18218085106</v>
      </c>
      <c r="AH271" s="73">
        <v>374390.40159574471</v>
      </c>
      <c r="AI271" s="73">
        <v>372524.24202127662</v>
      </c>
      <c r="AJ271" s="73">
        <v>370658.08244680852</v>
      </c>
      <c r="AK271" s="73">
        <v>368791.92287234042</v>
      </c>
      <c r="AL271" s="73">
        <v>366587.65292553196</v>
      </c>
      <c r="AM271" s="73">
        <v>364380.76196808513</v>
      </c>
      <c r="AN271" s="73">
        <v>362176.49202127662</v>
      </c>
      <c r="AO271" s="73">
        <v>359972.22207446815</v>
      </c>
      <c r="AP271" s="73">
        <v>357767.95212765964</v>
      </c>
      <c r="AQ271" s="8"/>
      <c r="AS271" s="24"/>
    </row>
    <row r="272" spans="2:45" s="21" customFormat="1">
      <c r="B272" s="5"/>
      <c r="C272" s="9"/>
      <c r="D272" s="9"/>
      <c r="E272" s="18"/>
      <c r="F272" s="61" t="s">
        <v>47</v>
      </c>
      <c r="G272" s="78"/>
      <c r="H272" s="73">
        <v>2394470.7129255314</v>
      </c>
      <c r="I272" s="73">
        <v>2380811.2102075419</v>
      </c>
      <c r="J272" s="73">
        <v>2382006.4314575554</v>
      </c>
      <c r="K272" s="73">
        <v>2351161.8640813073</v>
      </c>
      <c r="L272" s="73">
        <v>2254994.0786284194</v>
      </c>
      <c r="M272" s="73">
        <v>2148807.9518480245</v>
      </c>
      <c r="N272" s="73">
        <v>2967778.5627378421</v>
      </c>
      <c r="O272" s="73">
        <v>3704373.4093085099</v>
      </c>
      <c r="P272" s="73">
        <v>4384221.2517925529</v>
      </c>
      <c r="Q272" s="73">
        <v>4952256.277212766</v>
      </c>
      <c r="R272" s="73">
        <v>5457023.8276595734</v>
      </c>
      <c r="S272" s="73">
        <v>6210952.2957446808</v>
      </c>
      <c r="T272" s="73">
        <v>6963201.2202127669</v>
      </c>
      <c r="U272" s="73">
        <v>6955456.6579787228</v>
      </c>
      <c r="V272" s="73">
        <v>6947758.7497340431</v>
      </c>
      <c r="W272" s="73">
        <v>6930170.1957446802</v>
      </c>
      <c r="X272" s="73">
        <v>6912628.2957446817</v>
      </c>
      <c r="Y272" s="73">
        <v>6895086.3957446804</v>
      </c>
      <c r="Z272" s="73">
        <v>6877544.4957446801</v>
      </c>
      <c r="AA272" s="73">
        <v>6859955.9417553181</v>
      </c>
      <c r="AB272" s="73">
        <v>6834109.6316489363</v>
      </c>
      <c r="AC272" s="73">
        <v>6808216.667553192</v>
      </c>
      <c r="AD272" s="73">
        <v>6782370.3574468084</v>
      </c>
      <c r="AE272" s="73">
        <v>6756477.3933510641</v>
      </c>
      <c r="AF272" s="73">
        <v>6730584.4292553179</v>
      </c>
      <c r="AG272" s="73">
        <v>6697413.4428191483</v>
      </c>
      <c r="AH272" s="73">
        <v>6664149.1484042546</v>
      </c>
      <c r="AI272" s="73">
        <v>6630931.5079787225</v>
      </c>
      <c r="AJ272" s="73">
        <v>6597713.8675531913</v>
      </c>
      <c r="AK272" s="73">
        <v>6564496.2271276591</v>
      </c>
      <c r="AL272" s="73">
        <v>6525260.2220744677</v>
      </c>
      <c r="AM272" s="73">
        <v>6485977.5630319137</v>
      </c>
      <c r="AN272" s="73">
        <v>6446741.5579787232</v>
      </c>
      <c r="AO272" s="73">
        <v>6407505.5529255318</v>
      </c>
      <c r="AP272" s="73">
        <v>6368269.5478723394</v>
      </c>
      <c r="AQ272" s="8"/>
      <c r="AS272" s="24"/>
    </row>
    <row r="273" spans="2:45" s="21" customFormat="1">
      <c r="B273" s="5"/>
      <c r="C273" s="9"/>
      <c r="D273" s="9"/>
      <c r="E273" s="18"/>
      <c r="F273" s="61" t="s">
        <v>48</v>
      </c>
      <c r="G273" s="78"/>
      <c r="H273" s="73">
        <v>110268.64340425533</v>
      </c>
      <c r="I273" s="73">
        <v>110475.77371119637</v>
      </c>
      <c r="J273" s="73">
        <v>111380.68247200559</v>
      </c>
      <c r="K273" s="73">
        <v>110789.85051021975</v>
      </c>
      <c r="L273" s="73">
        <v>107087.654272759</v>
      </c>
      <c r="M273" s="73">
        <v>102847.7067206139</v>
      </c>
      <c r="N273" s="73">
        <v>143172.0980425532</v>
      </c>
      <c r="O273" s="73">
        <v>180135.30669689574</v>
      </c>
      <c r="P273" s="73">
        <v>213194.77076316709</v>
      </c>
      <c r="Q273" s="73">
        <v>240817.03024206491</v>
      </c>
      <c r="R273" s="73">
        <v>265362.73540286015</v>
      </c>
      <c r="S273" s="73">
        <v>302024.57286362053</v>
      </c>
      <c r="T273" s="73">
        <v>338604.7379141961</v>
      </c>
      <c r="U273" s="73">
        <v>338228.13735612138</v>
      </c>
      <c r="V273" s="73">
        <v>337853.80547610746</v>
      </c>
      <c r="W273" s="73">
        <v>336998.51384722709</v>
      </c>
      <c r="X273" s="73">
        <v>336145.49089640746</v>
      </c>
      <c r="Y273" s="73">
        <v>335292.46794558782</v>
      </c>
      <c r="Z273" s="73">
        <v>334439.44499476807</v>
      </c>
      <c r="AA273" s="73">
        <v>333584.1533658877</v>
      </c>
      <c r="AB273" s="73">
        <v>332327.30572026514</v>
      </c>
      <c r="AC273" s="73">
        <v>331068.18939658179</v>
      </c>
      <c r="AD273" s="73">
        <v>329811.34175095923</v>
      </c>
      <c r="AE273" s="73">
        <v>328552.22542727593</v>
      </c>
      <c r="AF273" s="73">
        <v>327293.10910359258</v>
      </c>
      <c r="AG273" s="73">
        <v>325680.07900244161</v>
      </c>
      <c r="AH273" s="73">
        <v>324062.51154516923</v>
      </c>
      <c r="AI273" s="73">
        <v>322447.21276595746</v>
      </c>
      <c r="AJ273" s="73">
        <v>320831.91398674576</v>
      </c>
      <c r="AK273" s="73">
        <v>319216.61520753405</v>
      </c>
      <c r="AL273" s="73">
        <v>317308.65695849329</v>
      </c>
      <c r="AM273" s="73">
        <v>315398.43003139168</v>
      </c>
      <c r="AN273" s="73">
        <v>313490.47178235097</v>
      </c>
      <c r="AO273" s="73">
        <v>311582.51353331009</v>
      </c>
      <c r="AP273" s="73">
        <v>309674.55528426933</v>
      </c>
      <c r="AQ273" s="8"/>
      <c r="AS273" s="24"/>
    </row>
    <row r="274" spans="2:45" s="21" customFormat="1">
      <c r="B274" s="5"/>
      <c r="C274" s="9"/>
      <c r="D274" s="9"/>
      <c r="E274" s="18"/>
      <c r="F274" s="61" t="s">
        <v>49</v>
      </c>
      <c r="G274" s="78"/>
      <c r="H274" s="73">
        <v>3602.5267021276586</v>
      </c>
      <c r="I274" s="73">
        <v>3609.293743405563</v>
      </c>
      <c r="J274" s="73">
        <v>3638.857523943364</v>
      </c>
      <c r="K274" s="73">
        <v>3619.5547751918389</v>
      </c>
      <c r="L274" s="73">
        <v>3498.6023412975237</v>
      </c>
      <c r="M274" s="73">
        <v>3360.0813275200553</v>
      </c>
      <c r="N274" s="73">
        <v>4677.4975212765949</v>
      </c>
      <c r="O274" s="73">
        <v>5885.102349472445</v>
      </c>
      <c r="P274" s="73">
        <v>6965.1700675466509</v>
      </c>
      <c r="Q274" s="73">
        <v>7867.6018402947329</v>
      </c>
      <c r="R274" s="73">
        <v>8669.521185036625</v>
      </c>
      <c r="S274" s="73">
        <v>9867.2800793512379</v>
      </c>
      <c r="T274" s="73">
        <v>11062.370698901292</v>
      </c>
      <c r="U274" s="73">
        <v>11050.066987486918</v>
      </c>
      <c r="V274" s="73">
        <v>11037.83739481601</v>
      </c>
      <c r="W274" s="73">
        <v>11009.894628531565</v>
      </c>
      <c r="X274" s="73">
        <v>10982.025980990584</v>
      </c>
      <c r="Y274" s="73">
        <v>10954.157333449601</v>
      </c>
      <c r="Z274" s="73">
        <v>10926.288685908617</v>
      </c>
      <c r="AA274" s="73">
        <v>10898.345919624171</v>
      </c>
      <c r="AB274" s="73">
        <v>10857.284135747295</v>
      </c>
      <c r="AC274" s="73">
        <v>10816.148233126962</v>
      </c>
      <c r="AD274" s="73">
        <v>10775.086449250086</v>
      </c>
      <c r="AE274" s="73">
        <v>10733.950546629752</v>
      </c>
      <c r="AF274" s="73">
        <v>10692.814644009417</v>
      </c>
      <c r="AG274" s="73">
        <v>10640.116217409312</v>
      </c>
      <c r="AH274" s="73">
        <v>10587.269553322287</v>
      </c>
      <c r="AI274" s="73">
        <v>10534.497007978722</v>
      </c>
      <c r="AJ274" s="73">
        <v>10481.724462635157</v>
      </c>
      <c r="AK274" s="73">
        <v>10428.951917291593</v>
      </c>
      <c r="AL274" s="73">
        <v>10366.618054041683</v>
      </c>
      <c r="AM274" s="73">
        <v>10304.210072048307</v>
      </c>
      <c r="AN274" s="73">
        <v>10241.876208798396</v>
      </c>
      <c r="AO274" s="73">
        <v>10179.542345548482</v>
      </c>
      <c r="AP274" s="73">
        <v>10117.208482298571</v>
      </c>
      <c r="AQ274" s="8"/>
      <c r="AS274" s="24"/>
    </row>
    <row r="275" spans="2:45" s="21" customFormat="1">
      <c r="B275" s="5"/>
      <c r="C275" s="9"/>
      <c r="D275" s="9"/>
      <c r="E275" s="18"/>
      <c r="F275" s="61" t="s">
        <v>50</v>
      </c>
      <c r="G275" s="78"/>
      <c r="H275" s="73">
        <v>39001.267340425533</v>
      </c>
      <c r="I275" s="73">
        <v>39074.52791773848</v>
      </c>
      <c r="J275" s="73">
        <v>39394.587976604249</v>
      </c>
      <c r="K275" s="73">
        <v>39185.614740120334</v>
      </c>
      <c r="L275" s="73">
        <v>37876.173173177544</v>
      </c>
      <c r="M275" s="73">
        <v>36376.532632717128</v>
      </c>
      <c r="N275" s="73">
        <v>50638.99490425532</v>
      </c>
      <c r="O275" s="73">
        <v>63712.629783419077</v>
      </c>
      <c r="P275" s="73">
        <v>75405.536818222434</v>
      </c>
      <c r="Q275" s="73">
        <v>85175.341662321254</v>
      </c>
      <c r="R275" s="73">
        <v>93856.990220613909</v>
      </c>
      <c r="S275" s="73">
        <v>106824.03216341126</v>
      </c>
      <c r="T275" s="73">
        <v>119762.18713158355</v>
      </c>
      <c r="U275" s="73">
        <v>119628.98608192362</v>
      </c>
      <c r="V275" s="73">
        <v>119496.58744822549</v>
      </c>
      <c r="W275" s="73">
        <v>119194.07663062436</v>
      </c>
      <c r="X275" s="73">
        <v>118892.36822898503</v>
      </c>
      <c r="Y275" s="73">
        <v>118590.65982734566</v>
      </c>
      <c r="Z275" s="73">
        <v>118288.95142570633</v>
      </c>
      <c r="AA275" s="73">
        <v>117986.44060810514</v>
      </c>
      <c r="AB275" s="73">
        <v>117541.90216526423</v>
      </c>
      <c r="AC275" s="73">
        <v>117096.56130646146</v>
      </c>
      <c r="AD275" s="73">
        <v>116652.02286362051</v>
      </c>
      <c r="AE275" s="73">
        <v>116206.68200481776</v>
      </c>
      <c r="AF275" s="73">
        <v>115761.34114601499</v>
      </c>
      <c r="AG275" s="73">
        <v>115190.8233971704</v>
      </c>
      <c r="AH275" s="73">
        <v>114618.70081640217</v>
      </c>
      <c r="AI275" s="73">
        <v>114047.38065159574</v>
      </c>
      <c r="AJ275" s="73">
        <v>113476.06048678933</v>
      </c>
      <c r="AK275" s="73">
        <v>112904.74032198293</v>
      </c>
      <c r="AL275" s="73">
        <v>112229.90849810344</v>
      </c>
      <c r="AM275" s="73">
        <v>111554.27425826213</v>
      </c>
      <c r="AN275" s="73">
        <v>110879.44243438262</v>
      </c>
      <c r="AO275" s="73">
        <v>110204.61061050314</v>
      </c>
      <c r="AP275" s="73">
        <v>109529.77878662365</v>
      </c>
      <c r="AQ275" s="8"/>
      <c r="AS275" s="24"/>
    </row>
    <row r="276" spans="2:45" s="21" customFormat="1">
      <c r="B276" s="5"/>
      <c r="C276" s="9"/>
      <c r="D276" s="9"/>
      <c r="E276" s="18"/>
      <c r="F276" s="16"/>
      <c r="G276" s="80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  <c r="AJ276" s="79"/>
      <c r="AK276" s="79"/>
      <c r="AL276" s="79"/>
      <c r="AM276" s="79"/>
      <c r="AN276" s="79"/>
      <c r="AO276" s="79"/>
      <c r="AP276" s="79"/>
      <c r="AQ276" s="8"/>
    </row>
    <row r="277" spans="2:45" s="21" customFormat="1">
      <c r="B277" s="5"/>
      <c r="E277" s="34">
        <f>E270+1</f>
        <v>6</v>
      </c>
      <c r="F277" s="35" t="str">
        <f>LOOKUP(E277,CAPEX!$E$11:$E$19,CAPEX!$F$11:$F$19)</f>
        <v>Novo Iguacu</v>
      </c>
      <c r="G277" s="81"/>
      <c r="H277" s="72">
        <f t="shared" ref="H277" si="787">SUM(H278:H282)</f>
        <v>15978091.59879842</v>
      </c>
      <c r="I277" s="72">
        <f t="shared" ref="I277" si="788">SUM(I278:I282)</f>
        <v>16044064.860058608</v>
      </c>
      <c r="J277" s="72">
        <f t="shared" ref="J277" si="789">SUM(J278:J282)</f>
        <v>18984779.218711365</v>
      </c>
      <c r="K277" s="72">
        <f t="shared" ref="K277" si="790">SUM(K278:K282)</f>
        <v>22628230.063263878</v>
      </c>
      <c r="L277" s="72">
        <f t="shared" ref="L277" si="791">SUM(L278:L282)</f>
        <v>25224042.973726168</v>
      </c>
      <c r="M277" s="72">
        <f t="shared" ref="M277" si="792">SUM(M278:M282)</f>
        <v>27710338.63377152</v>
      </c>
      <c r="N277" s="72">
        <f t="shared" ref="N277" si="793">SUM(N278:N282)</f>
        <v>30553615.127458122</v>
      </c>
      <c r="O277" s="72">
        <f t="shared" ref="O277" si="794">SUM(O278:O282)</f>
        <v>33057558.762229148</v>
      </c>
      <c r="P277" s="72">
        <f t="shared" ref="P277" si="795">SUM(P278:P282)</f>
        <v>35156048.895170048</v>
      </c>
      <c r="Q277" s="72">
        <f t="shared" ref="Q277" si="796">SUM(Q278:Q282)</f>
        <v>37263931.647955142</v>
      </c>
      <c r="R277" s="72">
        <f t="shared" ref="R277" si="797">SUM(R278:R282)</f>
        <v>38850594.863298416</v>
      </c>
      <c r="S277" s="72">
        <f t="shared" ref="S277" si="798">SUM(S278:S282)</f>
        <v>41874325.476662457</v>
      </c>
      <c r="T277" s="72">
        <f t="shared" ref="T277" si="799">SUM(T278:T282)</f>
        <v>44902009.952449232</v>
      </c>
      <c r="U277" s="72">
        <f t="shared" ref="U277" si="800">SUM(U278:U282)</f>
        <v>44930947.641195238</v>
      </c>
      <c r="V277" s="72">
        <f t="shared" ref="V277" si="801">SUM(V278:V282)</f>
        <v>44959885.329941228</v>
      </c>
      <c r="W277" s="72">
        <f t="shared" ref="W277" si="802">SUM(W278:W282)</f>
        <v>44929572.384700373</v>
      </c>
      <c r="X277" s="72">
        <f t="shared" ref="X277" si="803">SUM(X278:X282)</f>
        <v>44899202.137105554</v>
      </c>
      <c r="Y277" s="72">
        <f t="shared" ref="Y277" si="804">SUM(Y278:Y282)</f>
        <v>44868889.191864692</v>
      </c>
      <c r="Z277" s="72">
        <f t="shared" ref="Z277" si="805">SUM(Z278:Z282)</f>
        <v>44838576.246623844</v>
      </c>
      <c r="AA277" s="72">
        <f t="shared" ref="AA277" si="806">SUM(AA278:AA282)</f>
        <v>44808205.999029033</v>
      </c>
      <c r="AB277" s="72">
        <f t="shared" ref="AB277" si="807">SUM(AB278:AB282)</f>
        <v>44711995.346742831</v>
      </c>
      <c r="AC277" s="72">
        <f t="shared" ref="AC277" si="808">SUM(AC278:AC282)</f>
        <v>44615784.694456622</v>
      </c>
      <c r="AD277" s="72">
        <f t="shared" ref="AD277" si="809">SUM(AD278:AD282)</f>
        <v>44519574.04217042</v>
      </c>
      <c r="AE277" s="72">
        <f t="shared" ref="AE277" si="810">SUM(AE278:AE282)</f>
        <v>44423363.389884226</v>
      </c>
      <c r="AF277" s="72">
        <f t="shared" ref="AF277" si="811">SUM(AF278:AF282)</f>
        <v>44327095.435244083</v>
      </c>
      <c r="AG277" s="72">
        <f t="shared" ref="AG277" si="812">SUM(AG278:AG282)</f>
        <v>44175416.104331873</v>
      </c>
      <c r="AH277" s="72">
        <f t="shared" ref="AH277" si="813">SUM(AH278:AH282)</f>
        <v>44023622.168711782</v>
      </c>
      <c r="AI277" s="72">
        <f t="shared" ref="AI277" si="814">SUM(AI278:AI282)</f>
        <v>43871885.535445645</v>
      </c>
      <c r="AJ277" s="72">
        <f t="shared" ref="AJ277" si="815">SUM(AJ278:AJ282)</f>
        <v>43720091.599825539</v>
      </c>
      <c r="AK277" s="72">
        <f t="shared" ref="AK277" si="816">SUM(AK278:AK282)</f>
        <v>43568412.268913351</v>
      </c>
      <c r="AL277" s="72">
        <f t="shared" ref="AL277" si="817">SUM(AL278:AL282)</f>
        <v>43369229.286574557</v>
      </c>
      <c r="AM277" s="72">
        <f t="shared" ref="AM277" si="818">SUM(AM278:AM282)</f>
        <v>43170103.606589712</v>
      </c>
      <c r="AN277" s="72">
        <f t="shared" ref="AN277" si="819">SUM(AN278:AN282)</f>
        <v>42970920.624250926</v>
      </c>
      <c r="AO277" s="72">
        <f t="shared" ref="AO277" si="820">SUM(AO278:AO282)</f>
        <v>42771737.641912133</v>
      </c>
      <c r="AP277" s="72">
        <f t="shared" ref="AP277" si="821">SUM(AP278:AP282)</f>
        <v>42572611.96192728</v>
      </c>
      <c r="AQ277" s="8"/>
      <c r="AS277" s="24"/>
    </row>
    <row r="278" spans="2:45" s="21" customFormat="1">
      <c r="B278" s="5"/>
      <c r="C278" s="9"/>
      <c r="D278" s="9"/>
      <c r="E278" s="18"/>
      <c r="F278" s="61" t="s">
        <v>2</v>
      </c>
      <c r="G278" s="78"/>
      <c r="H278" s="73">
        <v>0</v>
      </c>
      <c r="I278" s="73">
        <v>114588.77906976745</v>
      </c>
      <c r="J278" s="73">
        <v>271183.48006644519</v>
      </c>
      <c r="K278" s="73">
        <v>484841.20665348828</v>
      </c>
      <c r="L278" s="73">
        <v>720613.46367607987</v>
      </c>
      <c r="M278" s="73">
        <v>989554.04984634544</v>
      </c>
      <c r="N278" s="73">
        <v>1309307.142857143</v>
      </c>
      <c r="O278" s="73">
        <v>1652709.4171220933</v>
      </c>
      <c r="P278" s="73">
        <v>1757623.2260755817</v>
      </c>
      <c r="Q278" s="73">
        <v>1863006.6181395352</v>
      </c>
      <c r="R278" s="73">
        <v>1942331.690406977</v>
      </c>
      <c r="S278" s="73">
        <v>2093502.8066860468</v>
      </c>
      <c r="T278" s="73">
        <v>2244871.5959302327</v>
      </c>
      <c r="U278" s="73">
        <v>2246318.3328488371</v>
      </c>
      <c r="V278" s="73">
        <v>2247765.0697674421</v>
      </c>
      <c r="W278" s="73">
        <v>2246249.5770348837</v>
      </c>
      <c r="X278" s="73">
        <v>2244731.2194767445</v>
      </c>
      <c r="Y278" s="73">
        <v>2243215.7267441857</v>
      </c>
      <c r="Z278" s="73">
        <v>2241700.2340116282</v>
      </c>
      <c r="AA278" s="73">
        <v>2240181.8764534886</v>
      </c>
      <c r="AB278" s="73">
        <v>2235371.8343023257</v>
      </c>
      <c r="AC278" s="73">
        <v>2230561.7921511629</v>
      </c>
      <c r="AD278" s="73">
        <v>2225751.75</v>
      </c>
      <c r="AE278" s="73">
        <v>2220941.7078488371</v>
      </c>
      <c r="AF278" s="73">
        <v>2216128.8008720931</v>
      </c>
      <c r="AG278" s="73">
        <v>2208545.6075581396</v>
      </c>
      <c r="AH278" s="73">
        <v>2200956.6845930237</v>
      </c>
      <c r="AI278" s="73">
        <v>2193370.6264534886</v>
      </c>
      <c r="AJ278" s="73">
        <v>2185781.7034883723</v>
      </c>
      <c r="AK278" s="73">
        <v>2178198.5101744188</v>
      </c>
      <c r="AL278" s="73">
        <v>2168240.3764534881</v>
      </c>
      <c r="AM278" s="73">
        <v>2158285.1075581396</v>
      </c>
      <c r="AN278" s="73">
        <v>2148326.9738372094</v>
      </c>
      <c r="AO278" s="73">
        <v>2138368.8401162787</v>
      </c>
      <c r="AP278" s="73">
        <v>2128413.5712209307</v>
      </c>
      <c r="AQ278" s="8"/>
      <c r="AS278" s="24"/>
    </row>
    <row r="279" spans="2:45" s="21" customFormat="1">
      <c r="B279" s="5"/>
      <c r="C279" s="9"/>
      <c r="D279" s="9"/>
      <c r="E279" s="18"/>
      <c r="F279" s="61" t="s">
        <v>47</v>
      </c>
      <c r="G279" s="78"/>
      <c r="H279" s="73">
        <v>13739757.779999999</v>
      </c>
      <c r="I279" s="73">
        <v>13681900.220930232</v>
      </c>
      <c r="J279" s="73">
        <v>16054062.019933557</v>
      </c>
      <c r="K279" s="73">
        <v>18973452.553706508</v>
      </c>
      <c r="L279" s="73">
        <v>20969851.792973921</v>
      </c>
      <c r="M279" s="73">
        <v>22838907.470453653</v>
      </c>
      <c r="N279" s="73">
        <v>24964122.857142858</v>
      </c>
      <c r="O279" s="73">
        <v>26773892.557377908</v>
      </c>
      <c r="P279" s="73">
        <v>28473496.262424417</v>
      </c>
      <c r="Q279" s="73">
        <v>30180707.213860463</v>
      </c>
      <c r="R279" s="73">
        <v>31465773.384593025</v>
      </c>
      <c r="S279" s="73">
        <v>33914745.468313955</v>
      </c>
      <c r="T279" s="73">
        <v>36366919.854069769</v>
      </c>
      <c r="U279" s="73">
        <v>36390356.992151164</v>
      </c>
      <c r="V279" s="73">
        <v>36413794.130232558</v>
      </c>
      <c r="W279" s="73">
        <v>36389243.147965118</v>
      </c>
      <c r="X279" s="73">
        <v>36364645.75552325</v>
      </c>
      <c r="Y279" s="73">
        <v>36340094.77325581</v>
      </c>
      <c r="Z279" s="73">
        <v>36315543.790988378</v>
      </c>
      <c r="AA279" s="73">
        <v>36290946.398546517</v>
      </c>
      <c r="AB279" s="73">
        <v>36213023.715697676</v>
      </c>
      <c r="AC279" s="73">
        <v>36135101.032848835</v>
      </c>
      <c r="AD279" s="73">
        <v>36057178.349999994</v>
      </c>
      <c r="AE279" s="73">
        <v>35979255.667151168</v>
      </c>
      <c r="AF279" s="73">
        <v>35901286.574127913</v>
      </c>
      <c r="AG279" s="73">
        <v>35778438.842441857</v>
      </c>
      <c r="AH279" s="73">
        <v>35655498.29040698</v>
      </c>
      <c r="AI279" s="73">
        <v>35532604.148546517</v>
      </c>
      <c r="AJ279" s="73">
        <v>35409663.596511632</v>
      </c>
      <c r="AK279" s="73">
        <v>35286815.864825584</v>
      </c>
      <c r="AL279" s="73">
        <v>35125494.098546512</v>
      </c>
      <c r="AM279" s="73">
        <v>34964218.742441855</v>
      </c>
      <c r="AN279" s="73">
        <v>34802896.976162791</v>
      </c>
      <c r="AO279" s="73">
        <v>34641575.209883727</v>
      </c>
      <c r="AP279" s="73">
        <v>34480299.85377907</v>
      </c>
      <c r="AQ279" s="8"/>
      <c r="AS279" s="24"/>
    </row>
    <row r="280" spans="2:45" s="21" customFormat="1">
      <c r="B280" s="5"/>
      <c r="C280" s="9"/>
      <c r="D280" s="9"/>
      <c r="E280" s="18"/>
      <c r="F280" s="61" t="s">
        <v>48</v>
      </c>
      <c r="G280" s="78"/>
      <c r="H280" s="73">
        <v>1705629.9186913734</v>
      </c>
      <c r="I280" s="73">
        <v>1712672.4348481514</v>
      </c>
      <c r="J280" s="73">
        <v>2026587.9210267789</v>
      </c>
      <c r="K280" s="73">
        <v>2415519.1478459737</v>
      </c>
      <c r="L280" s="73">
        <v>2692617.0813527983</v>
      </c>
      <c r="M280" s="73">
        <v>2958024.2633221885</v>
      </c>
      <c r="N280" s="73">
        <v>3261538.4486525855</v>
      </c>
      <c r="O280" s="73">
        <v>3528829.5172870564</v>
      </c>
      <c r="P280" s="73">
        <v>3752839.2203664789</v>
      </c>
      <c r="Q280" s="73">
        <v>3977851.5671797963</v>
      </c>
      <c r="R280" s="73">
        <v>4147224.7513452978</v>
      </c>
      <c r="S280" s="73">
        <v>4470002.0597820943</v>
      </c>
      <c r="T280" s="73">
        <v>4793201.4352724478</v>
      </c>
      <c r="U280" s="73">
        <v>4796290.4767513853</v>
      </c>
      <c r="V280" s="73">
        <v>4799379.5182303237</v>
      </c>
      <c r="W280" s="73">
        <v>4796143.6708197128</v>
      </c>
      <c r="X280" s="73">
        <v>4792901.7064952832</v>
      </c>
      <c r="Y280" s="73">
        <v>4789665.8590846732</v>
      </c>
      <c r="Z280" s="73">
        <v>4786430.0116740633</v>
      </c>
      <c r="AA280" s="73">
        <v>4783188.0473496346</v>
      </c>
      <c r="AB280" s="73">
        <v>4772917.7490463927</v>
      </c>
      <c r="AC280" s="73">
        <v>4762647.4507431537</v>
      </c>
      <c r="AD280" s="73">
        <v>4752377.1524399137</v>
      </c>
      <c r="AE280" s="73">
        <v>4742106.8541366719</v>
      </c>
      <c r="AF280" s="73">
        <v>4731830.4389196141</v>
      </c>
      <c r="AG280" s="73">
        <v>4715638.968038924</v>
      </c>
      <c r="AH280" s="73">
        <v>4699435.2633305956</v>
      </c>
      <c r="AI280" s="73">
        <v>4683237.6755360877</v>
      </c>
      <c r="AJ280" s="73">
        <v>4667033.9708277592</v>
      </c>
      <c r="AK280" s="73">
        <v>4650842.4999470701</v>
      </c>
      <c r="AL280" s="73">
        <v>4629580.1075098673</v>
      </c>
      <c r="AM280" s="73">
        <v>4608323.8319864841</v>
      </c>
      <c r="AN280" s="73">
        <v>4587061.4395492813</v>
      </c>
      <c r="AO280" s="73">
        <v>4565799.0471120793</v>
      </c>
      <c r="AP280" s="73">
        <v>4544542.7715886962</v>
      </c>
      <c r="AQ280" s="8"/>
      <c r="AS280" s="24"/>
    </row>
    <row r="281" spans="2:45" s="21" customFormat="1">
      <c r="B281" s="5"/>
      <c r="C281" s="9"/>
      <c r="D281" s="9"/>
      <c r="E281" s="18"/>
      <c r="F281" s="61" t="s">
        <v>49</v>
      </c>
      <c r="G281" s="78"/>
      <c r="H281" s="73">
        <v>112405.41011433117</v>
      </c>
      <c r="I281" s="73">
        <v>112869.53009027931</v>
      </c>
      <c r="J281" s="73">
        <v>133557.37015362727</v>
      </c>
      <c r="K281" s="73">
        <v>159188.94097552262</v>
      </c>
      <c r="L281" s="73">
        <v>177450.40937282052</v>
      </c>
      <c r="M281" s="73">
        <v>194941.42709573163</v>
      </c>
      <c r="N281" s="73">
        <v>214943.79461034233</v>
      </c>
      <c r="O281" s="73">
        <v>232558.96532264267</v>
      </c>
      <c r="P281" s="73">
        <v>247321.7824310287</v>
      </c>
      <c r="Q281" s="73">
        <v>262150.67634709261</v>
      </c>
      <c r="R281" s="73">
        <v>273312.80596258404</v>
      </c>
      <c r="S281" s="73">
        <v>294584.66296558204</v>
      </c>
      <c r="T281" s="73">
        <v>315884.33527583466</v>
      </c>
      <c r="U281" s="73">
        <v>316087.91107530612</v>
      </c>
      <c r="V281" s="73">
        <v>316291.48687477765</v>
      </c>
      <c r="W281" s="73">
        <v>316078.23618582636</v>
      </c>
      <c r="X281" s="73">
        <v>315864.58237647999</v>
      </c>
      <c r="Y281" s="73">
        <v>315651.33168752858</v>
      </c>
      <c r="Z281" s="73">
        <v>315438.08099857718</v>
      </c>
      <c r="AA281" s="73">
        <v>315224.42718923086</v>
      </c>
      <c r="AB281" s="73">
        <v>314547.58804603736</v>
      </c>
      <c r="AC281" s="73">
        <v>313870.74890284392</v>
      </c>
      <c r="AD281" s="73">
        <v>313193.90975965041</v>
      </c>
      <c r="AE281" s="73">
        <v>312517.07061645691</v>
      </c>
      <c r="AF281" s="73">
        <v>311839.8283528685</v>
      </c>
      <c r="AG281" s="73">
        <v>310772.76866732159</v>
      </c>
      <c r="AH281" s="73">
        <v>309704.90274098481</v>
      </c>
      <c r="AI281" s="73">
        <v>308637.43993504299</v>
      </c>
      <c r="AJ281" s="73">
        <v>307569.57400870614</v>
      </c>
      <c r="AK281" s="73">
        <v>306502.5143231593</v>
      </c>
      <c r="AL281" s="73">
        <v>305101.26783016312</v>
      </c>
      <c r="AM281" s="73">
        <v>303700.42445756198</v>
      </c>
      <c r="AN281" s="73">
        <v>302299.17796456581</v>
      </c>
      <c r="AO281" s="73">
        <v>300897.93147156964</v>
      </c>
      <c r="AP281" s="73">
        <v>299497.08809896844</v>
      </c>
      <c r="AQ281" s="8"/>
      <c r="AS281" s="24"/>
    </row>
    <row r="282" spans="2:45" s="21" customFormat="1">
      <c r="B282" s="5"/>
      <c r="C282" s="9"/>
      <c r="D282" s="9"/>
      <c r="E282" s="18"/>
      <c r="F282" s="61" t="s">
        <v>50</v>
      </c>
      <c r="G282" s="78"/>
      <c r="H282" s="73">
        <v>420298.48999271676</v>
      </c>
      <c r="I282" s="73">
        <v>422033.8951201748</v>
      </c>
      <c r="J282" s="73">
        <v>499388.42753095413</v>
      </c>
      <c r="K282" s="73">
        <v>595228.21408238902</v>
      </c>
      <c r="L282" s="73">
        <v>663510.22635054635</v>
      </c>
      <c r="M282" s="73">
        <v>728911.42305360525</v>
      </c>
      <c r="N282" s="73">
        <v>803702.88419519307</v>
      </c>
      <c r="O282" s="73">
        <v>869568.30511944636</v>
      </c>
      <c r="P282" s="73">
        <v>924768.40387254197</v>
      </c>
      <c r="Q282" s="73">
        <v>980215.57242825942</v>
      </c>
      <c r="R282" s="73">
        <v>1021952.2309905316</v>
      </c>
      <c r="S282" s="73">
        <v>1101490.4789147852</v>
      </c>
      <c r="T282" s="73">
        <v>1181132.7319009469</v>
      </c>
      <c r="U282" s="73">
        <v>1181893.9283685361</v>
      </c>
      <c r="V282" s="73">
        <v>1182655.1248361254</v>
      </c>
      <c r="W282" s="73">
        <v>1181857.7526948291</v>
      </c>
      <c r="X282" s="73">
        <v>1181058.8732337947</v>
      </c>
      <c r="Y282" s="73">
        <v>1180261.5010924982</v>
      </c>
      <c r="Z282" s="73">
        <v>1179464.1289512017</v>
      </c>
      <c r="AA282" s="73">
        <v>1178665.2494901677</v>
      </c>
      <c r="AB282" s="73">
        <v>1176134.4596504008</v>
      </c>
      <c r="AC282" s="73">
        <v>1173603.6698106339</v>
      </c>
      <c r="AD282" s="73">
        <v>1171072.8799708667</v>
      </c>
      <c r="AE282" s="73">
        <v>1168542.0901310998</v>
      </c>
      <c r="AF282" s="73">
        <v>1166009.7929715954</v>
      </c>
      <c r="AG282" s="73">
        <v>1162019.9176256375</v>
      </c>
      <c r="AH282" s="73">
        <v>1158027.0276402039</v>
      </c>
      <c r="AI282" s="73">
        <v>1154035.6449745086</v>
      </c>
      <c r="AJ282" s="73">
        <v>1150042.754989075</v>
      </c>
      <c r="AK282" s="73">
        <v>1146052.8796431173</v>
      </c>
      <c r="AL282" s="73">
        <v>1140813.4362345231</v>
      </c>
      <c r="AM282" s="73">
        <v>1135575.5001456665</v>
      </c>
      <c r="AN282" s="73">
        <v>1130336.0567370723</v>
      </c>
      <c r="AO282" s="73">
        <v>1125096.6133284781</v>
      </c>
      <c r="AP282" s="73">
        <v>1119858.6772396215</v>
      </c>
      <c r="AQ282" s="8"/>
      <c r="AS282" s="24"/>
    </row>
    <row r="283" spans="2:45" s="21" customFormat="1">
      <c r="B283" s="5"/>
      <c r="C283" s="9"/>
      <c r="D283" s="9"/>
      <c r="E283" s="18"/>
      <c r="F283" s="16"/>
      <c r="G283" s="80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  <c r="AI283" s="79"/>
      <c r="AJ283" s="79"/>
      <c r="AK283" s="79"/>
      <c r="AL283" s="79"/>
      <c r="AM283" s="79"/>
      <c r="AN283" s="79"/>
      <c r="AO283" s="79"/>
      <c r="AP283" s="79"/>
      <c r="AQ283" s="8"/>
    </row>
    <row r="284" spans="2:45" s="21" customFormat="1">
      <c r="B284" s="5"/>
      <c r="E284" s="34">
        <f>E277+1</f>
        <v>7</v>
      </c>
      <c r="F284" s="35" t="str">
        <f>LOOKUP(E284,CAPEX!$E$11:$E$19,CAPEX!$F$11:$F$19)</f>
        <v>Queimados</v>
      </c>
      <c r="G284" s="81"/>
      <c r="H284" s="72">
        <f t="shared" ref="H284" si="822">SUM(H285:H289)</f>
        <v>2023693.9120588233</v>
      </c>
      <c r="I284" s="72">
        <f t="shared" ref="I284" si="823">SUM(I285:I289)</f>
        <v>2041486.502647059</v>
      </c>
      <c r="J284" s="72">
        <f t="shared" ref="J284" si="824">SUM(J285:J289)</f>
        <v>3532494.363105882</v>
      </c>
      <c r="K284" s="72">
        <f t="shared" ref="K284" si="825">SUM(K285:K289)</f>
        <v>5383446.7494117646</v>
      </c>
      <c r="L284" s="72">
        <f t="shared" ref="L284" si="826">SUM(L285:L289)</f>
        <v>7556869.1931529427</v>
      </c>
      <c r="M284" s="72">
        <f t="shared" ref="M284" si="827">SUM(M285:M289)</f>
        <v>10090476.962258823</v>
      </c>
      <c r="N284" s="72">
        <f t="shared" ref="N284" si="828">SUM(N285:N289)</f>
        <v>10275250.822941177</v>
      </c>
      <c r="O284" s="72">
        <f t="shared" ref="O284" si="829">SUM(O285:O289)</f>
        <v>9936308.7741176467</v>
      </c>
      <c r="P284" s="72">
        <f t="shared" ref="P284" si="830">SUM(P285:P289)</f>
        <v>9534050.0894117653</v>
      </c>
      <c r="Q284" s="72">
        <f t="shared" ref="Q284" si="831">SUM(Q285:Q289)</f>
        <v>9184447.6358823515</v>
      </c>
      <c r="R284" s="72">
        <f t="shared" ref="R284" si="832">SUM(R285:R289)</f>
        <v>8809500.4411764704</v>
      </c>
      <c r="S284" s="72">
        <f t="shared" ref="S284" si="833">SUM(S285:S289)</f>
        <v>8843992.9411764704</v>
      </c>
      <c r="T284" s="72">
        <f t="shared" ref="T284" si="834">SUM(T285:T289)</f>
        <v>8878543.4117647056</v>
      </c>
      <c r="U284" s="72">
        <f t="shared" ref="U284" si="835">SUM(U285:U289)</f>
        <v>8913093.8823529407</v>
      </c>
      <c r="V284" s="72">
        <f t="shared" ref="V284" si="836">SUM(V285:V289)</f>
        <v>8947586.3823529407</v>
      </c>
      <c r="W284" s="72">
        <f t="shared" ref="W284" si="837">SUM(W285:W289)</f>
        <v>8963006.5588235315</v>
      </c>
      <c r="X284" s="72">
        <f t="shared" ref="X284" si="838">SUM(X285:X289)</f>
        <v>8978426.7352941204</v>
      </c>
      <c r="Y284" s="72">
        <f t="shared" ref="Y284" si="839">SUM(Y285:Y289)</f>
        <v>8993846.9117647056</v>
      </c>
      <c r="Z284" s="72">
        <f t="shared" ref="Z284" si="840">SUM(Z285:Z289)</f>
        <v>9009267.0882352963</v>
      </c>
      <c r="AA284" s="72">
        <f t="shared" ref="AA284" si="841">SUM(AA285:AA289)</f>
        <v>9024745.2352941204</v>
      </c>
      <c r="AB284" s="72">
        <f t="shared" ref="AB284" si="842">SUM(AB285:AB289)</f>
        <v>9022542.3529411759</v>
      </c>
      <c r="AC284" s="72">
        <f t="shared" ref="AC284" si="843">SUM(AC285:AC289)</f>
        <v>9020397.4411764704</v>
      </c>
      <c r="AD284" s="72">
        <f t="shared" ref="AD284" si="844">SUM(AD285:AD289)</f>
        <v>9018252.5294117648</v>
      </c>
      <c r="AE284" s="72">
        <f t="shared" ref="AE284" si="845">SUM(AE285:AE289)</f>
        <v>9016107.6176470593</v>
      </c>
      <c r="AF284" s="72">
        <f t="shared" ref="AF284" si="846">SUM(AF285:AF289)</f>
        <v>9013962.7058823518</v>
      </c>
      <c r="AG284" s="72">
        <f t="shared" ref="AG284" si="847">SUM(AG285:AG289)</f>
        <v>8995528.0588235315</v>
      </c>
      <c r="AH284" s="72">
        <f t="shared" ref="AH284" si="848">SUM(AH285:AH289)</f>
        <v>8977093.4117647074</v>
      </c>
      <c r="AI284" s="72">
        <f t="shared" ref="AI284" si="849">SUM(AI285:AI289)</f>
        <v>8958658.7647058833</v>
      </c>
      <c r="AJ284" s="72">
        <f t="shared" ref="AJ284" si="850">SUM(AJ285:AJ289)</f>
        <v>8940224.1176470593</v>
      </c>
      <c r="AK284" s="72">
        <f t="shared" ref="AK284" si="851">SUM(AK285:AK289)</f>
        <v>8921847.4411764704</v>
      </c>
      <c r="AL284" s="72">
        <f t="shared" ref="AL284" si="852">SUM(AL285:AL289)</f>
        <v>8889210.0000000019</v>
      </c>
      <c r="AM284" s="72">
        <f t="shared" ref="AM284" si="853">SUM(AM285:AM289)</f>
        <v>8856630.5294117648</v>
      </c>
      <c r="AN284" s="72">
        <f t="shared" ref="AN284" si="854">SUM(AN285:AN289)</f>
        <v>8823993.0882352963</v>
      </c>
      <c r="AO284" s="72">
        <f t="shared" ref="AO284" si="855">SUM(AO285:AO289)</f>
        <v>8791413.6176470593</v>
      </c>
      <c r="AP284" s="72">
        <f t="shared" ref="AP284" si="856">SUM(AP285:AP289)</f>
        <v>8758776.176470587</v>
      </c>
      <c r="AQ284" s="8"/>
      <c r="AS284" s="24"/>
    </row>
    <row r="285" spans="2:45" s="21" customFormat="1">
      <c r="B285" s="5"/>
      <c r="C285" s="9"/>
      <c r="D285" s="9"/>
      <c r="E285" s="18"/>
      <c r="F285" s="61" t="s">
        <v>2</v>
      </c>
      <c r="G285" s="78"/>
      <c r="H285" s="73">
        <v>21865.356988764051</v>
      </c>
      <c r="I285" s="73">
        <v>33488.560874445284</v>
      </c>
      <c r="J285" s="73">
        <v>77726.674451918749</v>
      </c>
      <c r="K285" s="73">
        <v>148597.51477108258</v>
      </c>
      <c r="L285" s="73">
        <v>250903.20109179424</v>
      </c>
      <c r="M285" s="73">
        <v>391523.98693564389</v>
      </c>
      <c r="N285" s="73">
        <v>456228.00036682095</v>
      </c>
      <c r="O285" s="73">
        <v>496815.43870588247</v>
      </c>
      <c r="P285" s="73">
        <v>476702.50447058829</v>
      </c>
      <c r="Q285" s="73">
        <v>459222.38179411774</v>
      </c>
      <c r="R285" s="73">
        <v>440475.02205882355</v>
      </c>
      <c r="S285" s="73">
        <v>442199.64705882355</v>
      </c>
      <c r="T285" s="73">
        <v>443927.17058823531</v>
      </c>
      <c r="U285" s="73">
        <v>445654.69411764707</v>
      </c>
      <c r="V285" s="73">
        <v>447379.31911764713</v>
      </c>
      <c r="W285" s="73">
        <v>448150.3279411766</v>
      </c>
      <c r="X285" s="73">
        <v>448921.33676470595</v>
      </c>
      <c r="Y285" s="73">
        <v>449692.3455882353</v>
      </c>
      <c r="Z285" s="73">
        <v>450463.35441176477</v>
      </c>
      <c r="AA285" s="73">
        <v>451237.26176470594</v>
      </c>
      <c r="AB285" s="73">
        <v>451127.11764705885</v>
      </c>
      <c r="AC285" s="73">
        <v>451019.87205882353</v>
      </c>
      <c r="AD285" s="73">
        <v>450912.62647058821</v>
      </c>
      <c r="AE285" s="73">
        <v>450805.38088235306</v>
      </c>
      <c r="AF285" s="73">
        <v>450698.13529411762</v>
      </c>
      <c r="AG285" s="73">
        <v>449776.40294117655</v>
      </c>
      <c r="AH285" s="73">
        <v>448854.67058823531</v>
      </c>
      <c r="AI285" s="73">
        <v>447932.93823529413</v>
      </c>
      <c r="AJ285" s="73">
        <v>447011.20588235307</v>
      </c>
      <c r="AK285" s="73">
        <v>446092.37205882353</v>
      </c>
      <c r="AL285" s="73">
        <v>444460.5</v>
      </c>
      <c r="AM285" s="73">
        <v>442831.52647058823</v>
      </c>
      <c r="AN285" s="73">
        <v>441199.65441176476</v>
      </c>
      <c r="AO285" s="73">
        <v>439570.68088235299</v>
      </c>
      <c r="AP285" s="73">
        <v>437938.8088235294</v>
      </c>
      <c r="AQ285" s="8"/>
      <c r="AS285" s="24"/>
    </row>
    <row r="286" spans="2:45" s="21" customFormat="1">
      <c r="B286" s="5"/>
      <c r="C286" s="9"/>
      <c r="D286" s="9"/>
      <c r="E286" s="18"/>
      <c r="F286" s="61" t="s">
        <v>47</v>
      </c>
      <c r="G286" s="78"/>
      <c r="H286" s="73">
        <v>1698274.4682612356</v>
      </c>
      <c r="I286" s="73">
        <v>1701774.9663755547</v>
      </c>
      <c r="J286" s="73">
        <v>2924893.5341880806</v>
      </c>
      <c r="K286" s="73">
        <v>4427332.2222289173</v>
      </c>
      <c r="L286" s="73">
        <v>6172435.6130882064</v>
      </c>
      <c r="M286" s="73">
        <v>8185381.4309843555</v>
      </c>
      <c r="N286" s="73">
        <v>8277735.1991331792</v>
      </c>
      <c r="O286" s="73">
        <v>7949047.0192941176</v>
      </c>
      <c r="P286" s="73">
        <v>7627240.0715294108</v>
      </c>
      <c r="Q286" s="73">
        <v>7347558.108705882</v>
      </c>
      <c r="R286" s="73">
        <v>7047600.3529411769</v>
      </c>
      <c r="S286" s="73">
        <v>7075194.3529411769</v>
      </c>
      <c r="T286" s="73">
        <v>7102834.729411765</v>
      </c>
      <c r="U286" s="73">
        <v>7130475.1058823531</v>
      </c>
      <c r="V286" s="73">
        <v>7158069.1058823541</v>
      </c>
      <c r="W286" s="73">
        <v>7170405.2470588256</v>
      </c>
      <c r="X286" s="73">
        <v>7182741.3882352952</v>
      </c>
      <c r="Y286" s="73">
        <v>7195077.5294117648</v>
      </c>
      <c r="Z286" s="73">
        <v>7207413.6705882363</v>
      </c>
      <c r="AA286" s="73">
        <v>7219796.188235295</v>
      </c>
      <c r="AB286" s="73">
        <v>7218033.8823529417</v>
      </c>
      <c r="AC286" s="73">
        <v>7216317.9529411765</v>
      </c>
      <c r="AD286" s="73">
        <v>7214602.0235294113</v>
      </c>
      <c r="AE286" s="73">
        <v>7212886.0941176489</v>
      </c>
      <c r="AF286" s="73">
        <v>7211170.1647058818</v>
      </c>
      <c r="AG286" s="73">
        <v>7196422.4470588248</v>
      </c>
      <c r="AH286" s="73">
        <v>7181674.729411765</v>
      </c>
      <c r="AI286" s="73">
        <v>7166927.0117647061</v>
      </c>
      <c r="AJ286" s="73">
        <v>7152179.2941176491</v>
      </c>
      <c r="AK286" s="73">
        <v>7137477.9529411765</v>
      </c>
      <c r="AL286" s="73">
        <v>7111368</v>
      </c>
      <c r="AM286" s="73">
        <v>7085304.4235294117</v>
      </c>
      <c r="AN286" s="73">
        <v>7059194.4705882361</v>
      </c>
      <c r="AO286" s="73">
        <v>7033130.8941176478</v>
      </c>
      <c r="AP286" s="73">
        <v>7007020.9411764704</v>
      </c>
      <c r="AQ286" s="8"/>
      <c r="AS286" s="24"/>
    </row>
    <row r="287" spans="2:45" s="21" customFormat="1">
      <c r="B287" s="5"/>
      <c r="C287" s="9"/>
      <c r="D287" s="9"/>
      <c r="E287" s="18"/>
      <c r="F287" s="61" t="s">
        <v>48</v>
      </c>
      <c r="G287" s="78"/>
      <c r="H287" s="73">
        <v>137352.47998582595</v>
      </c>
      <c r="I287" s="73">
        <v>138560.1015673824</v>
      </c>
      <c r="J287" s="73">
        <v>239758.02784074406</v>
      </c>
      <c r="K287" s="73">
        <v>365386.16709632415</v>
      </c>
      <c r="L287" s="73">
        <v>512901.0461626933</v>
      </c>
      <c r="M287" s="73">
        <v>684862.48179502704</v>
      </c>
      <c r="N287" s="73">
        <v>697403.48310458614</v>
      </c>
      <c r="O287" s="73">
        <v>674398.75363439368</v>
      </c>
      <c r="P287" s="73">
        <v>647096.58722920902</v>
      </c>
      <c r="Q287" s="73">
        <v>623368.31304937415</v>
      </c>
      <c r="R287" s="73">
        <v>597919.83650373528</v>
      </c>
      <c r="S287" s="73">
        <v>600260.91703359224</v>
      </c>
      <c r="T287" s="73">
        <v>602605.93215257511</v>
      </c>
      <c r="U287" s="73">
        <v>604950.94727155787</v>
      </c>
      <c r="V287" s="73">
        <v>607292.02780141484</v>
      </c>
      <c r="W287" s="73">
        <v>608338.62850888039</v>
      </c>
      <c r="X287" s="73">
        <v>609385.22921634594</v>
      </c>
      <c r="Y287" s="73">
        <v>610431.82992381149</v>
      </c>
      <c r="Z287" s="73">
        <v>611478.43063127692</v>
      </c>
      <c r="AA287" s="73">
        <v>612528.96592786827</v>
      </c>
      <c r="AB287" s="73">
        <v>612379.45154108747</v>
      </c>
      <c r="AC287" s="73">
        <v>612233.87174343248</v>
      </c>
      <c r="AD287" s="73">
        <v>612088.2919457776</v>
      </c>
      <c r="AE287" s="73">
        <v>611942.71214812249</v>
      </c>
      <c r="AF287" s="73">
        <v>611797.13235046749</v>
      </c>
      <c r="AG287" s="73">
        <v>610545.93300845998</v>
      </c>
      <c r="AH287" s="73">
        <v>609294.73366645235</v>
      </c>
      <c r="AI287" s="73">
        <v>608043.5343244446</v>
      </c>
      <c r="AJ287" s="73">
        <v>606792.33498243708</v>
      </c>
      <c r="AK287" s="73">
        <v>605545.07022955525</v>
      </c>
      <c r="AL287" s="73">
        <v>603329.89655172417</v>
      </c>
      <c r="AM287" s="73">
        <v>601118.6574630189</v>
      </c>
      <c r="AN287" s="73">
        <v>598903.48378518783</v>
      </c>
      <c r="AO287" s="73">
        <v>596692.24469648243</v>
      </c>
      <c r="AP287" s="73">
        <v>594477.07101865136</v>
      </c>
      <c r="AQ287" s="8"/>
      <c r="AS287" s="24"/>
    </row>
    <row r="288" spans="2:45" s="21" customFormat="1">
      <c r="B288" s="5"/>
      <c r="C288" s="9"/>
      <c r="D288" s="9"/>
      <c r="E288" s="18"/>
      <c r="F288" s="61" t="s">
        <v>49</v>
      </c>
      <c r="G288" s="78"/>
      <c r="H288" s="73">
        <v>93440.534711547036</v>
      </c>
      <c r="I288" s="73">
        <v>94262.076530970182</v>
      </c>
      <c r="J288" s="73">
        <v>163106.76243440955</v>
      </c>
      <c r="K288" s="73">
        <v>248571.25865660713</v>
      </c>
      <c r="L288" s="73">
        <v>348925.24701774301</v>
      </c>
      <c r="M288" s="73">
        <v>465910.16419512982</v>
      </c>
      <c r="N288" s="73">
        <v>474441.77475144714</v>
      </c>
      <c r="O288" s="73">
        <v>458791.7171564835</v>
      </c>
      <c r="P288" s="73">
        <v>440218.1243975659</v>
      </c>
      <c r="Q288" s="73">
        <v>424075.84121946263</v>
      </c>
      <c r="R288" s="73">
        <v>406763.30884826602</v>
      </c>
      <c r="S288" s="73">
        <v>408355.93984069658</v>
      </c>
      <c r="T288" s="73">
        <v>409951.24752387084</v>
      </c>
      <c r="U288" s="73">
        <v>411546.55520704493</v>
      </c>
      <c r="V288" s="73">
        <v>413139.18619947555</v>
      </c>
      <c r="W288" s="73">
        <v>413851.18593726819</v>
      </c>
      <c r="X288" s="73">
        <v>414563.18567506067</v>
      </c>
      <c r="Y288" s="73">
        <v>415275.1854128532</v>
      </c>
      <c r="Z288" s="73">
        <v>415987.18515064562</v>
      </c>
      <c r="AA288" s="73">
        <v>416701.86157918174</v>
      </c>
      <c r="AB288" s="73">
        <v>416600.14733092563</v>
      </c>
      <c r="AC288" s="73">
        <v>416501.10977341316</v>
      </c>
      <c r="AD288" s="73">
        <v>416402.0722159007</v>
      </c>
      <c r="AE288" s="73">
        <v>416303.03465838812</v>
      </c>
      <c r="AF288" s="73">
        <v>416203.99710087565</v>
      </c>
      <c r="AG288" s="73">
        <v>415352.80944441695</v>
      </c>
      <c r="AH288" s="73">
        <v>414501.6217879582</v>
      </c>
      <c r="AI288" s="73">
        <v>413650.43413149955</v>
      </c>
      <c r="AJ288" s="73">
        <v>412799.24647504085</v>
      </c>
      <c r="AK288" s="73">
        <v>411950.73550932569</v>
      </c>
      <c r="AL288" s="73">
        <v>410443.75862068968</v>
      </c>
      <c r="AM288" s="73">
        <v>408939.45842279727</v>
      </c>
      <c r="AN288" s="73">
        <v>407432.48153416126</v>
      </c>
      <c r="AO288" s="73">
        <v>405928.18133626872</v>
      </c>
      <c r="AP288" s="73">
        <v>404421.20444763271</v>
      </c>
      <c r="AQ288" s="8"/>
      <c r="AS288" s="24"/>
    </row>
    <row r="289" spans="2:45" s="21" customFormat="1">
      <c r="B289" s="5"/>
      <c r="C289" s="9"/>
      <c r="D289" s="9"/>
      <c r="E289" s="18"/>
      <c r="F289" s="61" t="s">
        <v>50</v>
      </c>
      <c r="G289" s="78"/>
      <c r="H289" s="73">
        <v>72761.072111450543</v>
      </c>
      <c r="I289" s="73">
        <v>73400.797298706282</v>
      </c>
      <c r="J289" s="73">
        <v>127009.36419072872</v>
      </c>
      <c r="K289" s="73">
        <v>193559.5866588334</v>
      </c>
      <c r="L289" s="73">
        <v>271704.08579250477</v>
      </c>
      <c r="M289" s="73">
        <v>362798.89834866661</v>
      </c>
      <c r="N289" s="73">
        <v>369442.36558514321</v>
      </c>
      <c r="O289" s="73">
        <v>357255.84532676986</v>
      </c>
      <c r="P289" s="73">
        <v>342792.80178498983</v>
      </c>
      <c r="Q289" s="73">
        <v>330222.99111351592</v>
      </c>
      <c r="R289" s="73">
        <v>316741.92082446936</v>
      </c>
      <c r="S289" s="73">
        <v>317982.08430218173</v>
      </c>
      <c r="T289" s="73">
        <v>319224.33208825998</v>
      </c>
      <c r="U289" s="73">
        <v>320466.57987433823</v>
      </c>
      <c r="V289" s="73">
        <v>321706.7433520506</v>
      </c>
      <c r="W289" s="73">
        <v>322261.16937738081</v>
      </c>
      <c r="X289" s="73">
        <v>322815.59540271113</v>
      </c>
      <c r="Y289" s="73">
        <v>323370.02142804133</v>
      </c>
      <c r="Z289" s="73">
        <v>323924.44745337154</v>
      </c>
      <c r="AA289" s="73">
        <v>324480.95778706769</v>
      </c>
      <c r="AB289" s="73">
        <v>324401.75406916335</v>
      </c>
      <c r="AC289" s="73">
        <v>324324.63465962495</v>
      </c>
      <c r="AD289" s="73">
        <v>324247.51525008655</v>
      </c>
      <c r="AE289" s="73">
        <v>324170.39584054815</v>
      </c>
      <c r="AF289" s="73">
        <v>324093.2764310097</v>
      </c>
      <c r="AG289" s="73">
        <v>323430.46637065249</v>
      </c>
      <c r="AH289" s="73">
        <v>322767.65631029534</v>
      </c>
      <c r="AI289" s="73">
        <v>322104.84624993807</v>
      </c>
      <c r="AJ289" s="73">
        <v>321442.03618958092</v>
      </c>
      <c r="AK289" s="73">
        <v>320781.31043758965</v>
      </c>
      <c r="AL289" s="73">
        <v>319607.8448275862</v>
      </c>
      <c r="AM289" s="73">
        <v>318436.46352594858</v>
      </c>
      <c r="AN289" s="73">
        <v>317262.99791594519</v>
      </c>
      <c r="AO289" s="73">
        <v>316091.61661430763</v>
      </c>
      <c r="AP289" s="73">
        <v>314918.15100430412</v>
      </c>
      <c r="AQ289" s="8"/>
      <c r="AS289" s="24"/>
    </row>
    <row r="290" spans="2:45" s="21" customFormat="1">
      <c r="B290" s="5"/>
      <c r="C290" s="9"/>
      <c r="D290" s="9"/>
      <c r="E290" s="18"/>
      <c r="F290" s="16"/>
      <c r="G290" s="80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79"/>
      <c r="AD290" s="79"/>
      <c r="AE290" s="79"/>
      <c r="AF290" s="79"/>
      <c r="AG290" s="79"/>
      <c r="AH290" s="79"/>
      <c r="AI290" s="79"/>
      <c r="AJ290" s="79"/>
      <c r="AK290" s="79"/>
      <c r="AL290" s="79"/>
      <c r="AM290" s="79"/>
      <c r="AN290" s="79"/>
      <c r="AO290" s="79"/>
      <c r="AP290" s="79"/>
      <c r="AQ290" s="8"/>
    </row>
    <row r="291" spans="2:45" s="21" customFormat="1">
      <c r="B291" s="5"/>
      <c r="E291" s="34">
        <f>E284+1</f>
        <v>8</v>
      </c>
      <c r="F291" s="35" t="str">
        <f>LOOKUP(E291,CAPEX!$E$11:$E$19,CAPEX!$F$11:$F$19)</f>
        <v>Rio de Janeiro - AP 1, 2.2 e 3</v>
      </c>
      <c r="G291" s="81"/>
      <c r="H291" s="72">
        <f t="shared" ref="H291" si="857">SUM(H292:H296)</f>
        <v>168563194.926</v>
      </c>
      <c r="I291" s="72">
        <f t="shared" ref="I291" si="858">SUM(I292:I296)</f>
        <v>169576795.47299999</v>
      </c>
      <c r="J291" s="72">
        <f t="shared" ref="J291" si="859">SUM(J292:J296)</f>
        <v>177499521.11159998</v>
      </c>
      <c r="K291" s="72">
        <f t="shared" ref="K291" si="860">SUM(K292:K296)</f>
        <v>186729478.38000003</v>
      </c>
      <c r="L291" s="72">
        <f t="shared" ref="L291" si="861">SUM(L292:L296)</f>
        <v>196304243.13163123</v>
      </c>
      <c r="M291" s="72">
        <f t="shared" ref="M291" si="862">SUM(M292:M296)</f>
        <v>196183448.454375</v>
      </c>
      <c r="N291" s="72">
        <f t="shared" ref="N291" si="863">SUM(N292:N296)</f>
        <v>194450812.57124999</v>
      </c>
      <c r="O291" s="72">
        <f t="shared" ref="O291" si="864">SUM(O292:O296)</f>
        <v>193178627.33624998</v>
      </c>
      <c r="P291" s="72">
        <f t="shared" ref="P291" si="865">SUM(P292:P296)</f>
        <v>190514957.98500004</v>
      </c>
      <c r="Q291" s="72">
        <f t="shared" ref="Q291" si="866">SUM(Q292:Q296)</f>
        <v>188359498.25437498</v>
      </c>
      <c r="R291" s="72">
        <f t="shared" ref="R291" si="867">SUM(R292:R296)</f>
        <v>184390252.875</v>
      </c>
      <c r="S291" s="72">
        <f t="shared" ref="S291" si="868">SUM(S292:S296)</f>
        <v>189410537.70000002</v>
      </c>
      <c r="T291" s="72">
        <f t="shared" ref="T291" si="869">SUM(T292:T296)</f>
        <v>194450852.8125</v>
      </c>
      <c r="U291" s="72">
        <f t="shared" ref="U291" si="870">SUM(U292:U296)</f>
        <v>194871488.85000002</v>
      </c>
      <c r="V291" s="72">
        <f t="shared" ref="V291" si="871">SUM(V292:V296)</f>
        <v>195291977.0625</v>
      </c>
      <c r="W291" s="72">
        <f t="shared" ref="W291" si="872">SUM(W292:W296)</f>
        <v>195373206.90000001</v>
      </c>
      <c r="X291" s="72">
        <f t="shared" ref="X291" si="873">SUM(X292:X296)</f>
        <v>195454436.73749998</v>
      </c>
      <c r="Y291" s="72">
        <f t="shared" ref="Y291" si="874">SUM(Y292:Y296)</f>
        <v>195535666.57500002</v>
      </c>
      <c r="Z291" s="72">
        <f t="shared" ref="Z291" si="875">SUM(Z292:Z296)</f>
        <v>195616896.41250002</v>
      </c>
      <c r="AA291" s="72">
        <f t="shared" ref="AA291" si="876">SUM(AA292:AA296)</f>
        <v>195698126.25</v>
      </c>
      <c r="AB291" s="72">
        <f t="shared" ref="AB291" si="877">SUM(AB292:AB296)</f>
        <v>195472693.125</v>
      </c>
      <c r="AC291" s="72">
        <f t="shared" ref="AC291" si="878">SUM(AC292:AC296)</f>
        <v>195247333.91249999</v>
      </c>
      <c r="AD291" s="72">
        <f t="shared" ref="AD291" si="879">SUM(AD292:AD296)</f>
        <v>195021974.69999999</v>
      </c>
      <c r="AE291" s="72">
        <f t="shared" ref="AE291" si="880">SUM(AE292:AE296)</f>
        <v>194796615.48749998</v>
      </c>
      <c r="AF291" s="72">
        <f t="shared" ref="AF291" si="881">SUM(AF292:AF296)</f>
        <v>194571256.27500001</v>
      </c>
      <c r="AG291" s="72">
        <f t="shared" ref="AG291" si="882">SUM(AG292:AG296)</f>
        <v>194061925.23749998</v>
      </c>
      <c r="AH291" s="72">
        <f t="shared" ref="AH291" si="883">SUM(AH292:AH296)</f>
        <v>193552668.11250001</v>
      </c>
      <c r="AI291" s="72">
        <f t="shared" ref="AI291" si="884">SUM(AI292:AI296)</f>
        <v>193043337.07499999</v>
      </c>
      <c r="AJ291" s="72">
        <f t="shared" ref="AJ291" si="885">SUM(AJ292:AJ296)</f>
        <v>192534079.94999999</v>
      </c>
      <c r="AK291" s="72">
        <f t="shared" ref="AK291" si="886">SUM(AK292:AK296)</f>
        <v>192024748.91249999</v>
      </c>
      <c r="AL291" s="72">
        <f t="shared" ref="AL291" si="887">SUM(AL292:AL296)</f>
        <v>191268180.5625</v>
      </c>
      <c r="AM291" s="72">
        <f t="shared" ref="AM291" si="888">SUM(AM292:AM296)</f>
        <v>190511612.21250001</v>
      </c>
      <c r="AN291" s="72">
        <f t="shared" ref="AN291" si="889">SUM(AN292:AN296)</f>
        <v>189755043.86250001</v>
      </c>
      <c r="AO291" s="72">
        <f t="shared" ref="AO291" si="890">SUM(AO292:AO296)</f>
        <v>188998475.51249999</v>
      </c>
      <c r="AP291" s="72">
        <f t="shared" ref="AP291" si="891">SUM(AP292:AP296)</f>
        <v>188241907.16250002</v>
      </c>
      <c r="AQ291" s="8"/>
      <c r="AS291" s="24"/>
    </row>
    <row r="292" spans="2:45" s="21" customFormat="1">
      <c r="B292" s="5"/>
      <c r="C292" s="9"/>
      <c r="D292" s="9"/>
      <c r="E292" s="18"/>
      <c r="F292" s="61" t="s">
        <v>2</v>
      </c>
      <c r="G292" s="78"/>
      <c r="H292" s="73">
        <v>2987826.2025288027</v>
      </c>
      <c r="I292" s="73">
        <v>3787656.4255786133</v>
      </c>
      <c r="J292" s="73">
        <v>4783010.9402724868</v>
      </c>
      <c r="K292" s="73">
        <v>5892676.4067797009</v>
      </c>
      <c r="L292" s="73">
        <v>7099925.5692681149</v>
      </c>
      <c r="M292" s="73">
        <v>8000095.2550765937</v>
      </c>
      <c r="N292" s="73">
        <v>8825990.6697775628</v>
      </c>
      <c r="O292" s="73">
        <v>9658931.366812503</v>
      </c>
      <c r="P292" s="73">
        <v>9525747.8992499989</v>
      </c>
      <c r="Q292" s="73">
        <v>9417974.9127187505</v>
      </c>
      <c r="R292" s="73">
        <v>9219512.6437500007</v>
      </c>
      <c r="S292" s="73">
        <v>9470526.8849999998</v>
      </c>
      <c r="T292" s="73">
        <v>9722542.640625</v>
      </c>
      <c r="U292" s="73">
        <v>9743574.4425000008</v>
      </c>
      <c r="V292" s="73">
        <v>9764598.8531250004</v>
      </c>
      <c r="W292" s="73">
        <v>9768660.3450000007</v>
      </c>
      <c r="X292" s="73">
        <v>9772721.836875001</v>
      </c>
      <c r="Y292" s="73">
        <v>9776783.3287500013</v>
      </c>
      <c r="Z292" s="73">
        <v>9780844.8206249997</v>
      </c>
      <c r="AA292" s="73">
        <v>9784906.3125</v>
      </c>
      <c r="AB292" s="73">
        <v>9773634.65625</v>
      </c>
      <c r="AC292" s="73">
        <v>9762366.6956249997</v>
      </c>
      <c r="AD292" s="73">
        <v>9751098.7349999994</v>
      </c>
      <c r="AE292" s="73">
        <v>9739830.7743749991</v>
      </c>
      <c r="AF292" s="73">
        <v>9728562.8137500007</v>
      </c>
      <c r="AG292" s="73">
        <v>9703096.2618749999</v>
      </c>
      <c r="AH292" s="73">
        <v>9677633.4056250006</v>
      </c>
      <c r="AI292" s="73">
        <v>9652166.8537499998</v>
      </c>
      <c r="AJ292" s="73">
        <v>9626703.9975000005</v>
      </c>
      <c r="AK292" s="73">
        <v>9601237.4456249997</v>
      </c>
      <c r="AL292" s="73">
        <v>9563409.0281249993</v>
      </c>
      <c r="AM292" s="73">
        <v>9525580.6106249988</v>
      </c>
      <c r="AN292" s="73">
        <v>9487752.1931250002</v>
      </c>
      <c r="AO292" s="73">
        <v>9449923.7756249998</v>
      </c>
      <c r="AP292" s="73">
        <v>9412095.3581249993</v>
      </c>
      <c r="AQ292" s="8"/>
      <c r="AS292" s="24"/>
    </row>
    <row r="293" spans="2:45" s="21" customFormat="1">
      <c r="B293" s="5"/>
      <c r="C293" s="9"/>
      <c r="D293" s="9"/>
      <c r="E293" s="18"/>
      <c r="F293" s="61" t="s">
        <v>47</v>
      </c>
      <c r="G293" s="78"/>
      <c r="H293" s="73">
        <v>131862729.73827118</v>
      </c>
      <c r="I293" s="73">
        <v>131873779.95282139</v>
      </c>
      <c r="J293" s="73">
        <v>137216605.94900751</v>
      </c>
      <c r="K293" s="73">
        <v>143490906.29722029</v>
      </c>
      <c r="L293" s="73">
        <v>149943468.93603688</v>
      </c>
      <c r="M293" s="73">
        <v>148946663.50842342</v>
      </c>
      <c r="N293" s="73">
        <v>146734659.38722244</v>
      </c>
      <c r="O293" s="73">
        <v>144883970.50218749</v>
      </c>
      <c r="P293" s="73">
        <v>142886218.48875001</v>
      </c>
      <c r="Q293" s="73">
        <v>141269623.69078124</v>
      </c>
      <c r="R293" s="73">
        <v>138292689.65625</v>
      </c>
      <c r="S293" s="73">
        <v>142057903.27500001</v>
      </c>
      <c r="T293" s="73">
        <v>145838139.609375</v>
      </c>
      <c r="U293" s="73">
        <v>146153616.63749999</v>
      </c>
      <c r="V293" s="73">
        <v>146468982.796875</v>
      </c>
      <c r="W293" s="73">
        <v>146529905.17499998</v>
      </c>
      <c r="X293" s="73">
        <v>146590827.55312499</v>
      </c>
      <c r="Y293" s="73">
        <v>146651749.93125001</v>
      </c>
      <c r="Z293" s="73">
        <v>146712672.30937499</v>
      </c>
      <c r="AA293" s="73">
        <v>146773594.6875</v>
      </c>
      <c r="AB293" s="73">
        <v>146604519.84375</v>
      </c>
      <c r="AC293" s="73">
        <v>146435500.43437499</v>
      </c>
      <c r="AD293" s="73">
        <v>146266481.02500001</v>
      </c>
      <c r="AE293" s="73">
        <v>146097461.61562499</v>
      </c>
      <c r="AF293" s="73">
        <v>145928442.20624998</v>
      </c>
      <c r="AG293" s="73">
        <v>145546443.92812499</v>
      </c>
      <c r="AH293" s="73">
        <v>145164501.08437499</v>
      </c>
      <c r="AI293" s="73">
        <v>144782502.80625001</v>
      </c>
      <c r="AJ293" s="73">
        <v>144400559.96249998</v>
      </c>
      <c r="AK293" s="73">
        <v>144018561.68437499</v>
      </c>
      <c r="AL293" s="73">
        <v>143451135.421875</v>
      </c>
      <c r="AM293" s="73">
        <v>142883709.15937498</v>
      </c>
      <c r="AN293" s="73">
        <v>142316282.89687499</v>
      </c>
      <c r="AO293" s="73">
        <v>141748856.63437501</v>
      </c>
      <c r="AP293" s="73">
        <v>141181430.37187502</v>
      </c>
      <c r="AQ293" s="8"/>
      <c r="AS293" s="24"/>
    </row>
    <row r="294" spans="2:45" s="21" customFormat="1">
      <c r="B294" s="5"/>
      <c r="C294" s="9"/>
      <c r="D294" s="9"/>
      <c r="E294" s="18"/>
      <c r="F294" s="61" t="s">
        <v>48</v>
      </c>
      <c r="G294" s="78"/>
      <c r="H294" s="73">
        <v>22481082.820088055</v>
      </c>
      <c r="I294" s="73">
        <v>22616265.579607993</v>
      </c>
      <c r="J294" s="73">
        <v>23672910.544841323</v>
      </c>
      <c r="K294" s="73">
        <v>24903899.515285715</v>
      </c>
      <c r="L294" s="73">
        <v>26180875.070114143</v>
      </c>
      <c r="M294" s="73">
        <v>26164764.820514195</v>
      </c>
      <c r="N294" s="73">
        <v>25933685.13077119</v>
      </c>
      <c r="O294" s="73">
        <v>25764015.223629929</v>
      </c>
      <c r="P294" s="73">
        <v>25408764.652370472</v>
      </c>
      <c r="Q294" s="73">
        <v>25121293.423904382</v>
      </c>
      <c r="R294" s="73">
        <v>24591919.653158318</v>
      </c>
      <c r="S294" s="73">
        <v>25261469.367025588</v>
      </c>
      <c r="T294" s="73">
        <v>25933690.497701231</v>
      </c>
      <c r="U294" s="73">
        <v>25989790.250676978</v>
      </c>
      <c r="V294" s="73">
        <v>26045870.288399518</v>
      </c>
      <c r="W294" s="73">
        <v>26056703.820031989</v>
      </c>
      <c r="X294" s="73">
        <v>26067537.351664446</v>
      </c>
      <c r="Y294" s="73">
        <v>26078370.883296907</v>
      </c>
      <c r="Z294" s="73">
        <v>26089204.414929375</v>
      </c>
      <c r="AA294" s="73">
        <v>26100037.946561836</v>
      </c>
      <c r="AB294" s="73">
        <v>26069972.185434438</v>
      </c>
      <c r="AC294" s="73">
        <v>26039916.281933632</v>
      </c>
      <c r="AD294" s="73">
        <v>26009860.378432836</v>
      </c>
      <c r="AE294" s="73">
        <v>25979804.474932037</v>
      </c>
      <c r="AF294" s="73">
        <v>25949748.571431238</v>
      </c>
      <c r="AG294" s="73">
        <v>25881819.666536514</v>
      </c>
      <c r="AH294" s="73">
        <v>25813900.619268388</v>
      </c>
      <c r="AI294" s="73">
        <v>25745971.714373671</v>
      </c>
      <c r="AJ294" s="73">
        <v>25678052.667105541</v>
      </c>
      <c r="AK294" s="73">
        <v>25610123.762210824</v>
      </c>
      <c r="AL294" s="73">
        <v>25509221.096341953</v>
      </c>
      <c r="AM294" s="73">
        <v>25408318.430473078</v>
      </c>
      <c r="AN294" s="73">
        <v>25307415.764604207</v>
      </c>
      <c r="AO294" s="73">
        <v>25206513.09873534</v>
      </c>
      <c r="AP294" s="73">
        <v>25105610.432866476</v>
      </c>
      <c r="AQ294" s="8"/>
      <c r="AS294" s="24"/>
    </row>
    <row r="295" spans="2:45" s="21" customFormat="1">
      <c r="B295" s="5"/>
      <c r="C295" s="9"/>
      <c r="D295" s="9"/>
      <c r="E295" s="18"/>
      <c r="F295" s="61" t="s">
        <v>49</v>
      </c>
      <c r="G295" s="78"/>
      <c r="H295" s="73">
        <v>2372104.662071642</v>
      </c>
      <c r="I295" s="73">
        <v>2386368.5503663109</v>
      </c>
      <c r="J295" s="73">
        <v>2497861.064683497</v>
      </c>
      <c r="K295" s="73">
        <v>2627749.5891428576</v>
      </c>
      <c r="L295" s="73">
        <v>2762490.4150719959</v>
      </c>
      <c r="M295" s="73">
        <v>2760790.5326202023</v>
      </c>
      <c r="N295" s="73">
        <v>2736408.0233907248</v>
      </c>
      <c r="O295" s="73">
        <v>2718505.2034525587</v>
      </c>
      <c r="P295" s="73">
        <v>2681020.7307057572</v>
      </c>
      <c r="Q295" s="73">
        <v>2650688.035136194</v>
      </c>
      <c r="R295" s="73">
        <v>2594830.8506929637</v>
      </c>
      <c r="S295" s="73">
        <v>2665478.7821321962</v>
      </c>
      <c r="T295" s="73">
        <v>2736408.5896855011</v>
      </c>
      <c r="U295" s="73">
        <v>2742327.9880810231</v>
      </c>
      <c r="V295" s="73">
        <v>2748245.3062100215</v>
      </c>
      <c r="W295" s="73">
        <v>2749388.4126652451</v>
      </c>
      <c r="X295" s="73">
        <v>2750531.5191204692</v>
      </c>
      <c r="Y295" s="73">
        <v>2751674.6255756933</v>
      </c>
      <c r="Z295" s="73">
        <v>2752817.732030917</v>
      </c>
      <c r="AA295" s="73">
        <v>2753960.8384861411</v>
      </c>
      <c r="AB295" s="73">
        <v>2750788.4320362471</v>
      </c>
      <c r="AC295" s="73">
        <v>2747617.0657196161</v>
      </c>
      <c r="AD295" s="73">
        <v>2744445.6994029852</v>
      </c>
      <c r="AE295" s="73">
        <v>2741274.3330863542</v>
      </c>
      <c r="AF295" s="73">
        <v>2738102.9667697228</v>
      </c>
      <c r="AG295" s="73">
        <v>2730935.4084594883</v>
      </c>
      <c r="AH295" s="73">
        <v>2723768.8902825164</v>
      </c>
      <c r="AI295" s="73">
        <v>2716601.331972281</v>
      </c>
      <c r="AJ295" s="73">
        <v>2709434.8137953095</v>
      </c>
      <c r="AK295" s="73">
        <v>2702267.2554850751</v>
      </c>
      <c r="AL295" s="73">
        <v>2691620.45141258</v>
      </c>
      <c r="AM295" s="73">
        <v>2680973.6473400854</v>
      </c>
      <c r="AN295" s="73">
        <v>2670326.8432675907</v>
      </c>
      <c r="AO295" s="73">
        <v>2659680.0391950961</v>
      </c>
      <c r="AP295" s="73">
        <v>2649033.2351226015</v>
      </c>
      <c r="AQ295" s="8"/>
      <c r="AS295" s="24"/>
    </row>
    <row r="296" spans="2:45" s="21" customFormat="1">
      <c r="B296" s="5"/>
      <c r="C296" s="9"/>
      <c r="D296" s="9"/>
      <c r="E296" s="18"/>
      <c r="F296" s="61" t="s">
        <v>50</v>
      </c>
      <c r="G296" s="78"/>
      <c r="H296" s="73">
        <v>8859451.5030402988</v>
      </c>
      <c r="I296" s="73">
        <v>8912724.964625692</v>
      </c>
      <c r="J296" s="73">
        <v>9329132.6127951816</v>
      </c>
      <c r="K296" s="73">
        <v>9814246.5715714283</v>
      </c>
      <c r="L296" s="73">
        <v>10317483.141140107</v>
      </c>
      <c r="M296" s="73">
        <v>10311134.337740606</v>
      </c>
      <c r="N296" s="73">
        <v>10220069.360088086</v>
      </c>
      <c r="O296" s="73">
        <v>10153205.040167512</v>
      </c>
      <c r="P296" s="73">
        <v>10013206.213923775</v>
      </c>
      <c r="Q296" s="73">
        <v>9899918.1918344218</v>
      </c>
      <c r="R296" s="73">
        <v>9691300.0711487196</v>
      </c>
      <c r="S296" s="73">
        <v>9955159.390842218</v>
      </c>
      <c r="T296" s="73">
        <v>10220071.475113275</v>
      </c>
      <c r="U296" s="73">
        <v>10242179.531242006</v>
      </c>
      <c r="V296" s="73">
        <v>10264279.81789046</v>
      </c>
      <c r="W296" s="73">
        <v>10268549.147302773</v>
      </c>
      <c r="X296" s="73">
        <v>10272818.476715086</v>
      </c>
      <c r="Y296" s="73">
        <v>10277087.806127399</v>
      </c>
      <c r="Z296" s="73">
        <v>10281357.135539712</v>
      </c>
      <c r="AA296" s="73">
        <v>10285626.464952027</v>
      </c>
      <c r="AB296" s="73">
        <v>10273778.007529318</v>
      </c>
      <c r="AC296" s="73">
        <v>10261933.43484675</v>
      </c>
      <c r="AD296" s="73">
        <v>10250088.862164179</v>
      </c>
      <c r="AE296" s="73">
        <v>10238244.289481612</v>
      </c>
      <c r="AF296" s="73">
        <v>10226399.716799041</v>
      </c>
      <c r="AG296" s="73">
        <v>10199629.972503999</v>
      </c>
      <c r="AH296" s="73">
        <v>10172864.112949096</v>
      </c>
      <c r="AI296" s="73">
        <v>10146094.368654052</v>
      </c>
      <c r="AJ296" s="73">
        <v>10119328.509099148</v>
      </c>
      <c r="AK296" s="73">
        <v>10092558.764804104</v>
      </c>
      <c r="AL296" s="73">
        <v>10052794.564745469</v>
      </c>
      <c r="AM296" s="73">
        <v>10013030.364686834</v>
      </c>
      <c r="AN296" s="73">
        <v>9973266.1646281984</v>
      </c>
      <c r="AO296" s="73">
        <v>9933501.9645695649</v>
      </c>
      <c r="AP296" s="73">
        <v>9893737.7645109277</v>
      </c>
      <c r="AQ296" s="8"/>
      <c r="AS296" s="24"/>
    </row>
    <row r="297" spans="2:45" s="21" customFormat="1">
      <c r="B297" s="5"/>
      <c r="C297" s="9"/>
      <c r="D297" s="9"/>
      <c r="E297" s="18"/>
      <c r="F297" s="16"/>
      <c r="G297" s="80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  <c r="AJ297" s="79"/>
      <c r="AK297" s="79"/>
      <c r="AL297" s="79"/>
      <c r="AM297" s="79"/>
      <c r="AN297" s="79"/>
      <c r="AO297" s="79"/>
      <c r="AP297" s="79"/>
      <c r="AQ297" s="8"/>
    </row>
    <row r="298" spans="2:45" s="21" customFormat="1">
      <c r="B298" s="5"/>
      <c r="E298" s="34">
        <f>E291+1</f>
        <v>9</v>
      </c>
      <c r="F298" s="35" t="str">
        <f>LOOKUP(E298,CAPEX!$E$11:$E$19,CAPEX!$F$11:$F$19)</f>
        <v>Sao Joao de Meriti</v>
      </c>
      <c r="G298" s="81"/>
      <c r="H298" s="72">
        <f t="shared" ref="H298" si="892">SUM(H299:H303)</f>
        <v>0</v>
      </c>
      <c r="I298" s="72">
        <f t="shared" ref="I298" si="893">SUM(I299:I303)</f>
        <v>0</v>
      </c>
      <c r="J298" s="72">
        <f t="shared" ref="J298" si="894">SUM(J299:J303)</f>
        <v>0</v>
      </c>
      <c r="K298" s="72">
        <f t="shared" ref="K298" si="895">SUM(K299:K303)</f>
        <v>0</v>
      </c>
      <c r="L298" s="72">
        <f t="shared" ref="L298" si="896">SUM(L299:L303)</f>
        <v>0</v>
      </c>
      <c r="M298" s="72">
        <f t="shared" ref="M298" si="897">SUM(M299:M303)</f>
        <v>0</v>
      </c>
      <c r="N298" s="72">
        <f t="shared" ref="N298" si="898">SUM(N299:N303)</f>
        <v>0</v>
      </c>
      <c r="O298" s="72">
        <f t="shared" ref="O298" si="899">SUM(O299:O303)</f>
        <v>0</v>
      </c>
      <c r="P298" s="72">
        <f t="shared" ref="P298" si="900">SUM(P299:P303)</f>
        <v>0</v>
      </c>
      <c r="Q298" s="72">
        <f t="shared" ref="Q298" si="901">SUM(Q299:Q303)</f>
        <v>0</v>
      </c>
      <c r="R298" s="72">
        <f t="shared" ref="R298" si="902">SUM(R299:R303)</f>
        <v>0</v>
      </c>
      <c r="S298" s="72">
        <f t="shared" ref="S298" si="903">SUM(S299:S303)</f>
        <v>0</v>
      </c>
      <c r="T298" s="72">
        <f t="shared" ref="T298" si="904">SUM(T299:T303)</f>
        <v>0</v>
      </c>
      <c r="U298" s="72">
        <f t="shared" ref="U298" si="905">SUM(U299:U303)</f>
        <v>0</v>
      </c>
      <c r="V298" s="72">
        <f t="shared" ref="V298" si="906">SUM(V299:V303)</f>
        <v>0</v>
      </c>
      <c r="W298" s="72">
        <f t="shared" ref="W298" si="907">SUM(W299:W303)</f>
        <v>0</v>
      </c>
      <c r="X298" s="72">
        <f t="shared" ref="X298" si="908">SUM(X299:X303)</f>
        <v>0</v>
      </c>
      <c r="Y298" s="72">
        <f t="shared" ref="Y298" si="909">SUM(Y299:Y303)</f>
        <v>0</v>
      </c>
      <c r="Z298" s="72">
        <f t="shared" ref="Z298" si="910">SUM(Z299:Z303)</f>
        <v>0</v>
      </c>
      <c r="AA298" s="72">
        <f t="shared" ref="AA298" si="911">SUM(AA299:AA303)</f>
        <v>0</v>
      </c>
      <c r="AB298" s="72">
        <f t="shared" ref="AB298" si="912">SUM(AB299:AB303)</f>
        <v>0</v>
      </c>
      <c r="AC298" s="72">
        <f t="shared" ref="AC298" si="913">SUM(AC299:AC303)</f>
        <v>0</v>
      </c>
      <c r="AD298" s="72">
        <f t="shared" ref="AD298" si="914">SUM(AD299:AD303)</f>
        <v>0</v>
      </c>
      <c r="AE298" s="72">
        <f t="shared" ref="AE298" si="915">SUM(AE299:AE303)</f>
        <v>0</v>
      </c>
      <c r="AF298" s="72">
        <f t="shared" ref="AF298" si="916">SUM(AF299:AF303)</f>
        <v>0</v>
      </c>
      <c r="AG298" s="72">
        <f t="shared" ref="AG298" si="917">SUM(AG299:AG303)</f>
        <v>0</v>
      </c>
      <c r="AH298" s="72">
        <f t="shared" ref="AH298" si="918">SUM(AH299:AH303)</f>
        <v>0</v>
      </c>
      <c r="AI298" s="72">
        <f t="shared" ref="AI298" si="919">SUM(AI299:AI303)</f>
        <v>0</v>
      </c>
      <c r="AJ298" s="72">
        <f t="shared" ref="AJ298" si="920">SUM(AJ299:AJ303)</f>
        <v>0</v>
      </c>
      <c r="AK298" s="72">
        <f t="shared" ref="AK298" si="921">SUM(AK299:AK303)</f>
        <v>0</v>
      </c>
      <c r="AL298" s="72">
        <f t="shared" ref="AL298" si="922">SUM(AL299:AL303)</f>
        <v>0</v>
      </c>
      <c r="AM298" s="72">
        <f t="shared" ref="AM298" si="923">SUM(AM299:AM303)</f>
        <v>0</v>
      </c>
      <c r="AN298" s="72">
        <f t="shared" ref="AN298" si="924">SUM(AN299:AN303)</f>
        <v>0</v>
      </c>
      <c r="AO298" s="72">
        <f t="shared" ref="AO298" si="925">SUM(AO299:AO303)</f>
        <v>0</v>
      </c>
      <c r="AP298" s="72">
        <f t="shared" ref="AP298" si="926">SUM(AP299:AP303)</f>
        <v>0</v>
      </c>
      <c r="AQ298" s="8"/>
      <c r="AS298" s="24"/>
    </row>
    <row r="299" spans="2:45" s="21" customFormat="1">
      <c r="B299" s="5"/>
      <c r="C299" s="9"/>
      <c r="D299" s="9"/>
      <c r="E299" s="18"/>
      <c r="F299" s="61" t="s">
        <v>2</v>
      </c>
      <c r="G299" s="78"/>
      <c r="H299" s="73">
        <v>0</v>
      </c>
      <c r="I299" s="73">
        <v>0</v>
      </c>
      <c r="J299" s="73">
        <v>0</v>
      </c>
      <c r="K299" s="73">
        <v>0</v>
      </c>
      <c r="L299" s="73">
        <v>0</v>
      </c>
      <c r="M299" s="73">
        <v>0</v>
      </c>
      <c r="N299" s="73">
        <v>0</v>
      </c>
      <c r="O299" s="73">
        <v>0</v>
      </c>
      <c r="P299" s="73">
        <v>0</v>
      </c>
      <c r="Q299" s="73">
        <v>0</v>
      </c>
      <c r="R299" s="73">
        <v>0</v>
      </c>
      <c r="S299" s="73">
        <v>0</v>
      </c>
      <c r="T299" s="73">
        <v>0</v>
      </c>
      <c r="U299" s="73">
        <v>0</v>
      </c>
      <c r="V299" s="73">
        <v>0</v>
      </c>
      <c r="W299" s="73">
        <v>0</v>
      </c>
      <c r="X299" s="73">
        <v>0</v>
      </c>
      <c r="Y299" s="73">
        <v>0</v>
      </c>
      <c r="Z299" s="73">
        <v>0</v>
      </c>
      <c r="AA299" s="73">
        <v>0</v>
      </c>
      <c r="AB299" s="73">
        <v>0</v>
      </c>
      <c r="AC299" s="73">
        <v>0</v>
      </c>
      <c r="AD299" s="73">
        <v>0</v>
      </c>
      <c r="AE299" s="73">
        <v>0</v>
      </c>
      <c r="AF299" s="73">
        <v>0</v>
      </c>
      <c r="AG299" s="73">
        <v>0</v>
      </c>
      <c r="AH299" s="73">
        <v>0</v>
      </c>
      <c r="AI299" s="73">
        <v>0</v>
      </c>
      <c r="AJ299" s="73">
        <v>0</v>
      </c>
      <c r="AK299" s="73">
        <v>0</v>
      </c>
      <c r="AL299" s="73">
        <v>0</v>
      </c>
      <c r="AM299" s="73">
        <v>0</v>
      </c>
      <c r="AN299" s="73">
        <v>0</v>
      </c>
      <c r="AO299" s="73">
        <v>0</v>
      </c>
      <c r="AP299" s="73">
        <v>0</v>
      </c>
      <c r="AQ299" s="8"/>
      <c r="AS299" s="24"/>
    </row>
    <row r="300" spans="2:45" s="21" customFormat="1">
      <c r="B300" s="5"/>
      <c r="C300" s="9"/>
      <c r="D300" s="9"/>
      <c r="E300" s="18"/>
      <c r="F300" s="61" t="s">
        <v>47</v>
      </c>
      <c r="G300" s="78"/>
      <c r="H300" s="73">
        <v>0</v>
      </c>
      <c r="I300" s="73">
        <v>0</v>
      </c>
      <c r="J300" s="73">
        <v>0</v>
      </c>
      <c r="K300" s="73">
        <v>0</v>
      </c>
      <c r="L300" s="73">
        <v>0</v>
      </c>
      <c r="M300" s="73">
        <v>0</v>
      </c>
      <c r="N300" s="73">
        <v>0</v>
      </c>
      <c r="O300" s="73">
        <v>0</v>
      </c>
      <c r="P300" s="73">
        <v>0</v>
      </c>
      <c r="Q300" s="73">
        <v>0</v>
      </c>
      <c r="R300" s="73">
        <v>0</v>
      </c>
      <c r="S300" s="73">
        <v>0</v>
      </c>
      <c r="T300" s="73">
        <v>0</v>
      </c>
      <c r="U300" s="73">
        <v>0</v>
      </c>
      <c r="V300" s="73">
        <v>0</v>
      </c>
      <c r="W300" s="73">
        <v>0</v>
      </c>
      <c r="X300" s="73">
        <v>0</v>
      </c>
      <c r="Y300" s="73">
        <v>0</v>
      </c>
      <c r="Z300" s="73">
        <v>0</v>
      </c>
      <c r="AA300" s="73">
        <v>0</v>
      </c>
      <c r="AB300" s="73">
        <v>0</v>
      </c>
      <c r="AC300" s="73">
        <v>0</v>
      </c>
      <c r="AD300" s="73">
        <v>0</v>
      </c>
      <c r="AE300" s="73">
        <v>0</v>
      </c>
      <c r="AF300" s="73">
        <v>0</v>
      </c>
      <c r="AG300" s="73">
        <v>0</v>
      </c>
      <c r="AH300" s="73">
        <v>0</v>
      </c>
      <c r="AI300" s="73">
        <v>0</v>
      </c>
      <c r="AJ300" s="73">
        <v>0</v>
      </c>
      <c r="AK300" s="73">
        <v>0</v>
      </c>
      <c r="AL300" s="73">
        <v>0</v>
      </c>
      <c r="AM300" s="73">
        <v>0</v>
      </c>
      <c r="AN300" s="73">
        <v>0</v>
      </c>
      <c r="AO300" s="73">
        <v>0</v>
      </c>
      <c r="AP300" s="73">
        <v>0</v>
      </c>
      <c r="AQ300" s="8"/>
      <c r="AS300" s="24"/>
    </row>
    <row r="301" spans="2:45" s="21" customFormat="1">
      <c r="B301" s="5"/>
      <c r="C301" s="9"/>
      <c r="D301" s="9"/>
      <c r="E301" s="18"/>
      <c r="F301" s="61" t="s">
        <v>48</v>
      </c>
      <c r="G301" s="78"/>
      <c r="H301" s="73">
        <v>0</v>
      </c>
      <c r="I301" s="73">
        <v>0</v>
      </c>
      <c r="J301" s="73">
        <v>0</v>
      </c>
      <c r="K301" s="73">
        <v>0</v>
      </c>
      <c r="L301" s="73">
        <v>0</v>
      </c>
      <c r="M301" s="73">
        <v>0</v>
      </c>
      <c r="N301" s="73">
        <v>0</v>
      </c>
      <c r="O301" s="73">
        <v>0</v>
      </c>
      <c r="P301" s="73">
        <v>0</v>
      </c>
      <c r="Q301" s="73">
        <v>0</v>
      </c>
      <c r="R301" s="73">
        <v>0</v>
      </c>
      <c r="S301" s="73">
        <v>0</v>
      </c>
      <c r="T301" s="73">
        <v>0</v>
      </c>
      <c r="U301" s="73">
        <v>0</v>
      </c>
      <c r="V301" s="73">
        <v>0</v>
      </c>
      <c r="W301" s="73">
        <v>0</v>
      </c>
      <c r="X301" s="73">
        <v>0</v>
      </c>
      <c r="Y301" s="73">
        <v>0</v>
      </c>
      <c r="Z301" s="73">
        <v>0</v>
      </c>
      <c r="AA301" s="73">
        <v>0</v>
      </c>
      <c r="AB301" s="73">
        <v>0</v>
      </c>
      <c r="AC301" s="73">
        <v>0</v>
      </c>
      <c r="AD301" s="73">
        <v>0</v>
      </c>
      <c r="AE301" s="73">
        <v>0</v>
      </c>
      <c r="AF301" s="73">
        <v>0</v>
      </c>
      <c r="AG301" s="73">
        <v>0</v>
      </c>
      <c r="AH301" s="73">
        <v>0</v>
      </c>
      <c r="AI301" s="73">
        <v>0</v>
      </c>
      <c r="AJ301" s="73">
        <v>0</v>
      </c>
      <c r="AK301" s="73">
        <v>0</v>
      </c>
      <c r="AL301" s="73">
        <v>0</v>
      </c>
      <c r="AM301" s="73">
        <v>0</v>
      </c>
      <c r="AN301" s="73">
        <v>0</v>
      </c>
      <c r="AO301" s="73">
        <v>0</v>
      </c>
      <c r="AP301" s="73">
        <v>0</v>
      </c>
      <c r="AQ301" s="8"/>
      <c r="AS301" s="24"/>
    </row>
    <row r="302" spans="2:45" s="21" customFormat="1">
      <c r="B302" s="5"/>
      <c r="C302" s="9"/>
      <c r="D302" s="9"/>
      <c r="E302" s="18"/>
      <c r="F302" s="61" t="s">
        <v>49</v>
      </c>
      <c r="G302" s="78"/>
      <c r="H302" s="73">
        <v>0</v>
      </c>
      <c r="I302" s="73">
        <v>0</v>
      </c>
      <c r="J302" s="73">
        <v>0</v>
      </c>
      <c r="K302" s="73">
        <v>0</v>
      </c>
      <c r="L302" s="73">
        <v>0</v>
      </c>
      <c r="M302" s="73">
        <v>0</v>
      </c>
      <c r="N302" s="73">
        <v>0</v>
      </c>
      <c r="O302" s="73">
        <v>0</v>
      </c>
      <c r="P302" s="73">
        <v>0</v>
      </c>
      <c r="Q302" s="73">
        <v>0</v>
      </c>
      <c r="R302" s="73">
        <v>0</v>
      </c>
      <c r="S302" s="73">
        <v>0</v>
      </c>
      <c r="T302" s="73">
        <v>0</v>
      </c>
      <c r="U302" s="73">
        <v>0</v>
      </c>
      <c r="V302" s="73">
        <v>0</v>
      </c>
      <c r="W302" s="73">
        <v>0</v>
      </c>
      <c r="X302" s="73">
        <v>0</v>
      </c>
      <c r="Y302" s="73">
        <v>0</v>
      </c>
      <c r="Z302" s="73">
        <v>0</v>
      </c>
      <c r="AA302" s="73">
        <v>0</v>
      </c>
      <c r="AB302" s="73">
        <v>0</v>
      </c>
      <c r="AC302" s="73">
        <v>0</v>
      </c>
      <c r="AD302" s="73">
        <v>0</v>
      </c>
      <c r="AE302" s="73">
        <v>0</v>
      </c>
      <c r="AF302" s="73">
        <v>0</v>
      </c>
      <c r="AG302" s="73">
        <v>0</v>
      </c>
      <c r="AH302" s="73">
        <v>0</v>
      </c>
      <c r="AI302" s="73">
        <v>0</v>
      </c>
      <c r="AJ302" s="73">
        <v>0</v>
      </c>
      <c r="AK302" s="73">
        <v>0</v>
      </c>
      <c r="AL302" s="73">
        <v>0</v>
      </c>
      <c r="AM302" s="73">
        <v>0</v>
      </c>
      <c r="AN302" s="73">
        <v>0</v>
      </c>
      <c r="AO302" s="73">
        <v>0</v>
      </c>
      <c r="AP302" s="73">
        <v>0</v>
      </c>
      <c r="AQ302" s="8"/>
      <c r="AS302" s="24"/>
    </row>
    <row r="303" spans="2:45" s="21" customFormat="1">
      <c r="B303" s="5"/>
      <c r="C303" s="9"/>
      <c r="D303" s="9"/>
      <c r="E303" s="18"/>
      <c r="F303" s="61" t="s">
        <v>50</v>
      </c>
      <c r="G303" s="78"/>
      <c r="H303" s="73">
        <v>0</v>
      </c>
      <c r="I303" s="73">
        <v>0</v>
      </c>
      <c r="J303" s="73">
        <v>0</v>
      </c>
      <c r="K303" s="73">
        <v>0</v>
      </c>
      <c r="L303" s="73">
        <v>0</v>
      </c>
      <c r="M303" s="73">
        <v>0</v>
      </c>
      <c r="N303" s="73">
        <v>0</v>
      </c>
      <c r="O303" s="73">
        <v>0</v>
      </c>
      <c r="P303" s="73">
        <v>0</v>
      </c>
      <c r="Q303" s="73">
        <v>0</v>
      </c>
      <c r="R303" s="73">
        <v>0</v>
      </c>
      <c r="S303" s="73">
        <v>0</v>
      </c>
      <c r="T303" s="73">
        <v>0</v>
      </c>
      <c r="U303" s="73">
        <v>0</v>
      </c>
      <c r="V303" s="73">
        <v>0</v>
      </c>
      <c r="W303" s="73">
        <v>0</v>
      </c>
      <c r="X303" s="73">
        <v>0</v>
      </c>
      <c r="Y303" s="73">
        <v>0</v>
      </c>
      <c r="Z303" s="73">
        <v>0</v>
      </c>
      <c r="AA303" s="73">
        <v>0</v>
      </c>
      <c r="AB303" s="73">
        <v>0</v>
      </c>
      <c r="AC303" s="73">
        <v>0</v>
      </c>
      <c r="AD303" s="73">
        <v>0</v>
      </c>
      <c r="AE303" s="73">
        <v>0</v>
      </c>
      <c r="AF303" s="73">
        <v>0</v>
      </c>
      <c r="AG303" s="73">
        <v>0</v>
      </c>
      <c r="AH303" s="73">
        <v>0</v>
      </c>
      <c r="AI303" s="73">
        <v>0</v>
      </c>
      <c r="AJ303" s="73">
        <v>0</v>
      </c>
      <c r="AK303" s="73">
        <v>0</v>
      </c>
      <c r="AL303" s="73">
        <v>0</v>
      </c>
      <c r="AM303" s="73">
        <v>0</v>
      </c>
      <c r="AN303" s="73">
        <v>0</v>
      </c>
      <c r="AO303" s="73">
        <v>0</v>
      </c>
      <c r="AP303" s="73">
        <v>0</v>
      </c>
      <c r="AQ303" s="8"/>
      <c r="AS303" s="24"/>
    </row>
    <row r="304" spans="2:45" s="21" customFormat="1">
      <c r="B304" s="5"/>
      <c r="C304" s="9"/>
      <c r="D304" s="9"/>
      <c r="E304" s="18"/>
      <c r="F304" s="61"/>
      <c r="G304" s="78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  <c r="AK304" s="73"/>
      <c r="AL304" s="73"/>
      <c r="AM304" s="73"/>
      <c r="AN304" s="73"/>
      <c r="AO304" s="73"/>
      <c r="AP304" s="73"/>
      <c r="AQ304" s="8"/>
      <c r="AS304" s="24"/>
    </row>
    <row r="305" spans="2:45" s="21" customFormat="1">
      <c r="B305" s="5"/>
      <c r="E305" s="34"/>
      <c r="F305" s="35" t="s">
        <v>1</v>
      </c>
      <c r="G305" s="81"/>
      <c r="H305" s="72">
        <f>SUM(H306:H310)</f>
        <v>204688996.2039566</v>
      </c>
      <c r="I305" s="72">
        <f t="shared" ref="I305" si="927">SUM(I306:I310)</f>
        <v>205853908.58906817</v>
      </c>
      <c r="J305" s="72">
        <f t="shared" ref="J305" si="928">SUM(J306:J310)</f>
        <v>223195475.05367839</v>
      </c>
      <c r="K305" s="72">
        <f t="shared" ref="K305" si="929">SUM(K306:K310)</f>
        <v>244175855.3978819</v>
      </c>
      <c r="L305" s="72">
        <f t="shared" ref="L305" si="930">SUM(L306:L310)</f>
        <v>264755187.48936379</v>
      </c>
      <c r="M305" s="72">
        <f t="shared" ref="M305" si="931">SUM(M306:M310)</f>
        <v>275966293.75891453</v>
      </c>
      <c r="N305" s="72">
        <f t="shared" ref="N305" si="932">SUM(N306:N310)</f>
        <v>288556722.55946881</v>
      </c>
      <c r="O305" s="72">
        <f t="shared" ref="O305" si="933">SUM(O306:O310)</f>
        <v>297178178.06838787</v>
      </c>
      <c r="P305" s="72">
        <f t="shared" ref="P305" si="934">SUM(P306:P310)</f>
        <v>303323429.36181402</v>
      </c>
      <c r="Q305" s="72">
        <f t="shared" ref="Q305" si="935">SUM(Q306:Q310)</f>
        <v>309094999.99625957</v>
      </c>
      <c r="R305" s="72">
        <f t="shared" ref="R305" si="936">SUM(R306:R310)</f>
        <v>311287463.43095565</v>
      </c>
      <c r="S305" s="72">
        <f t="shared" ref="S305" si="937">SUM(S306:S310)</f>
        <v>328797012.57401514</v>
      </c>
      <c r="T305" s="72">
        <f t="shared" ref="T305" si="938">SUM(T306:T310)</f>
        <v>346385068.66073495</v>
      </c>
      <c r="U305" s="72">
        <f t="shared" ref="U305" si="939">SUM(U306:U310)</f>
        <v>347102098.79051214</v>
      </c>
      <c r="V305" s="72">
        <f t="shared" ref="V305" si="940">SUM(V306:V310)</f>
        <v>347819096.80040091</v>
      </c>
      <c r="W305" s="72">
        <f t="shared" ref="W305" si="941">SUM(W306:W310)</f>
        <v>347939080.02783459</v>
      </c>
      <c r="X305" s="72">
        <f t="shared" ref="X305" si="942">SUM(X306:X310)</f>
        <v>348059170.34013849</v>
      </c>
      <c r="Y305" s="72">
        <f t="shared" ref="Y305" si="943">SUM(Y306:Y310)</f>
        <v>348179320.22962379</v>
      </c>
      <c r="Z305" s="72">
        <f t="shared" ref="Z305" si="944">SUM(Z306:Z310)</f>
        <v>348299364.10743946</v>
      </c>
      <c r="AA305" s="72">
        <f t="shared" ref="AA305" si="945">SUM(AA306:AA310)</f>
        <v>348419348.00310761</v>
      </c>
      <c r="AB305" s="72">
        <f t="shared" ref="AB305" si="946">SUM(AB306:AB310)</f>
        <v>347986926.19348055</v>
      </c>
      <c r="AC305" s="72">
        <f t="shared" ref="AC305" si="947">SUM(AC306:AC310)</f>
        <v>347554571.06690466</v>
      </c>
      <c r="AD305" s="72">
        <f t="shared" ref="AD305" si="948">SUM(AD306:AD310)</f>
        <v>347122284.63171417</v>
      </c>
      <c r="AE305" s="72">
        <f t="shared" ref="AE305" si="949">SUM(AE306:AE310)</f>
        <v>346689940.01013505</v>
      </c>
      <c r="AF305" s="72">
        <f t="shared" ref="AF305" si="950">SUM(AF306:AF310)</f>
        <v>346257361.4709453</v>
      </c>
      <c r="AG305" s="72">
        <f t="shared" ref="AG305" si="951">SUM(AG306:AG310)</f>
        <v>345319435.48075253</v>
      </c>
      <c r="AH305" s="72">
        <f t="shared" ref="AH305" si="952">SUM(AH306:AH310)</f>
        <v>344381145.97924525</v>
      </c>
      <c r="AI305" s="72">
        <f t="shared" ref="AI305" si="953">SUM(AI306:AI310)</f>
        <v>343442940.66487753</v>
      </c>
      <c r="AJ305" s="72">
        <f t="shared" ref="AJ305" si="954">SUM(AJ306:AJ310)</f>
        <v>342504763.68217319</v>
      </c>
      <c r="AK305" s="72">
        <f t="shared" ref="AK305" si="955">SUM(AK306:AK310)</f>
        <v>341566783.14376563</v>
      </c>
      <c r="AL305" s="72">
        <f t="shared" ref="AL305" si="956">SUM(AL306:AL310)</f>
        <v>340189260.95635074</v>
      </c>
      <c r="AM305" s="72">
        <f t="shared" ref="AM305" si="957">SUM(AM306:AM310)</f>
        <v>338812017.1363529</v>
      </c>
      <c r="AN305" s="72">
        <f t="shared" ref="AN305" si="958">SUM(AN306:AN310)</f>
        <v>337434549.09218651</v>
      </c>
      <c r="AO305" s="72">
        <f t="shared" ref="AO305" si="959">SUM(AO306:AO310)</f>
        <v>336057140.23512918</v>
      </c>
      <c r="AP305" s="72">
        <f t="shared" ref="AP305" si="960">SUM(AP306:AP310)</f>
        <v>334679731.76814437</v>
      </c>
      <c r="AQ305" s="8"/>
      <c r="AS305" s="24"/>
    </row>
    <row r="306" spans="2:45" s="21" customFormat="1">
      <c r="B306" s="5"/>
      <c r="C306" s="9"/>
      <c r="D306" s="9"/>
      <c r="E306" s="18"/>
      <c r="F306" s="61" t="s">
        <v>2</v>
      </c>
      <c r="G306" s="78"/>
      <c r="H306" s="73">
        <f t="shared" ref="H306:Q310" si="961">SUMIF($F$242:$F$303,$F306,H$242:H$303)</f>
        <v>3028152.9322465411</v>
      </c>
      <c r="I306" s="73">
        <f t="shared" si="961"/>
        <v>4081535.9341517291</v>
      </c>
      <c r="J306" s="73">
        <f t="shared" si="961"/>
        <v>5479604.7131654005</v>
      </c>
      <c r="K306" s="73">
        <f t="shared" si="961"/>
        <v>7173247.5048342803</v>
      </c>
      <c r="L306" s="73">
        <f t="shared" si="961"/>
        <v>9104775.236040378</v>
      </c>
      <c r="M306" s="73">
        <f t="shared" si="961"/>
        <v>10891234.310350223</v>
      </c>
      <c r="N306" s="73">
        <f t="shared" si="961"/>
        <v>12883361.577314682</v>
      </c>
      <c r="O306" s="73">
        <f t="shared" si="961"/>
        <v>14858871.459444303</v>
      </c>
      <c r="P306" s="73">
        <f t="shared" si="961"/>
        <v>15166131.106504571</v>
      </c>
      <c r="Q306" s="73">
        <f t="shared" si="961"/>
        <v>15454703.954704642</v>
      </c>
      <c r="R306" s="73">
        <f t="shared" ref="R306:AA310" si="962">SUMIF($F$242:$F$303,$F306,R$242:R$303)</f>
        <v>15564322.035672324</v>
      </c>
      <c r="S306" s="73">
        <f t="shared" si="962"/>
        <v>16439797.860630397</v>
      </c>
      <c r="T306" s="73">
        <f t="shared" si="962"/>
        <v>17319199.063459162</v>
      </c>
      <c r="U306" s="73">
        <f t="shared" si="962"/>
        <v>17355050.738038003</v>
      </c>
      <c r="V306" s="73">
        <f t="shared" si="962"/>
        <v>17390900.806352474</v>
      </c>
      <c r="W306" s="73">
        <f t="shared" si="962"/>
        <v>17396900.14092334</v>
      </c>
      <c r="X306" s="73">
        <f t="shared" si="962"/>
        <v>17402904.82977467</v>
      </c>
      <c r="Y306" s="73">
        <f t="shared" si="962"/>
        <v>17408912.497448109</v>
      </c>
      <c r="Z306" s="73">
        <f t="shared" si="962"/>
        <v>17414914.864282917</v>
      </c>
      <c r="AA306" s="73">
        <f t="shared" si="962"/>
        <v>17420914.232557613</v>
      </c>
      <c r="AB306" s="73">
        <f t="shared" ref="AB306:AP310" si="963">SUMIF($F$242:$F$303,$F306,AB$242:AB$303)</f>
        <v>17399293.384315979</v>
      </c>
      <c r="AC306" s="73">
        <f t="shared" si="963"/>
        <v>17377675.86997176</v>
      </c>
      <c r="AD306" s="73">
        <f t="shared" si="963"/>
        <v>17356061.790721912</v>
      </c>
      <c r="AE306" s="73">
        <f t="shared" si="963"/>
        <v>17334444.801627524</v>
      </c>
      <c r="AF306" s="73">
        <f t="shared" si="963"/>
        <v>17312816.11694473</v>
      </c>
      <c r="AG306" s="73">
        <f t="shared" si="963"/>
        <v>17265920.096310537</v>
      </c>
      <c r="AH306" s="73">
        <f t="shared" si="963"/>
        <v>17219005.900694866</v>
      </c>
      <c r="AI306" s="73">
        <f t="shared" si="963"/>
        <v>17172095.913874086</v>
      </c>
      <c r="AJ306" s="73">
        <f t="shared" si="963"/>
        <v>17125187.34394341</v>
      </c>
      <c r="AK306" s="73">
        <f t="shared" si="963"/>
        <v>17078288.596153636</v>
      </c>
      <c r="AL306" s="73">
        <f t="shared" si="963"/>
        <v>17009412.793910228</v>
      </c>
      <c r="AM306" s="73">
        <f t="shared" si="963"/>
        <v>16940550.910525817</v>
      </c>
      <c r="AN306" s="73">
        <f t="shared" si="963"/>
        <v>16871677.815699995</v>
      </c>
      <c r="AO306" s="73">
        <f t="shared" si="963"/>
        <v>16802807.680244423</v>
      </c>
      <c r="AP306" s="73">
        <f t="shared" si="963"/>
        <v>16733937.564240709</v>
      </c>
      <c r="AQ306" s="8"/>
      <c r="AS306" s="24"/>
    </row>
    <row r="307" spans="2:45" s="21" customFormat="1">
      <c r="B307" s="5"/>
      <c r="C307" s="9"/>
      <c r="D307" s="9"/>
      <c r="E307" s="18"/>
      <c r="F307" s="61" t="s">
        <v>47</v>
      </c>
      <c r="G307" s="78"/>
      <c r="H307" s="73">
        <f t="shared" si="961"/>
        <v>163856723.10930344</v>
      </c>
      <c r="I307" s="73">
        <f t="shared" si="961"/>
        <v>163747014.95449826</v>
      </c>
      <c r="J307" s="73">
        <f t="shared" si="961"/>
        <v>176934086.9783996</v>
      </c>
      <c r="K307" s="73">
        <f t="shared" si="961"/>
        <v>192829036.12845069</v>
      </c>
      <c r="L307" s="73">
        <f t="shared" si="961"/>
        <v>208013679.75272462</v>
      </c>
      <c r="M307" s="73">
        <f t="shared" si="961"/>
        <v>215801509.51995978</v>
      </c>
      <c r="N307" s="73">
        <f t="shared" si="961"/>
        <v>225417008.88718534</v>
      </c>
      <c r="O307" s="73">
        <f t="shared" si="961"/>
        <v>231741985.4305557</v>
      </c>
      <c r="P307" s="73">
        <f t="shared" si="961"/>
        <v>237486104.10899544</v>
      </c>
      <c r="Q307" s="73">
        <f t="shared" si="961"/>
        <v>242842977.86579534</v>
      </c>
      <c r="R307" s="73">
        <f t="shared" si="962"/>
        <v>245326994.41432768</v>
      </c>
      <c r="S307" s="73">
        <f t="shared" si="962"/>
        <v>259885158.1493696</v>
      </c>
      <c r="T307" s="73">
        <f t="shared" si="962"/>
        <v>274510017.43654084</v>
      </c>
      <c r="U307" s="73">
        <f t="shared" si="962"/>
        <v>275077942.191962</v>
      </c>
      <c r="V307" s="73">
        <f t="shared" si="962"/>
        <v>275645848.84364754</v>
      </c>
      <c r="W307" s="73">
        <f t="shared" si="962"/>
        <v>275740557.75407666</v>
      </c>
      <c r="X307" s="73">
        <f t="shared" si="962"/>
        <v>275835359.86022532</v>
      </c>
      <c r="Y307" s="73">
        <f t="shared" si="962"/>
        <v>275930208.2625519</v>
      </c>
      <c r="Z307" s="73">
        <f t="shared" si="962"/>
        <v>276024963.41571707</v>
      </c>
      <c r="AA307" s="73">
        <f t="shared" si="962"/>
        <v>276119672.29244238</v>
      </c>
      <c r="AB307" s="73">
        <f t="shared" si="963"/>
        <v>275776313.21568406</v>
      </c>
      <c r="AC307" s="73">
        <f t="shared" si="963"/>
        <v>275433009.93502825</v>
      </c>
      <c r="AD307" s="73">
        <f t="shared" si="963"/>
        <v>275089752.49427807</v>
      </c>
      <c r="AE307" s="73">
        <f t="shared" si="963"/>
        <v>274746448.68837249</v>
      </c>
      <c r="AF307" s="73">
        <f t="shared" si="963"/>
        <v>274402959.47805524</v>
      </c>
      <c r="AG307" s="73">
        <f t="shared" si="963"/>
        <v>273658834.06868947</v>
      </c>
      <c r="AH307" s="73">
        <f t="shared" si="963"/>
        <v>272914391.76430511</v>
      </c>
      <c r="AI307" s="73">
        <f t="shared" si="963"/>
        <v>272170033.94612592</v>
      </c>
      <c r="AJ307" s="73">
        <f t="shared" si="963"/>
        <v>271425684.56605655</v>
      </c>
      <c r="AK307" s="73">
        <f t="shared" si="963"/>
        <v>270681512.60884631</v>
      </c>
      <c r="AL307" s="73">
        <f t="shared" si="963"/>
        <v>269588868.25608981</v>
      </c>
      <c r="AM307" s="73">
        <f t="shared" si="963"/>
        <v>268496456.35947418</v>
      </c>
      <c r="AN307" s="73">
        <f t="shared" si="963"/>
        <v>267403858.57429999</v>
      </c>
      <c r="AO307" s="73">
        <f t="shared" si="963"/>
        <v>266311307.10475558</v>
      </c>
      <c r="AP307" s="73">
        <f t="shared" si="963"/>
        <v>265218755.61575931</v>
      </c>
      <c r="AQ307" s="8"/>
      <c r="AS307" s="24"/>
    </row>
    <row r="308" spans="2:45" s="21" customFormat="1">
      <c r="B308" s="5"/>
      <c r="C308" s="9"/>
      <c r="D308" s="9"/>
      <c r="E308" s="18"/>
      <c r="F308" s="61" t="s">
        <v>48</v>
      </c>
      <c r="G308" s="78"/>
      <c r="H308" s="73">
        <f t="shared" si="961"/>
        <v>25321031.116372205</v>
      </c>
      <c r="I308" s="73">
        <f t="shared" si="961"/>
        <v>25468528.0134608</v>
      </c>
      <c r="J308" s="73">
        <f t="shared" si="961"/>
        <v>27261625.446426842</v>
      </c>
      <c r="K308" s="73">
        <f t="shared" si="961"/>
        <v>29443103.308167968</v>
      </c>
      <c r="L308" s="73">
        <f t="shared" si="961"/>
        <v>31620954.309422769</v>
      </c>
      <c r="M308" s="73">
        <f t="shared" si="961"/>
        <v>32548285.997079905</v>
      </c>
      <c r="N308" s="73">
        <f t="shared" si="961"/>
        <v>33215855.984266665</v>
      </c>
      <c r="O308" s="73">
        <f t="shared" si="961"/>
        <v>33478515.997765221</v>
      </c>
      <c r="P308" s="73">
        <f t="shared" si="961"/>
        <v>33593620.973942138</v>
      </c>
      <c r="Q308" s="73">
        <f t="shared" si="961"/>
        <v>33730534.318238787</v>
      </c>
      <c r="R308" s="73">
        <f t="shared" si="962"/>
        <v>33510875.180408433</v>
      </c>
      <c r="S308" s="73">
        <f t="shared" si="962"/>
        <v>34928580.935460798</v>
      </c>
      <c r="T308" s="73">
        <f t="shared" si="962"/>
        <v>36351599.800276674</v>
      </c>
      <c r="U308" s="73">
        <f t="shared" si="962"/>
        <v>36425149.940630354</v>
      </c>
      <c r="V308" s="73">
        <f t="shared" si="962"/>
        <v>36498690.201082259</v>
      </c>
      <c r="W308" s="73">
        <f t="shared" si="962"/>
        <v>36510113.502485059</v>
      </c>
      <c r="X308" s="73">
        <f t="shared" si="962"/>
        <v>36521539.856195673</v>
      </c>
      <c r="Y308" s="73">
        <f t="shared" si="962"/>
        <v>36532973.857872367</v>
      </c>
      <c r="Z308" s="73">
        <f t="shared" si="962"/>
        <v>36544402.634247839</v>
      </c>
      <c r="AA308" s="73">
        <f t="shared" si="962"/>
        <v>36555823.753325939</v>
      </c>
      <c r="AB308" s="73">
        <f t="shared" si="963"/>
        <v>36509763.449641854</v>
      </c>
      <c r="AC308" s="73">
        <f t="shared" si="963"/>
        <v>36463708.401096277</v>
      </c>
      <c r="AD308" s="73">
        <f t="shared" si="963"/>
        <v>36417663.557308152</v>
      </c>
      <c r="AE308" s="73">
        <f t="shared" si="963"/>
        <v>36371613.246109471</v>
      </c>
      <c r="AF308" s="73">
        <f t="shared" si="963"/>
        <v>36325541.80192975</v>
      </c>
      <c r="AG308" s="73">
        <f t="shared" si="963"/>
        <v>36226881.054579355</v>
      </c>
      <c r="AH308" s="73">
        <f t="shared" si="963"/>
        <v>36128201.267826989</v>
      </c>
      <c r="AI308" s="73">
        <f t="shared" si="963"/>
        <v>36029520.188484162</v>
      </c>
      <c r="AJ308" s="73">
        <f t="shared" si="963"/>
        <v>35930847.723828956</v>
      </c>
      <c r="AK308" s="73">
        <f t="shared" si="963"/>
        <v>35832183.588970527</v>
      </c>
      <c r="AL308" s="73">
        <f t="shared" si="963"/>
        <v>35687797.993733622</v>
      </c>
      <c r="AM308" s="73">
        <f t="shared" si="963"/>
        <v>35543432.299604282</v>
      </c>
      <c r="AN308" s="73">
        <f t="shared" si="963"/>
        <v>35399050.082544118</v>
      </c>
      <c r="AO308" s="73">
        <f t="shared" si="963"/>
        <v>35254671.936701059</v>
      </c>
      <c r="AP308" s="73">
        <f t="shared" si="963"/>
        <v>35110297.367606983</v>
      </c>
      <c r="AQ308" s="8"/>
      <c r="AS308" s="24"/>
    </row>
    <row r="309" spans="2:45" s="21" customFormat="1">
      <c r="B309" s="5"/>
      <c r="C309" s="9"/>
      <c r="D309" s="9"/>
      <c r="E309" s="18"/>
      <c r="F309" s="61" t="s">
        <v>49</v>
      </c>
      <c r="G309" s="78"/>
      <c r="H309" s="73">
        <f t="shared" si="961"/>
        <v>2683524.2499034093</v>
      </c>
      <c r="I309" s="73">
        <f t="shared" si="961"/>
        <v>2699655.6303244964</v>
      </c>
      <c r="J309" s="73">
        <f t="shared" si="961"/>
        <v>2958798.1088055931</v>
      </c>
      <c r="K309" s="73">
        <f t="shared" si="961"/>
        <v>3300045.9620253704</v>
      </c>
      <c r="L309" s="73">
        <f t="shared" si="961"/>
        <v>3684082.0017433367</v>
      </c>
      <c r="M309" s="73">
        <f t="shared" si="961"/>
        <v>3970245.7106998954</v>
      </c>
      <c r="N309" s="73">
        <f t="shared" si="961"/>
        <v>4042841.2128424696</v>
      </c>
      <c r="O309" s="73">
        <f t="shared" si="961"/>
        <v>4037508.0369277056</v>
      </c>
      <c r="P309" s="73">
        <f t="shared" si="961"/>
        <v>4009194.2855737852</v>
      </c>
      <c r="Q309" s="73">
        <f t="shared" si="961"/>
        <v>3985220.0771257062</v>
      </c>
      <c r="R309" s="73">
        <f t="shared" si="962"/>
        <v>3925179.1184532447</v>
      </c>
      <c r="S309" s="73">
        <f t="shared" si="962"/>
        <v>4059358.6385631533</v>
      </c>
      <c r="T309" s="73">
        <f t="shared" si="962"/>
        <v>4194042.7864670022</v>
      </c>
      <c r="U309" s="73">
        <f t="shared" si="962"/>
        <v>4203973.8951476002</v>
      </c>
      <c r="V309" s="73">
        <f t="shared" si="962"/>
        <v>4213905.0066409539</v>
      </c>
      <c r="W309" s="73">
        <f t="shared" si="962"/>
        <v>4216317.3944128416</v>
      </c>
      <c r="X309" s="73">
        <f t="shared" si="962"/>
        <v>4218732.231596007</v>
      </c>
      <c r="Y309" s="73">
        <f t="shared" si="962"/>
        <v>4221147.4398745503</v>
      </c>
      <c r="Z309" s="73">
        <f t="shared" si="962"/>
        <v>4223562.5344802979</v>
      </c>
      <c r="AA309" s="73">
        <f t="shared" si="962"/>
        <v>4225977.1958225342</v>
      </c>
      <c r="AB309" s="73">
        <f t="shared" si="963"/>
        <v>4221485.4687007749</v>
      </c>
      <c r="AC309" s="73">
        <f t="shared" si="963"/>
        <v>4216994.8156191967</v>
      </c>
      <c r="AD309" s="73">
        <f t="shared" si="963"/>
        <v>4212507.466748178</v>
      </c>
      <c r="AE309" s="73">
        <f t="shared" si="963"/>
        <v>4208019.4143566992</v>
      </c>
      <c r="AF309" s="73">
        <f t="shared" si="963"/>
        <v>4203525.5389179066</v>
      </c>
      <c r="AG309" s="73">
        <f t="shared" si="963"/>
        <v>4192686.3082151245</v>
      </c>
      <c r="AH309" s="73">
        <f t="shared" si="963"/>
        <v>4181844.2710816036</v>
      </c>
      <c r="AI309" s="73">
        <f t="shared" si="963"/>
        <v>4171001.0824761307</v>
      </c>
      <c r="AJ309" s="73">
        <f t="shared" si="963"/>
        <v>4160161.8250253773</v>
      </c>
      <c r="AK309" s="73">
        <f t="shared" si="963"/>
        <v>4149322.4913305715</v>
      </c>
      <c r="AL309" s="73">
        <f t="shared" si="963"/>
        <v>4132956.9429646498</v>
      </c>
      <c r="AM309" s="73">
        <f t="shared" si="963"/>
        <v>4116595.2890634462</v>
      </c>
      <c r="AN309" s="73">
        <f t="shared" si="963"/>
        <v>4100229.7815214135</v>
      </c>
      <c r="AO309" s="73">
        <f t="shared" si="963"/>
        <v>4083867.644121876</v>
      </c>
      <c r="AP309" s="73">
        <f t="shared" si="963"/>
        <v>4067502.5076752203</v>
      </c>
      <c r="AQ309" s="8"/>
      <c r="AS309" s="24"/>
    </row>
    <row r="310" spans="2:45" s="21" customFormat="1">
      <c r="B310" s="5"/>
      <c r="C310" s="9"/>
      <c r="D310" s="9"/>
      <c r="E310" s="18"/>
      <c r="F310" s="61" t="s">
        <v>50</v>
      </c>
      <c r="G310" s="78"/>
      <c r="H310" s="73">
        <f t="shared" si="961"/>
        <v>9799564.7961310167</v>
      </c>
      <c r="I310" s="73">
        <f t="shared" si="961"/>
        <v>9857174.0566328689</v>
      </c>
      <c r="J310" s="73">
        <f t="shared" si="961"/>
        <v>10561359.806880938</v>
      </c>
      <c r="K310" s="73">
        <f t="shared" si="961"/>
        <v>11430422.494403582</v>
      </c>
      <c r="L310" s="73">
        <f t="shared" si="961"/>
        <v>12331696.189432666</v>
      </c>
      <c r="M310" s="73">
        <f t="shared" si="961"/>
        <v>12755018.220824759</v>
      </c>
      <c r="N310" s="73">
        <f t="shared" si="961"/>
        <v>12997654.8978597</v>
      </c>
      <c r="O310" s="73">
        <f t="shared" si="961"/>
        <v>13061297.143694922</v>
      </c>
      <c r="P310" s="73">
        <f t="shared" si="961"/>
        <v>13068378.886798099</v>
      </c>
      <c r="Q310" s="73">
        <f t="shared" si="961"/>
        <v>13081563.780395083</v>
      </c>
      <c r="R310" s="73">
        <f t="shared" si="962"/>
        <v>12960092.682093929</v>
      </c>
      <c r="S310" s="73">
        <f t="shared" si="962"/>
        <v>13484116.989991207</v>
      </c>
      <c r="T310" s="73">
        <f t="shared" si="962"/>
        <v>14010209.573991254</v>
      </c>
      <c r="U310" s="73">
        <f t="shared" si="962"/>
        <v>14039982.024734136</v>
      </c>
      <c r="V310" s="73">
        <f t="shared" si="962"/>
        <v>14069751.9426776</v>
      </c>
      <c r="W310" s="73">
        <f t="shared" si="962"/>
        <v>14075191.235936759</v>
      </c>
      <c r="X310" s="73">
        <f t="shared" si="962"/>
        <v>14080633.56234679</v>
      </c>
      <c r="Y310" s="73">
        <f t="shared" si="962"/>
        <v>14086078.171876924</v>
      </c>
      <c r="Z310" s="73">
        <f t="shared" si="962"/>
        <v>14091520.658711366</v>
      </c>
      <c r="AA310" s="73">
        <f t="shared" si="962"/>
        <v>14096960.528959155</v>
      </c>
      <c r="AB310" s="73">
        <f t="shared" si="963"/>
        <v>14080070.675137918</v>
      </c>
      <c r="AC310" s="73">
        <f t="shared" si="963"/>
        <v>14063182.045189176</v>
      </c>
      <c r="AD310" s="73">
        <f t="shared" si="963"/>
        <v>14046299.322657878</v>
      </c>
      <c r="AE310" s="73">
        <f t="shared" si="963"/>
        <v>14029413.859668821</v>
      </c>
      <c r="AF310" s="73">
        <f t="shared" si="963"/>
        <v>14012518.535097662</v>
      </c>
      <c r="AG310" s="73">
        <f t="shared" si="963"/>
        <v>13975113.952957984</v>
      </c>
      <c r="AH310" s="73">
        <f t="shared" si="963"/>
        <v>13937702.775336703</v>
      </c>
      <c r="AI310" s="73">
        <f t="shared" si="963"/>
        <v>13900289.533917211</v>
      </c>
      <c r="AJ310" s="73">
        <f t="shared" si="963"/>
        <v>13862882.223318877</v>
      </c>
      <c r="AK310" s="73">
        <f t="shared" si="963"/>
        <v>13825475.858464617</v>
      </c>
      <c r="AL310" s="73">
        <f t="shared" si="963"/>
        <v>13770224.969652403</v>
      </c>
      <c r="AM310" s="73">
        <f t="shared" si="963"/>
        <v>13714982.277685154</v>
      </c>
      <c r="AN310" s="73">
        <f t="shared" si="963"/>
        <v>13659732.838120971</v>
      </c>
      <c r="AO310" s="73">
        <f t="shared" si="963"/>
        <v>13604485.869306223</v>
      </c>
      <c r="AP310" s="73">
        <f t="shared" si="963"/>
        <v>13549238.712862141</v>
      </c>
      <c r="AQ310" s="8"/>
      <c r="AS310" s="24"/>
    </row>
    <row r="311" spans="2:45">
      <c r="B311" s="5"/>
      <c r="AQ311" s="8"/>
    </row>
    <row r="312" spans="2:45" ht="13.5" thickBot="1">
      <c r="B312" s="28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30"/>
    </row>
    <row r="313" spans="2:45"/>
  </sheetData>
  <conditionalFormatting sqref="G6:AP6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  <ignoredErrors>
    <ignoredError sqref="H12:AP12 H14:AP15 H17:AP17 H19:AP20 H22:AP22 H24:AP25 H27:AP27 H29:AP30 H32:AP32 H34:AP35 H37:AP37 H39:AP40 H42:AP42 H44:AP45 H47:AP47 H49:AP50 H52:AP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87CA-1085-4784-986F-51BF7CEF58A2}">
  <dimension ref="A1:CH304"/>
  <sheetViews>
    <sheetView showGridLines="0" topLeftCell="A129" zoomScale="70" zoomScaleNormal="70" workbookViewId="0">
      <selection activeCell="J186" sqref="J186"/>
    </sheetView>
  </sheetViews>
  <sheetFormatPr defaultColWidth="0" defaultRowHeight="12.75" zeroHeight="1" outlineLevelCol="1"/>
  <cols>
    <col min="1" max="2" width="2.5703125" style="21" customWidth="1"/>
    <col min="3" max="4" width="4" style="21" customWidth="1"/>
    <col min="5" max="5" width="5" style="21" bestFit="1" customWidth="1"/>
    <col min="6" max="6" width="39.5703125" style="21" customWidth="1"/>
    <col min="7" max="7" width="15.85546875" style="20" bestFit="1" customWidth="1"/>
    <col min="8" max="13" width="12.5703125" style="21" customWidth="1"/>
    <col min="14" max="41" width="12.5703125" style="21" customWidth="1" outlineLevel="1"/>
    <col min="42" max="42" width="12.5703125" style="21" customWidth="1"/>
    <col min="43" max="44" width="2.5703125" style="21" customWidth="1"/>
    <col min="45" max="51" width="9.140625" style="21" hidden="1" customWidth="1"/>
    <col min="52" max="52" width="12.5703125" style="21" hidden="1" customWidth="1"/>
    <col min="53" max="53" width="9.140625" style="21" hidden="1" customWidth="1"/>
    <col min="54" max="54" width="11.7109375" style="21" hidden="1" customWidth="1"/>
    <col min="55" max="86" width="0" style="21" hidden="1" customWidth="1"/>
    <col min="87" max="16384" width="9.140625" style="21" hidden="1"/>
  </cols>
  <sheetData>
    <row r="1" spans="2:45" ht="5.0999999999999996" customHeight="1"/>
    <row r="2" spans="2:45" ht="18">
      <c r="B2" s="38" t="str">
        <f>CAPEX!B2</f>
        <v>Projeto de Concessão Regionalizada dos Serviços de Abastecimento de Água e Esgotamento Sanitário de Municípios do Estado do Rio de Janeiro – Bloco 4</v>
      </c>
    </row>
    <row r="3" spans="2:45" ht="17.25" thickBot="1">
      <c r="B3" s="39" t="s">
        <v>30</v>
      </c>
      <c r="C3" s="31"/>
      <c r="D3" s="31"/>
      <c r="E3" s="31"/>
      <c r="F3" s="31"/>
      <c r="G3" s="105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</row>
    <row r="4" spans="2:45" ht="14.25" thickTop="1" thickBot="1"/>
    <row r="5" spans="2:45">
      <c r="B5" s="1"/>
      <c r="C5" s="2"/>
      <c r="D5" s="2"/>
      <c r="E5" s="3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5" s="20" customFormat="1">
      <c r="B6" s="26"/>
      <c r="C6" s="6"/>
      <c r="D6" s="6"/>
      <c r="E6" s="6"/>
      <c r="F6" s="6" t="s">
        <v>10</v>
      </c>
      <c r="G6" s="6" t="s">
        <v>1</v>
      </c>
      <c r="H6" s="69">
        <v>1</v>
      </c>
      <c r="I6" s="69">
        <v>2</v>
      </c>
      <c r="J6" s="69">
        <v>3</v>
      </c>
      <c r="K6" s="69">
        <v>4</v>
      </c>
      <c r="L6" s="69">
        <v>5</v>
      </c>
      <c r="M6" s="69">
        <v>6</v>
      </c>
      <c r="N6" s="69">
        <v>7</v>
      </c>
      <c r="O6" s="69">
        <v>8</v>
      </c>
      <c r="P6" s="69">
        <v>9</v>
      </c>
      <c r="Q6" s="69">
        <v>10</v>
      </c>
      <c r="R6" s="69">
        <v>11</v>
      </c>
      <c r="S6" s="69">
        <v>12</v>
      </c>
      <c r="T6" s="69">
        <v>13</v>
      </c>
      <c r="U6" s="69">
        <v>14</v>
      </c>
      <c r="V6" s="69">
        <v>15</v>
      </c>
      <c r="W6" s="69">
        <v>16</v>
      </c>
      <c r="X6" s="69">
        <v>17</v>
      </c>
      <c r="Y6" s="69">
        <v>18</v>
      </c>
      <c r="Z6" s="69">
        <v>19</v>
      </c>
      <c r="AA6" s="69">
        <v>20</v>
      </c>
      <c r="AB6" s="69">
        <v>21</v>
      </c>
      <c r="AC6" s="69">
        <v>22</v>
      </c>
      <c r="AD6" s="69">
        <v>23</v>
      </c>
      <c r="AE6" s="69">
        <v>24</v>
      </c>
      <c r="AF6" s="69">
        <v>25</v>
      </c>
      <c r="AG6" s="69">
        <v>26</v>
      </c>
      <c r="AH6" s="69">
        <v>27</v>
      </c>
      <c r="AI6" s="69">
        <v>28</v>
      </c>
      <c r="AJ6" s="69">
        <v>29</v>
      </c>
      <c r="AK6" s="69">
        <v>30</v>
      </c>
      <c r="AL6" s="69">
        <v>31</v>
      </c>
      <c r="AM6" s="69">
        <v>32</v>
      </c>
      <c r="AN6" s="69">
        <v>33</v>
      </c>
      <c r="AO6" s="69">
        <v>34</v>
      </c>
      <c r="AP6" s="69">
        <v>35</v>
      </c>
      <c r="AQ6" s="13"/>
    </row>
    <row r="7" spans="2:45">
      <c r="B7" s="5"/>
      <c r="C7" s="9"/>
      <c r="D7" s="9"/>
      <c r="E7" s="10"/>
      <c r="F7" s="9"/>
      <c r="G7" s="10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5" ht="13.5" thickBot="1">
      <c r="B8" s="5"/>
      <c r="C8" s="9"/>
      <c r="D8" s="62" t="s">
        <v>103</v>
      </c>
      <c r="E8" s="62"/>
      <c r="F8" s="62"/>
      <c r="G8" s="62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8"/>
    </row>
    <row r="9" spans="2:45" ht="13.5" thickTop="1">
      <c r="B9" s="5"/>
      <c r="C9" s="9"/>
      <c r="D9" s="44"/>
      <c r="E9" s="64"/>
      <c r="F9" s="44"/>
      <c r="G9" s="6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8"/>
    </row>
    <row r="10" spans="2:45" s="16" customFormat="1">
      <c r="B10" s="5"/>
      <c r="D10" s="65"/>
      <c r="E10" s="18">
        <f>CAPEX!E11</f>
        <v>1</v>
      </c>
      <c r="F10" s="65" t="str">
        <f>CAPEX!F11</f>
        <v>Belford Roxo</v>
      </c>
      <c r="G10" s="100"/>
      <c r="H10" s="25">
        <v>0.70613333333333328</v>
      </c>
      <c r="I10" s="25">
        <v>0.66426666666666656</v>
      </c>
      <c r="J10" s="25">
        <v>0.62239999999999984</v>
      </c>
      <c r="K10" s="25">
        <v>0.58053333333333312</v>
      </c>
      <c r="L10" s="25">
        <v>0.5386666666666664</v>
      </c>
      <c r="M10" s="25">
        <v>0.49679999999999974</v>
      </c>
      <c r="N10" s="25">
        <v>0.45493333333333308</v>
      </c>
      <c r="O10" s="25">
        <v>0.41306666666666642</v>
      </c>
      <c r="P10" s="25">
        <v>0.37119999999999975</v>
      </c>
      <c r="Q10" s="25">
        <v>0.32933333333333309</v>
      </c>
      <c r="R10" s="25">
        <v>0.28746666666666643</v>
      </c>
      <c r="S10" s="25">
        <v>0.24559999999999976</v>
      </c>
      <c r="T10" s="25">
        <v>0.2037333333333331</v>
      </c>
      <c r="U10" s="25">
        <v>0.16186666666666644</v>
      </c>
      <c r="V10" s="25">
        <v>0.12</v>
      </c>
      <c r="W10" s="25">
        <v>0.12</v>
      </c>
      <c r="X10" s="25">
        <v>0.12</v>
      </c>
      <c r="Y10" s="25">
        <v>0.12</v>
      </c>
      <c r="Z10" s="25">
        <v>0.12</v>
      </c>
      <c r="AA10" s="25">
        <v>0.12</v>
      </c>
      <c r="AB10" s="25">
        <v>0.12</v>
      </c>
      <c r="AC10" s="25">
        <v>0.12</v>
      </c>
      <c r="AD10" s="25">
        <v>0.12</v>
      </c>
      <c r="AE10" s="25">
        <v>0.12</v>
      </c>
      <c r="AF10" s="25">
        <v>0.12</v>
      </c>
      <c r="AG10" s="25">
        <v>0.12</v>
      </c>
      <c r="AH10" s="25">
        <v>0.12</v>
      </c>
      <c r="AI10" s="25">
        <v>0.12</v>
      </c>
      <c r="AJ10" s="25">
        <v>0.12</v>
      </c>
      <c r="AK10" s="25">
        <v>0.12</v>
      </c>
      <c r="AL10" s="25">
        <v>0.12</v>
      </c>
      <c r="AM10" s="25">
        <v>0.12</v>
      </c>
      <c r="AN10" s="25">
        <v>0.12</v>
      </c>
      <c r="AO10" s="25">
        <v>0.12</v>
      </c>
      <c r="AP10" s="25">
        <v>0.12</v>
      </c>
      <c r="AQ10" s="8"/>
      <c r="AS10" s="24"/>
    </row>
    <row r="11" spans="2:45" s="16" customFormat="1">
      <c r="B11" s="5"/>
      <c r="D11" s="65"/>
      <c r="E11" s="18">
        <f>CAPEX!E12</f>
        <v>2</v>
      </c>
      <c r="F11" s="65" t="str">
        <f>CAPEX!F12</f>
        <v>Duque de Caxias</v>
      </c>
      <c r="G11" s="100"/>
      <c r="H11" s="25">
        <v>0.442</v>
      </c>
      <c r="I11" s="25">
        <v>0.41899999999999998</v>
      </c>
      <c r="J11" s="25">
        <v>0.39599999999999996</v>
      </c>
      <c r="K11" s="25">
        <v>0.37299999999999994</v>
      </c>
      <c r="L11" s="25">
        <v>0.34999999999999992</v>
      </c>
      <c r="M11" s="25">
        <v>0.3269999999999999</v>
      </c>
      <c r="N11" s="25">
        <v>0.30399999999999988</v>
      </c>
      <c r="O11" s="25">
        <v>0.28099999999999986</v>
      </c>
      <c r="P11" s="25">
        <v>0.25799999999999984</v>
      </c>
      <c r="Q11" s="25">
        <v>0.23499999999999985</v>
      </c>
      <c r="R11" s="25">
        <v>0.21199999999999986</v>
      </c>
      <c r="S11" s="25">
        <v>0.18899999999999986</v>
      </c>
      <c r="T11" s="25">
        <v>0.16599999999999987</v>
      </c>
      <c r="U11" s="25">
        <v>0.14299999999999988</v>
      </c>
      <c r="V11" s="25">
        <v>0.12</v>
      </c>
      <c r="W11" s="25">
        <v>0.12</v>
      </c>
      <c r="X11" s="25">
        <v>0.12</v>
      </c>
      <c r="Y11" s="25">
        <v>0.12</v>
      </c>
      <c r="Z11" s="25">
        <v>0.12</v>
      </c>
      <c r="AA11" s="25">
        <v>0.12</v>
      </c>
      <c r="AB11" s="25">
        <v>0.12</v>
      </c>
      <c r="AC11" s="25">
        <v>0.12</v>
      </c>
      <c r="AD11" s="25">
        <v>0.12</v>
      </c>
      <c r="AE11" s="25">
        <v>0.12</v>
      </c>
      <c r="AF11" s="25">
        <v>0.12</v>
      </c>
      <c r="AG11" s="25">
        <v>0.12</v>
      </c>
      <c r="AH11" s="25">
        <v>0.12</v>
      </c>
      <c r="AI11" s="25">
        <v>0.12</v>
      </c>
      <c r="AJ11" s="25">
        <v>0.12</v>
      </c>
      <c r="AK11" s="25">
        <v>0.12</v>
      </c>
      <c r="AL11" s="25">
        <v>0.12</v>
      </c>
      <c r="AM11" s="25">
        <v>0.12</v>
      </c>
      <c r="AN11" s="25">
        <v>0.12</v>
      </c>
      <c r="AO11" s="25">
        <v>0.12</v>
      </c>
      <c r="AP11" s="25">
        <v>0.12</v>
      </c>
      <c r="AQ11" s="8"/>
      <c r="AS11" s="24"/>
    </row>
    <row r="12" spans="2:45" s="16" customFormat="1">
      <c r="B12" s="5"/>
      <c r="D12" s="65"/>
      <c r="E12" s="18">
        <f>CAPEX!E13</f>
        <v>3</v>
      </c>
      <c r="F12" s="65" t="str">
        <f>CAPEX!F13</f>
        <v>Japeri</v>
      </c>
      <c r="G12" s="100"/>
      <c r="H12" s="25">
        <v>0.59973333333333334</v>
      </c>
      <c r="I12" s="25">
        <v>0.56546666666666667</v>
      </c>
      <c r="J12" s="25">
        <v>0.53120000000000001</v>
      </c>
      <c r="K12" s="25">
        <v>0.49693333333333334</v>
      </c>
      <c r="L12" s="25">
        <v>0.46266666666666667</v>
      </c>
      <c r="M12" s="25">
        <v>0.4284</v>
      </c>
      <c r="N12" s="25">
        <v>0.39413333333333334</v>
      </c>
      <c r="O12" s="25">
        <v>0.35986666666666667</v>
      </c>
      <c r="P12" s="25">
        <v>0.3256</v>
      </c>
      <c r="Q12" s="25">
        <v>0.29133333333333333</v>
      </c>
      <c r="R12" s="25">
        <v>0.25706666666666667</v>
      </c>
      <c r="S12" s="25">
        <v>0.2228</v>
      </c>
      <c r="T12" s="25">
        <v>0.18853333333333333</v>
      </c>
      <c r="U12" s="25">
        <v>0.15426666666666666</v>
      </c>
      <c r="V12" s="25">
        <v>0.12</v>
      </c>
      <c r="W12" s="25">
        <v>0.12</v>
      </c>
      <c r="X12" s="25">
        <v>0.12</v>
      </c>
      <c r="Y12" s="25">
        <v>0.12</v>
      </c>
      <c r="Z12" s="25">
        <v>0.12</v>
      </c>
      <c r="AA12" s="25">
        <v>0.12</v>
      </c>
      <c r="AB12" s="25">
        <v>0.12</v>
      </c>
      <c r="AC12" s="25">
        <v>0.12</v>
      </c>
      <c r="AD12" s="25">
        <v>0.12</v>
      </c>
      <c r="AE12" s="25">
        <v>0.12</v>
      </c>
      <c r="AF12" s="25">
        <v>0.12</v>
      </c>
      <c r="AG12" s="25">
        <v>0.12</v>
      </c>
      <c r="AH12" s="25">
        <v>0.12</v>
      </c>
      <c r="AI12" s="25">
        <v>0.12</v>
      </c>
      <c r="AJ12" s="25">
        <v>0.12</v>
      </c>
      <c r="AK12" s="25">
        <v>0.12</v>
      </c>
      <c r="AL12" s="25">
        <v>0.12</v>
      </c>
      <c r="AM12" s="25">
        <v>0.12</v>
      </c>
      <c r="AN12" s="25">
        <v>0.12</v>
      </c>
      <c r="AO12" s="25">
        <v>0.12</v>
      </c>
      <c r="AP12" s="25">
        <v>0.12</v>
      </c>
      <c r="AQ12" s="8"/>
      <c r="AS12" s="24"/>
    </row>
    <row r="13" spans="2:45" s="16" customFormat="1">
      <c r="B13" s="5"/>
      <c r="D13" s="65"/>
      <c r="E13" s="18">
        <f>CAPEX!E14</f>
        <v>4</v>
      </c>
      <c r="F13" s="65" t="str">
        <f>CAPEX!F14</f>
        <v>Mesquita</v>
      </c>
      <c r="G13" s="100"/>
      <c r="H13" s="25">
        <v>0.57173333333333332</v>
      </c>
      <c r="I13" s="25">
        <v>0.53946666666666665</v>
      </c>
      <c r="J13" s="25">
        <v>0.50719999999999998</v>
      </c>
      <c r="K13" s="25">
        <v>0.47493333333333332</v>
      </c>
      <c r="L13" s="25">
        <v>0.44266666666666665</v>
      </c>
      <c r="M13" s="25">
        <v>0.41039999999999999</v>
      </c>
      <c r="N13" s="25">
        <v>0.37813333333333332</v>
      </c>
      <c r="O13" s="25">
        <v>0.34586666666666666</v>
      </c>
      <c r="P13" s="25">
        <v>0.31359999999999999</v>
      </c>
      <c r="Q13" s="25">
        <v>0.28133333333333332</v>
      </c>
      <c r="R13" s="25">
        <v>0.24906666666666666</v>
      </c>
      <c r="S13" s="25">
        <v>0.21679999999999999</v>
      </c>
      <c r="T13" s="25">
        <v>0.18453333333333333</v>
      </c>
      <c r="U13" s="25">
        <v>0.15226666666666666</v>
      </c>
      <c r="V13" s="25">
        <v>0.12</v>
      </c>
      <c r="W13" s="25">
        <v>0.12</v>
      </c>
      <c r="X13" s="25">
        <v>0.12</v>
      </c>
      <c r="Y13" s="25">
        <v>0.12</v>
      </c>
      <c r="Z13" s="25">
        <v>0.12</v>
      </c>
      <c r="AA13" s="25">
        <v>0.12</v>
      </c>
      <c r="AB13" s="25">
        <v>0.12</v>
      </c>
      <c r="AC13" s="25">
        <v>0.12</v>
      </c>
      <c r="AD13" s="25">
        <v>0.12</v>
      </c>
      <c r="AE13" s="25">
        <v>0.12</v>
      </c>
      <c r="AF13" s="25">
        <v>0.12</v>
      </c>
      <c r="AG13" s="25">
        <v>0.12</v>
      </c>
      <c r="AH13" s="25">
        <v>0.12</v>
      </c>
      <c r="AI13" s="25">
        <v>0.12</v>
      </c>
      <c r="AJ13" s="25">
        <v>0.12</v>
      </c>
      <c r="AK13" s="25">
        <v>0.12</v>
      </c>
      <c r="AL13" s="25">
        <v>0.12</v>
      </c>
      <c r="AM13" s="25">
        <v>0.12</v>
      </c>
      <c r="AN13" s="25">
        <v>0.12</v>
      </c>
      <c r="AO13" s="25">
        <v>0.12</v>
      </c>
      <c r="AP13" s="25">
        <v>0.12</v>
      </c>
      <c r="AQ13" s="8"/>
      <c r="AS13" s="24"/>
    </row>
    <row r="14" spans="2:45" s="16" customFormat="1">
      <c r="B14" s="5"/>
      <c r="D14" s="65"/>
      <c r="E14" s="18">
        <f>CAPEX!E15</f>
        <v>5</v>
      </c>
      <c r="F14" s="65" t="str">
        <f>CAPEX!F15</f>
        <v>Nilopolis</v>
      </c>
      <c r="G14" s="100"/>
      <c r="H14" s="25">
        <v>0.38040000000000002</v>
      </c>
      <c r="I14" s="25">
        <v>0.36180000000000001</v>
      </c>
      <c r="J14" s="25">
        <v>0.34320000000000001</v>
      </c>
      <c r="K14" s="25">
        <v>0.3246</v>
      </c>
      <c r="L14" s="25">
        <v>0.30599999999999999</v>
      </c>
      <c r="M14" s="25">
        <v>0.28739999999999999</v>
      </c>
      <c r="N14" s="25">
        <v>0.26879999999999998</v>
      </c>
      <c r="O14" s="25">
        <v>0.25019999999999998</v>
      </c>
      <c r="P14" s="25">
        <v>0.23159999999999997</v>
      </c>
      <c r="Q14" s="25">
        <v>0.21299999999999997</v>
      </c>
      <c r="R14" s="25">
        <v>0.19439999999999996</v>
      </c>
      <c r="S14" s="25">
        <v>0.17579999999999996</v>
      </c>
      <c r="T14" s="25">
        <v>0.15719999999999995</v>
      </c>
      <c r="U14" s="25">
        <v>0.13859999999999995</v>
      </c>
      <c r="V14" s="25">
        <v>0.12</v>
      </c>
      <c r="W14" s="25">
        <v>0.12</v>
      </c>
      <c r="X14" s="25">
        <v>0.12</v>
      </c>
      <c r="Y14" s="25">
        <v>0.12</v>
      </c>
      <c r="Z14" s="25">
        <v>0.12</v>
      </c>
      <c r="AA14" s="25">
        <v>0.12</v>
      </c>
      <c r="AB14" s="25">
        <v>0.12</v>
      </c>
      <c r="AC14" s="25">
        <v>0.12</v>
      </c>
      <c r="AD14" s="25">
        <v>0.12</v>
      </c>
      <c r="AE14" s="25">
        <v>0.12</v>
      </c>
      <c r="AF14" s="25">
        <v>0.12</v>
      </c>
      <c r="AG14" s="25">
        <v>0.12</v>
      </c>
      <c r="AH14" s="25">
        <v>0.12</v>
      </c>
      <c r="AI14" s="25">
        <v>0.12</v>
      </c>
      <c r="AJ14" s="25">
        <v>0.12</v>
      </c>
      <c r="AK14" s="25">
        <v>0.12</v>
      </c>
      <c r="AL14" s="25">
        <v>0.12</v>
      </c>
      <c r="AM14" s="25">
        <v>0.12</v>
      </c>
      <c r="AN14" s="25">
        <v>0.12</v>
      </c>
      <c r="AO14" s="25">
        <v>0.12</v>
      </c>
      <c r="AP14" s="25">
        <v>0.12</v>
      </c>
      <c r="AQ14" s="8"/>
      <c r="AS14" s="24"/>
    </row>
    <row r="15" spans="2:45" s="16" customFormat="1">
      <c r="B15" s="5"/>
      <c r="D15" s="65"/>
      <c r="E15" s="18">
        <f>CAPEX!E16</f>
        <v>6</v>
      </c>
      <c r="F15" s="65" t="str">
        <f>CAPEX!F16</f>
        <v>Novo Iguacu</v>
      </c>
      <c r="G15" s="100"/>
      <c r="H15" s="25">
        <v>0.60906666666666665</v>
      </c>
      <c r="I15" s="25">
        <v>0.57413333333333327</v>
      </c>
      <c r="J15" s="25">
        <v>0.5391999999999999</v>
      </c>
      <c r="K15" s="25">
        <v>0.50426666666666653</v>
      </c>
      <c r="L15" s="25">
        <v>0.46933333333333321</v>
      </c>
      <c r="M15" s="25">
        <v>0.4343999999999999</v>
      </c>
      <c r="N15" s="25">
        <v>0.39946666666666658</v>
      </c>
      <c r="O15" s="25">
        <v>0.36453333333333326</v>
      </c>
      <c r="P15" s="25">
        <v>0.32959999999999995</v>
      </c>
      <c r="Q15" s="25">
        <v>0.29466666666666663</v>
      </c>
      <c r="R15" s="25">
        <v>0.25973333333333332</v>
      </c>
      <c r="S15" s="25">
        <v>0.22479999999999997</v>
      </c>
      <c r="T15" s="25">
        <v>0.18986666666666663</v>
      </c>
      <c r="U15" s="25">
        <v>0.15493333333333328</v>
      </c>
      <c r="V15" s="25">
        <v>0.12</v>
      </c>
      <c r="W15" s="25">
        <v>0.12</v>
      </c>
      <c r="X15" s="25">
        <v>0.12</v>
      </c>
      <c r="Y15" s="25">
        <v>0.12</v>
      </c>
      <c r="Z15" s="25">
        <v>0.12</v>
      </c>
      <c r="AA15" s="25">
        <v>0.12</v>
      </c>
      <c r="AB15" s="25">
        <v>0.12</v>
      </c>
      <c r="AC15" s="25">
        <v>0.12</v>
      </c>
      <c r="AD15" s="25">
        <v>0.12</v>
      </c>
      <c r="AE15" s="25">
        <v>0.12</v>
      </c>
      <c r="AF15" s="25">
        <v>0.12</v>
      </c>
      <c r="AG15" s="25">
        <v>0.12</v>
      </c>
      <c r="AH15" s="25">
        <v>0.12</v>
      </c>
      <c r="AI15" s="25">
        <v>0.12</v>
      </c>
      <c r="AJ15" s="25">
        <v>0.12</v>
      </c>
      <c r="AK15" s="25">
        <v>0.12</v>
      </c>
      <c r="AL15" s="25">
        <v>0.12</v>
      </c>
      <c r="AM15" s="25">
        <v>0.12</v>
      </c>
      <c r="AN15" s="25">
        <v>0.12</v>
      </c>
      <c r="AO15" s="25">
        <v>0.12</v>
      </c>
      <c r="AP15" s="25">
        <v>0.12</v>
      </c>
      <c r="AQ15" s="8"/>
      <c r="AS15" s="24"/>
    </row>
    <row r="16" spans="2:45" s="16" customFormat="1">
      <c r="B16" s="5"/>
      <c r="D16" s="65"/>
      <c r="E16" s="18">
        <f>CAPEX!E17</f>
        <v>7</v>
      </c>
      <c r="F16" s="65" t="str">
        <f>CAPEX!F17</f>
        <v>Queimados</v>
      </c>
      <c r="G16" s="100"/>
      <c r="H16" s="25">
        <v>0.51573333333333338</v>
      </c>
      <c r="I16" s="25">
        <v>0.48746666666666671</v>
      </c>
      <c r="J16" s="25">
        <v>0.45920000000000005</v>
      </c>
      <c r="K16" s="25">
        <v>0.43093333333333339</v>
      </c>
      <c r="L16" s="25">
        <v>0.40266666666666673</v>
      </c>
      <c r="M16" s="25">
        <v>0.37440000000000007</v>
      </c>
      <c r="N16" s="25">
        <v>0.3461333333333334</v>
      </c>
      <c r="O16" s="25">
        <v>0.31786666666666674</v>
      </c>
      <c r="P16" s="25">
        <v>0.28960000000000008</v>
      </c>
      <c r="Q16" s="25">
        <v>0.26133333333333342</v>
      </c>
      <c r="R16" s="25">
        <v>0.23306666666666676</v>
      </c>
      <c r="S16" s="25">
        <v>0.20480000000000009</v>
      </c>
      <c r="T16" s="25">
        <v>0.17653333333333343</v>
      </c>
      <c r="U16" s="25">
        <v>0.14826666666666677</v>
      </c>
      <c r="V16" s="25">
        <v>0.12</v>
      </c>
      <c r="W16" s="25">
        <v>0.12</v>
      </c>
      <c r="X16" s="25">
        <v>0.12</v>
      </c>
      <c r="Y16" s="25">
        <v>0.12</v>
      </c>
      <c r="Z16" s="25">
        <v>0.12</v>
      </c>
      <c r="AA16" s="25">
        <v>0.12</v>
      </c>
      <c r="AB16" s="25">
        <v>0.12</v>
      </c>
      <c r="AC16" s="25">
        <v>0.12</v>
      </c>
      <c r="AD16" s="25">
        <v>0.12</v>
      </c>
      <c r="AE16" s="25">
        <v>0.12</v>
      </c>
      <c r="AF16" s="25">
        <v>0.12</v>
      </c>
      <c r="AG16" s="25">
        <v>0.12</v>
      </c>
      <c r="AH16" s="25">
        <v>0.12</v>
      </c>
      <c r="AI16" s="25">
        <v>0.12</v>
      </c>
      <c r="AJ16" s="25">
        <v>0.12</v>
      </c>
      <c r="AK16" s="25">
        <v>0.12</v>
      </c>
      <c r="AL16" s="25">
        <v>0.12</v>
      </c>
      <c r="AM16" s="25">
        <v>0.12</v>
      </c>
      <c r="AN16" s="25">
        <v>0.12</v>
      </c>
      <c r="AO16" s="25">
        <v>0.12</v>
      </c>
      <c r="AP16" s="25">
        <v>0.12</v>
      </c>
      <c r="AQ16" s="8"/>
      <c r="AS16" s="24"/>
    </row>
    <row r="17" spans="2:45" s="16" customFormat="1">
      <c r="B17" s="5"/>
      <c r="D17" s="65"/>
      <c r="E17" s="18">
        <f>CAPEX!E18</f>
        <v>8</v>
      </c>
      <c r="F17" s="65" t="str">
        <f>CAPEX!F18</f>
        <v>Rio de Janeiro - AP 1, 2.2 e 3</v>
      </c>
      <c r="G17" s="100"/>
      <c r="H17" s="25">
        <v>0.19839748486536024</v>
      </c>
      <c r="I17" s="25">
        <v>0.19136909308926309</v>
      </c>
      <c r="J17" s="25">
        <v>0.18434070131316593</v>
      </c>
      <c r="K17" s="25">
        <v>0.17731230953706878</v>
      </c>
      <c r="L17" s="25">
        <v>0.17028391776097163</v>
      </c>
      <c r="M17" s="25">
        <v>0.16325552598487447</v>
      </c>
      <c r="N17" s="25">
        <v>0.15622713420877732</v>
      </c>
      <c r="O17" s="25">
        <v>0.14919874243268016</v>
      </c>
      <c r="P17" s="25">
        <v>0.14217035065658301</v>
      </c>
      <c r="Q17" s="25">
        <v>0.13514195888048586</v>
      </c>
      <c r="R17" s="25">
        <v>0.1281135671043887</v>
      </c>
      <c r="S17" s="25">
        <v>0.12108517532829155</v>
      </c>
      <c r="T17" s="25">
        <v>0.1140567835521944</v>
      </c>
      <c r="U17" s="25">
        <v>0.10702839177609724</v>
      </c>
      <c r="V17" s="25">
        <v>0.1</v>
      </c>
      <c r="W17" s="25">
        <v>0.1</v>
      </c>
      <c r="X17" s="25">
        <v>0.1</v>
      </c>
      <c r="Y17" s="25">
        <v>0.1</v>
      </c>
      <c r="Z17" s="25">
        <v>0.1</v>
      </c>
      <c r="AA17" s="25">
        <v>0.1</v>
      </c>
      <c r="AB17" s="25">
        <v>0.1</v>
      </c>
      <c r="AC17" s="25">
        <v>0.1</v>
      </c>
      <c r="AD17" s="25">
        <v>0.1</v>
      </c>
      <c r="AE17" s="25">
        <v>0.1</v>
      </c>
      <c r="AF17" s="25">
        <v>0.1</v>
      </c>
      <c r="AG17" s="25">
        <v>0.1</v>
      </c>
      <c r="AH17" s="25">
        <v>0.1</v>
      </c>
      <c r="AI17" s="25">
        <v>0.1</v>
      </c>
      <c r="AJ17" s="25">
        <v>0.1</v>
      </c>
      <c r="AK17" s="25">
        <v>0.1</v>
      </c>
      <c r="AL17" s="25">
        <v>0.1</v>
      </c>
      <c r="AM17" s="25">
        <v>0.1</v>
      </c>
      <c r="AN17" s="25">
        <v>0.1</v>
      </c>
      <c r="AO17" s="25">
        <v>0.1</v>
      </c>
      <c r="AP17" s="25">
        <v>0.1</v>
      </c>
      <c r="AQ17" s="8"/>
      <c r="AS17" s="24"/>
    </row>
    <row r="18" spans="2:45" s="16" customFormat="1">
      <c r="B18" s="5"/>
      <c r="D18" s="65"/>
      <c r="E18" s="18">
        <f>CAPEX!E19</f>
        <v>9</v>
      </c>
      <c r="F18" s="65" t="str">
        <f>CAPEX!F19</f>
        <v>Sao Joao de Meriti</v>
      </c>
      <c r="G18" s="100"/>
      <c r="H18" s="25">
        <v>0.58879999999999999</v>
      </c>
      <c r="I18" s="25">
        <v>0.55459999999999998</v>
      </c>
      <c r="J18" s="25">
        <v>0.52039999999999997</v>
      </c>
      <c r="K18" s="25">
        <v>0.48619999999999997</v>
      </c>
      <c r="L18" s="25">
        <v>0.45199999999999996</v>
      </c>
      <c r="M18" s="25">
        <v>0.41779999999999995</v>
      </c>
      <c r="N18" s="25">
        <v>0.38359999999999994</v>
      </c>
      <c r="O18" s="25">
        <v>0.34939999999999993</v>
      </c>
      <c r="P18" s="25">
        <v>0.31519999999999992</v>
      </c>
      <c r="Q18" s="25">
        <v>0.28099999999999992</v>
      </c>
      <c r="R18" s="25">
        <v>0.24679999999999991</v>
      </c>
      <c r="S18" s="25">
        <v>0.2125999999999999</v>
      </c>
      <c r="T18" s="25">
        <v>0.17839999999999989</v>
      </c>
      <c r="U18" s="25">
        <v>0.14419999999999988</v>
      </c>
      <c r="V18" s="25">
        <v>0.11</v>
      </c>
      <c r="W18" s="25">
        <v>0.11</v>
      </c>
      <c r="X18" s="25">
        <v>0.11</v>
      </c>
      <c r="Y18" s="25">
        <v>0.11</v>
      </c>
      <c r="Z18" s="25">
        <v>0.11</v>
      </c>
      <c r="AA18" s="25">
        <v>0.11</v>
      </c>
      <c r="AB18" s="25">
        <v>0.11</v>
      </c>
      <c r="AC18" s="25">
        <v>0.11</v>
      </c>
      <c r="AD18" s="25">
        <v>0.11</v>
      </c>
      <c r="AE18" s="25">
        <v>0.11</v>
      </c>
      <c r="AF18" s="25">
        <v>0.11</v>
      </c>
      <c r="AG18" s="25">
        <v>0.11</v>
      </c>
      <c r="AH18" s="25">
        <v>0.11</v>
      </c>
      <c r="AI18" s="25">
        <v>0.11</v>
      </c>
      <c r="AJ18" s="25">
        <v>0.11</v>
      </c>
      <c r="AK18" s="25">
        <v>0.11</v>
      </c>
      <c r="AL18" s="25">
        <v>0.11</v>
      </c>
      <c r="AM18" s="25">
        <v>0.11</v>
      </c>
      <c r="AN18" s="25">
        <v>0.11</v>
      </c>
      <c r="AO18" s="25">
        <v>0.11</v>
      </c>
      <c r="AP18" s="25">
        <v>0.11</v>
      </c>
      <c r="AQ18" s="8"/>
      <c r="AS18" s="24"/>
    </row>
    <row r="19" spans="2:45">
      <c r="B19" s="5"/>
      <c r="C19" s="9"/>
      <c r="D19" s="9"/>
      <c r="E19" s="10"/>
      <c r="F19" s="9"/>
      <c r="G19" s="10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8"/>
      <c r="AS19" s="24"/>
    </row>
    <row r="20" spans="2:45" ht="13.5" thickBot="1">
      <c r="B20" s="5"/>
      <c r="C20" s="9"/>
      <c r="D20" s="14" t="s">
        <v>104</v>
      </c>
      <c r="E20" s="14"/>
      <c r="F20" s="14"/>
      <c r="G20" s="14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8"/>
    </row>
    <row r="21" spans="2:45" ht="13.5" thickTop="1">
      <c r="B21" s="5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8"/>
    </row>
    <row r="22" spans="2:45">
      <c r="B22" s="5"/>
      <c r="E22" s="34">
        <v>1</v>
      </c>
      <c r="F22" s="35" t="str">
        <f>LOOKUP(E22,CAPEX!$E$11:$E$19,CAPEX!$F$11:$F$19)</f>
        <v>Belford Roxo</v>
      </c>
      <c r="G22" s="68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8"/>
      <c r="AS22" s="24"/>
    </row>
    <row r="23" spans="2:45">
      <c r="B23" s="5"/>
      <c r="C23" s="9"/>
      <c r="D23" s="9"/>
      <c r="E23" s="18"/>
      <c r="F23" s="61" t="s">
        <v>2</v>
      </c>
      <c r="G23" s="106"/>
      <c r="H23" s="79">
        <v>3.07</v>
      </c>
      <c r="I23" s="79">
        <v>3.07</v>
      </c>
      <c r="J23" s="79">
        <v>3.07</v>
      </c>
      <c r="K23" s="79">
        <v>3.07</v>
      </c>
      <c r="L23" s="79">
        <v>3.07</v>
      </c>
      <c r="M23" s="79">
        <v>3.07</v>
      </c>
      <c r="N23" s="79">
        <v>3.07</v>
      </c>
      <c r="O23" s="79">
        <v>3.07</v>
      </c>
      <c r="P23" s="79">
        <v>3.07</v>
      </c>
      <c r="Q23" s="79">
        <v>3.07</v>
      </c>
      <c r="R23" s="79">
        <v>3.07</v>
      </c>
      <c r="S23" s="79">
        <v>3.07</v>
      </c>
      <c r="T23" s="79">
        <v>3.07</v>
      </c>
      <c r="U23" s="79">
        <v>3.07</v>
      </c>
      <c r="V23" s="79">
        <v>3.07</v>
      </c>
      <c r="W23" s="79">
        <v>3.07</v>
      </c>
      <c r="X23" s="79">
        <v>3.07</v>
      </c>
      <c r="Y23" s="79">
        <v>3.07</v>
      </c>
      <c r="Z23" s="79">
        <v>3.07</v>
      </c>
      <c r="AA23" s="79">
        <v>3.07</v>
      </c>
      <c r="AB23" s="79">
        <v>3.07</v>
      </c>
      <c r="AC23" s="79">
        <v>3.07</v>
      </c>
      <c r="AD23" s="79">
        <v>3.07</v>
      </c>
      <c r="AE23" s="79">
        <v>3.07</v>
      </c>
      <c r="AF23" s="79">
        <v>3.07</v>
      </c>
      <c r="AG23" s="79">
        <v>3.07</v>
      </c>
      <c r="AH23" s="79">
        <v>3.07</v>
      </c>
      <c r="AI23" s="79">
        <v>3.07</v>
      </c>
      <c r="AJ23" s="79">
        <v>3.07</v>
      </c>
      <c r="AK23" s="79">
        <v>3.07</v>
      </c>
      <c r="AL23" s="79">
        <v>3.07</v>
      </c>
      <c r="AM23" s="79">
        <v>3.07</v>
      </c>
      <c r="AN23" s="79">
        <v>3.07</v>
      </c>
      <c r="AO23" s="79">
        <v>3.07</v>
      </c>
      <c r="AP23" s="79">
        <v>3.07</v>
      </c>
      <c r="AQ23" s="8"/>
      <c r="AS23" s="24"/>
    </row>
    <row r="24" spans="2:45">
      <c r="B24" s="5"/>
      <c r="C24" s="9"/>
      <c r="D24" s="9"/>
      <c r="E24" s="18"/>
      <c r="F24" s="61" t="s">
        <v>47</v>
      </c>
      <c r="G24" s="106"/>
      <c r="H24" s="79">
        <v>6.6</v>
      </c>
      <c r="I24" s="79">
        <v>6.6</v>
      </c>
      <c r="J24" s="79">
        <v>6.6</v>
      </c>
      <c r="K24" s="79">
        <v>6.6</v>
      </c>
      <c r="L24" s="79">
        <v>6.6</v>
      </c>
      <c r="M24" s="79">
        <v>6.6</v>
      </c>
      <c r="N24" s="79">
        <v>6.6</v>
      </c>
      <c r="O24" s="79">
        <v>6.6</v>
      </c>
      <c r="P24" s="79">
        <v>6.6</v>
      </c>
      <c r="Q24" s="79">
        <v>6.6</v>
      </c>
      <c r="R24" s="79">
        <v>6.6</v>
      </c>
      <c r="S24" s="79">
        <v>6.6</v>
      </c>
      <c r="T24" s="79">
        <v>6.6</v>
      </c>
      <c r="U24" s="79">
        <v>6.6</v>
      </c>
      <c r="V24" s="79">
        <v>6.6</v>
      </c>
      <c r="W24" s="79">
        <v>6.6</v>
      </c>
      <c r="X24" s="79">
        <v>6.6</v>
      </c>
      <c r="Y24" s="79">
        <v>6.6</v>
      </c>
      <c r="Z24" s="79">
        <v>6.6</v>
      </c>
      <c r="AA24" s="79">
        <v>6.6</v>
      </c>
      <c r="AB24" s="79">
        <v>6.6</v>
      </c>
      <c r="AC24" s="79">
        <v>6.6</v>
      </c>
      <c r="AD24" s="79">
        <v>6.6</v>
      </c>
      <c r="AE24" s="79">
        <v>6.6</v>
      </c>
      <c r="AF24" s="79">
        <v>6.6</v>
      </c>
      <c r="AG24" s="79">
        <v>6.6</v>
      </c>
      <c r="AH24" s="79">
        <v>6.6</v>
      </c>
      <c r="AI24" s="79">
        <v>6.6</v>
      </c>
      <c r="AJ24" s="79">
        <v>6.6</v>
      </c>
      <c r="AK24" s="79">
        <v>6.6</v>
      </c>
      <c r="AL24" s="79">
        <v>6.6</v>
      </c>
      <c r="AM24" s="79">
        <v>6.6</v>
      </c>
      <c r="AN24" s="79">
        <v>6.6</v>
      </c>
      <c r="AO24" s="79">
        <v>6.6</v>
      </c>
      <c r="AP24" s="79">
        <v>6.6</v>
      </c>
      <c r="AQ24" s="8"/>
      <c r="AS24" s="24"/>
    </row>
    <row r="25" spans="2:45">
      <c r="B25" s="5"/>
      <c r="C25" s="9"/>
      <c r="D25" s="9"/>
      <c r="E25" s="18"/>
      <c r="F25" s="61" t="s">
        <v>48</v>
      </c>
      <c r="G25" s="106"/>
      <c r="H25" s="79">
        <v>13.34</v>
      </c>
      <c r="I25" s="79">
        <v>13.34</v>
      </c>
      <c r="J25" s="79">
        <v>13.34</v>
      </c>
      <c r="K25" s="79">
        <v>13.34</v>
      </c>
      <c r="L25" s="79">
        <v>13.34</v>
      </c>
      <c r="M25" s="79">
        <v>13.34</v>
      </c>
      <c r="N25" s="79">
        <v>13.34</v>
      </c>
      <c r="O25" s="79">
        <v>13.34</v>
      </c>
      <c r="P25" s="79">
        <v>13.34</v>
      </c>
      <c r="Q25" s="79">
        <v>13.34</v>
      </c>
      <c r="R25" s="79">
        <v>13.34</v>
      </c>
      <c r="S25" s="79">
        <v>13.34</v>
      </c>
      <c r="T25" s="79">
        <v>13.34</v>
      </c>
      <c r="U25" s="79">
        <v>13.34</v>
      </c>
      <c r="V25" s="79">
        <v>13.34</v>
      </c>
      <c r="W25" s="79">
        <v>13.34</v>
      </c>
      <c r="X25" s="79">
        <v>13.34</v>
      </c>
      <c r="Y25" s="79">
        <v>13.34</v>
      </c>
      <c r="Z25" s="79">
        <v>13.34</v>
      </c>
      <c r="AA25" s="79">
        <v>13.34</v>
      </c>
      <c r="AB25" s="79">
        <v>13.34</v>
      </c>
      <c r="AC25" s="79">
        <v>13.34</v>
      </c>
      <c r="AD25" s="79">
        <v>13.34</v>
      </c>
      <c r="AE25" s="79">
        <v>13.34</v>
      </c>
      <c r="AF25" s="79">
        <v>13.34</v>
      </c>
      <c r="AG25" s="79">
        <v>13.34</v>
      </c>
      <c r="AH25" s="79">
        <v>13.34</v>
      </c>
      <c r="AI25" s="79">
        <v>13.34</v>
      </c>
      <c r="AJ25" s="79">
        <v>13.34</v>
      </c>
      <c r="AK25" s="79">
        <v>13.34</v>
      </c>
      <c r="AL25" s="79">
        <v>13.34</v>
      </c>
      <c r="AM25" s="79">
        <v>13.34</v>
      </c>
      <c r="AN25" s="79">
        <v>13.34</v>
      </c>
      <c r="AO25" s="79">
        <v>13.34</v>
      </c>
      <c r="AP25" s="79">
        <v>13.34</v>
      </c>
      <c r="AQ25" s="8"/>
      <c r="AS25" s="24"/>
    </row>
    <row r="26" spans="2:45">
      <c r="B26" s="5"/>
      <c r="C26" s="9"/>
      <c r="D26" s="9"/>
      <c r="E26" s="18"/>
      <c r="F26" s="61" t="s">
        <v>49</v>
      </c>
      <c r="G26" s="106"/>
      <c r="H26" s="79">
        <v>21.64</v>
      </c>
      <c r="I26" s="79">
        <v>21.64</v>
      </c>
      <c r="J26" s="79">
        <v>21.64</v>
      </c>
      <c r="K26" s="79">
        <v>21.64</v>
      </c>
      <c r="L26" s="79">
        <v>21.64</v>
      </c>
      <c r="M26" s="79">
        <v>21.64</v>
      </c>
      <c r="N26" s="79">
        <v>21.64</v>
      </c>
      <c r="O26" s="79">
        <v>21.64</v>
      </c>
      <c r="P26" s="79">
        <v>21.64</v>
      </c>
      <c r="Q26" s="79">
        <v>21.64</v>
      </c>
      <c r="R26" s="79">
        <v>21.64</v>
      </c>
      <c r="S26" s="79">
        <v>21.64</v>
      </c>
      <c r="T26" s="79">
        <v>21.64</v>
      </c>
      <c r="U26" s="79">
        <v>21.64</v>
      </c>
      <c r="V26" s="79">
        <v>21.64</v>
      </c>
      <c r="W26" s="79">
        <v>21.64</v>
      </c>
      <c r="X26" s="79">
        <v>21.64</v>
      </c>
      <c r="Y26" s="79">
        <v>21.64</v>
      </c>
      <c r="Z26" s="79">
        <v>21.64</v>
      </c>
      <c r="AA26" s="79">
        <v>21.64</v>
      </c>
      <c r="AB26" s="79">
        <v>21.64</v>
      </c>
      <c r="AC26" s="79">
        <v>21.64</v>
      </c>
      <c r="AD26" s="79">
        <v>21.64</v>
      </c>
      <c r="AE26" s="79">
        <v>21.64</v>
      </c>
      <c r="AF26" s="79">
        <v>21.64</v>
      </c>
      <c r="AG26" s="79">
        <v>21.64</v>
      </c>
      <c r="AH26" s="79">
        <v>21.64</v>
      </c>
      <c r="AI26" s="79">
        <v>21.64</v>
      </c>
      <c r="AJ26" s="79">
        <v>21.64</v>
      </c>
      <c r="AK26" s="79">
        <v>21.64</v>
      </c>
      <c r="AL26" s="79">
        <v>21.64</v>
      </c>
      <c r="AM26" s="79">
        <v>21.64</v>
      </c>
      <c r="AN26" s="79">
        <v>21.64</v>
      </c>
      <c r="AO26" s="79">
        <v>21.64</v>
      </c>
      <c r="AP26" s="79">
        <v>21.64</v>
      </c>
      <c r="AQ26" s="8"/>
      <c r="AS26" s="24"/>
    </row>
    <row r="27" spans="2:45">
      <c r="B27" s="5"/>
      <c r="C27" s="9"/>
      <c r="D27" s="9"/>
      <c r="E27" s="18"/>
      <c r="F27" s="61" t="s">
        <v>50</v>
      </c>
      <c r="G27" s="106"/>
      <c r="H27" s="79">
        <v>8.65</v>
      </c>
      <c r="I27" s="79">
        <v>8.65</v>
      </c>
      <c r="J27" s="79">
        <v>8.65</v>
      </c>
      <c r="K27" s="79">
        <v>8.65</v>
      </c>
      <c r="L27" s="79">
        <v>8.65</v>
      </c>
      <c r="M27" s="79">
        <v>8.65</v>
      </c>
      <c r="N27" s="79">
        <v>8.65</v>
      </c>
      <c r="O27" s="79">
        <v>8.65</v>
      </c>
      <c r="P27" s="79">
        <v>8.65</v>
      </c>
      <c r="Q27" s="79">
        <v>8.65</v>
      </c>
      <c r="R27" s="79">
        <v>8.65</v>
      </c>
      <c r="S27" s="79">
        <v>8.65</v>
      </c>
      <c r="T27" s="79">
        <v>8.65</v>
      </c>
      <c r="U27" s="79">
        <v>8.65</v>
      </c>
      <c r="V27" s="79">
        <v>8.65</v>
      </c>
      <c r="W27" s="79">
        <v>8.65</v>
      </c>
      <c r="X27" s="79">
        <v>8.65</v>
      </c>
      <c r="Y27" s="79">
        <v>8.65</v>
      </c>
      <c r="Z27" s="79">
        <v>8.65</v>
      </c>
      <c r="AA27" s="79">
        <v>8.65</v>
      </c>
      <c r="AB27" s="79">
        <v>8.65</v>
      </c>
      <c r="AC27" s="79">
        <v>8.65</v>
      </c>
      <c r="AD27" s="79">
        <v>8.65</v>
      </c>
      <c r="AE27" s="79">
        <v>8.65</v>
      </c>
      <c r="AF27" s="79">
        <v>8.65</v>
      </c>
      <c r="AG27" s="79">
        <v>8.65</v>
      </c>
      <c r="AH27" s="79">
        <v>8.65</v>
      </c>
      <c r="AI27" s="79">
        <v>8.65</v>
      </c>
      <c r="AJ27" s="79">
        <v>8.65</v>
      </c>
      <c r="AK27" s="79">
        <v>8.65</v>
      </c>
      <c r="AL27" s="79">
        <v>8.65</v>
      </c>
      <c r="AM27" s="79">
        <v>8.65</v>
      </c>
      <c r="AN27" s="79">
        <v>8.65</v>
      </c>
      <c r="AO27" s="79">
        <v>8.65</v>
      </c>
      <c r="AP27" s="79">
        <v>8.65</v>
      </c>
      <c r="AQ27" s="8"/>
      <c r="AS27" s="24"/>
    </row>
    <row r="28" spans="2:45">
      <c r="B28" s="5"/>
      <c r="C28" s="9"/>
      <c r="D28" s="9"/>
      <c r="E28" s="18"/>
      <c r="F28" s="16"/>
      <c r="G28" s="107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8"/>
    </row>
    <row r="29" spans="2:45">
      <c r="B29" s="5"/>
      <c r="E29" s="34">
        <f>E22+1</f>
        <v>2</v>
      </c>
      <c r="F29" s="35" t="str">
        <f>LOOKUP(E29,CAPEX!$E$11:$E$19,CAPEX!$F$11:$F$19)</f>
        <v>Duque de Caxias</v>
      </c>
      <c r="G29" s="81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8"/>
      <c r="AS29" s="24"/>
    </row>
    <row r="30" spans="2:45">
      <c r="B30" s="5"/>
      <c r="C30" s="9"/>
      <c r="D30" s="9"/>
      <c r="E30" s="18"/>
      <c r="F30" s="61" t="s">
        <v>2</v>
      </c>
      <c r="G30" s="106"/>
      <c r="H30" s="79">
        <v>2.8</v>
      </c>
      <c r="I30" s="79">
        <v>2.8</v>
      </c>
      <c r="J30" s="79">
        <v>2.8</v>
      </c>
      <c r="K30" s="79">
        <v>2.8</v>
      </c>
      <c r="L30" s="79">
        <v>2.8</v>
      </c>
      <c r="M30" s="79">
        <v>2.8</v>
      </c>
      <c r="N30" s="79">
        <v>2.8</v>
      </c>
      <c r="O30" s="79">
        <v>2.8</v>
      </c>
      <c r="P30" s="79">
        <v>2.8</v>
      </c>
      <c r="Q30" s="79">
        <v>2.8</v>
      </c>
      <c r="R30" s="79">
        <v>2.8</v>
      </c>
      <c r="S30" s="79">
        <v>2.8</v>
      </c>
      <c r="T30" s="79">
        <v>2.8</v>
      </c>
      <c r="U30" s="79">
        <v>2.8</v>
      </c>
      <c r="V30" s="79">
        <v>2.8</v>
      </c>
      <c r="W30" s="79">
        <v>2.8</v>
      </c>
      <c r="X30" s="79">
        <v>2.8</v>
      </c>
      <c r="Y30" s="79">
        <v>2.8</v>
      </c>
      <c r="Z30" s="79">
        <v>2.8</v>
      </c>
      <c r="AA30" s="79">
        <v>2.8</v>
      </c>
      <c r="AB30" s="79">
        <v>2.8</v>
      </c>
      <c r="AC30" s="79">
        <v>2.8</v>
      </c>
      <c r="AD30" s="79">
        <v>2.8</v>
      </c>
      <c r="AE30" s="79">
        <v>2.8</v>
      </c>
      <c r="AF30" s="79">
        <v>2.8</v>
      </c>
      <c r="AG30" s="79">
        <v>2.8</v>
      </c>
      <c r="AH30" s="79">
        <v>2.8</v>
      </c>
      <c r="AI30" s="79">
        <v>2.8</v>
      </c>
      <c r="AJ30" s="79">
        <v>2.8</v>
      </c>
      <c r="AK30" s="79">
        <v>2.8</v>
      </c>
      <c r="AL30" s="79">
        <v>2.8</v>
      </c>
      <c r="AM30" s="79">
        <v>2.8</v>
      </c>
      <c r="AN30" s="79">
        <v>2.8</v>
      </c>
      <c r="AO30" s="79">
        <v>2.8</v>
      </c>
      <c r="AP30" s="79">
        <v>2.8</v>
      </c>
      <c r="AQ30" s="8"/>
      <c r="AS30" s="24"/>
    </row>
    <row r="31" spans="2:45">
      <c r="B31" s="5"/>
      <c r="C31" s="9"/>
      <c r="D31" s="9"/>
      <c r="E31" s="18"/>
      <c r="F31" s="61" t="s">
        <v>47</v>
      </c>
      <c r="G31" s="106"/>
      <c r="H31" s="79">
        <v>4.42</v>
      </c>
      <c r="I31" s="79">
        <v>4.42</v>
      </c>
      <c r="J31" s="79">
        <v>4.42</v>
      </c>
      <c r="K31" s="79">
        <v>4.42</v>
      </c>
      <c r="L31" s="79">
        <v>4.42</v>
      </c>
      <c r="M31" s="79">
        <v>4.42</v>
      </c>
      <c r="N31" s="79">
        <v>4.42</v>
      </c>
      <c r="O31" s="79">
        <v>4.42</v>
      </c>
      <c r="P31" s="79">
        <v>4.42</v>
      </c>
      <c r="Q31" s="79">
        <v>4.42</v>
      </c>
      <c r="R31" s="79">
        <v>4.42</v>
      </c>
      <c r="S31" s="79">
        <v>4.42</v>
      </c>
      <c r="T31" s="79">
        <v>4.42</v>
      </c>
      <c r="U31" s="79">
        <v>4.42</v>
      </c>
      <c r="V31" s="79">
        <v>4.42</v>
      </c>
      <c r="W31" s="79">
        <v>4.42</v>
      </c>
      <c r="X31" s="79">
        <v>4.42</v>
      </c>
      <c r="Y31" s="79">
        <v>4.42</v>
      </c>
      <c r="Z31" s="79">
        <v>4.42</v>
      </c>
      <c r="AA31" s="79">
        <v>4.42</v>
      </c>
      <c r="AB31" s="79">
        <v>4.42</v>
      </c>
      <c r="AC31" s="79">
        <v>4.42</v>
      </c>
      <c r="AD31" s="79">
        <v>4.42</v>
      </c>
      <c r="AE31" s="79">
        <v>4.42</v>
      </c>
      <c r="AF31" s="79">
        <v>4.42</v>
      </c>
      <c r="AG31" s="79">
        <v>4.42</v>
      </c>
      <c r="AH31" s="79">
        <v>4.42</v>
      </c>
      <c r="AI31" s="79">
        <v>4.42</v>
      </c>
      <c r="AJ31" s="79">
        <v>4.42</v>
      </c>
      <c r="AK31" s="79">
        <v>4.42</v>
      </c>
      <c r="AL31" s="79">
        <v>4.42</v>
      </c>
      <c r="AM31" s="79">
        <v>4.42</v>
      </c>
      <c r="AN31" s="79">
        <v>4.42</v>
      </c>
      <c r="AO31" s="79">
        <v>4.42</v>
      </c>
      <c r="AP31" s="79">
        <v>4.42</v>
      </c>
      <c r="AQ31" s="8"/>
      <c r="AS31" s="24"/>
    </row>
    <row r="32" spans="2:45">
      <c r="B32" s="5"/>
      <c r="C32" s="9"/>
      <c r="D32" s="9"/>
      <c r="E32" s="18"/>
      <c r="F32" s="61" t="s">
        <v>48</v>
      </c>
      <c r="G32" s="106"/>
      <c r="H32" s="79">
        <v>14.51</v>
      </c>
      <c r="I32" s="79">
        <v>14.51</v>
      </c>
      <c r="J32" s="79">
        <v>14.51</v>
      </c>
      <c r="K32" s="79">
        <v>14.51</v>
      </c>
      <c r="L32" s="79">
        <v>14.51</v>
      </c>
      <c r="M32" s="79">
        <v>14.51</v>
      </c>
      <c r="N32" s="79">
        <v>14.51</v>
      </c>
      <c r="O32" s="79">
        <v>14.51</v>
      </c>
      <c r="P32" s="79">
        <v>14.51</v>
      </c>
      <c r="Q32" s="79">
        <v>14.51</v>
      </c>
      <c r="R32" s="79">
        <v>14.51</v>
      </c>
      <c r="S32" s="79">
        <v>14.51</v>
      </c>
      <c r="T32" s="79">
        <v>14.51</v>
      </c>
      <c r="U32" s="79">
        <v>14.51</v>
      </c>
      <c r="V32" s="79">
        <v>14.51</v>
      </c>
      <c r="W32" s="79">
        <v>14.51</v>
      </c>
      <c r="X32" s="79">
        <v>14.51</v>
      </c>
      <c r="Y32" s="79">
        <v>14.51</v>
      </c>
      <c r="Z32" s="79">
        <v>14.51</v>
      </c>
      <c r="AA32" s="79">
        <v>14.51</v>
      </c>
      <c r="AB32" s="79">
        <v>14.51</v>
      </c>
      <c r="AC32" s="79">
        <v>14.51</v>
      </c>
      <c r="AD32" s="79">
        <v>14.51</v>
      </c>
      <c r="AE32" s="79">
        <v>14.51</v>
      </c>
      <c r="AF32" s="79">
        <v>14.51</v>
      </c>
      <c r="AG32" s="79">
        <v>14.51</v>
      </c>
      <c r="AH32" s="79">
        <v>14.51</v>
      </c>
      <c r="AI32" s="79">
        <v>14.51</v>
      </c>
      <c r="AJ32" s="79">
        <v>14.51</v>
      </c>
      <c r="AK32" s="79">
        <v>14.51</v>
      </c>
      <c r="AL32" s="79">
        <v>14.51</v>
      </c>
      <c r="AM32" s="79">
        <v>14.51</v>
      </c>
      <c r="AN32" s="79">
        <v>14.51</v>
      </c>
      <c r="AO32" s="79">
        <v>14.51</v>
      </c>
      <c r="AP32" s="79">
        <v>14.51</v>
      </c>
      <c r="AQ32" s="8"/>
      <c r="AS32" s="24"/>
    </row>
    <row r="33" spans="2:45">
      <c r="B33" s="5"/>
      <c r="C33" s="9"/>
      <c r="D33" s="9"/>
      <c r="E33" s="18"/>
      <c r="F33" s="61" t="s">
        <v>49</v>
      </c>
      <c r="G33" s="106"/>
      <c r="H33" s="79">
        <v>17.05</v>
      </c>
      <c r="I33" s="79">
        <v>17.05</v>
      </c>
      <c r="J33" s="79">
        <v>17.05</v>
      </c>
      <c r="K33" s="79">
        <v>17.05</v>
      </c>
      <c r="L33" s="79">
        <v>17.05</v>
      </c>
      <c r="M33" s="79">
        <v>17.05</v>
      </c>
      <c r="N33" s="79">
        <v>17.05</v>
      </c>
      <c r="O33" s="79">
        <v>17.05</v>
      </c>
      <c r="P33" s="79">
        <v>17.05</v>
      </c>
      <c r="Q33" s="79">
        <v>17.05</v>
      </c>
      <c r="R33" s="79">
        <v>17.05</v>
      </c>
      <c r="S33" s="79">
        <v>17.05</v>
      </c>
      <c r="T33" s="79">
        <v>17.05</v>
      </c>
      <c r="U33" s="79">
        <v>17.05</v>
      </c>
      <c r="V33" s="79">
        <v>17.05</v>
      </c>
      <c r="W33" s="79">
        <v>17.05</v>
      </c>
      <c r="X33" s="79">
        <v>17.05</v>
      </c>
      <c r="Y33" s="79">
        <v>17.05</v>
      </c>
      <c r="Z33" s="79">
        <v>17.05</v>
      </c>
      <c r="AA33" s="79">
        <v>17.05</v>
      </c>
      <c r="AB33" s="79">
        <v>17.05</v>
      </c>
      <c r="AC33" s="79">
        <v>17.05</v>
      </c>
      <c r="AD33" s="79">
        <v>17.05</v>
      </c>
      <c r="AE33" s="79">
        <v>17.05</v>
      </c>
      <c r="AF33" s="79">
        <v>17.05</v>
      </c>
      <c r="AG33" s="79">
        <v>17.05</v>
      </c>
      <c r="AH33" s="79">
        <v>17.05</v>
      </c>
      <c r="AI33" s="79">
        <v>17.05</v>
      </c>
      <c r="AJ33" s="79">
        <v>17.05</v>
      </c>
      <c r="AK33" s="79">
        <v>17.05</v>
      </c>
      <c r="AL33" s="79">
        <v>17.05</v>
      </c>
      <c r="AM33" s="79">
        <v>17.05</v>
      </c>
      <c r="AN33" s="79">
        <v>17.05</v>
      </c>
      <c r="AO33" s="79">
        <v>17.05</v>
      </c>
      <c r="AP33" s="79">
        <v>17.05</v>
      </c>
      <c r="AQ33" s="8"/>
      <c r="AS33" s="24"/>
    </row>
    <row r="34" spans="2:45">
      <c r="B34" s="5"/>
      <c r="C34" s="9"/>
      <c r="D34" s="9"/>
      <c r="E34" s="18"/>
      <c r="F34" s="61" t="s">
        <v>50</v>
      </c>
      <c r="G34" s="106"/>
      <c r="H34" s="79">
        <v>9.19</v>
      </c>
      <c r="I34" s="79">
        <v>9.19</v>
      </c>
      <c r="J34" s="79">
        <v>9.19</v>
      </c>
      <c r="K34" s="79">
        <v>9.19</v>
      </c>
      <c r="L34" s="79">
        <v>9.19</v>
      </c>
      <c r="M34" s="79">
        <v>9.19</v>
      </c>
      <c r="N34" s="79">
        <v>9.19</v>
      </c>
      <c r="O34" s="79">
        <v>9.19</v>
      </c>
      <c r="P34" s="79">
        <v>9.19</v>
      </c>
      <c r="Q34" s="79">
        <v>9.19</v>
      </c>
      <c r="R34" s="79">
        <v>9.19</v>
      </c>
      <c r="S34" s="79">
        <v>9.19</v>
      </c>
      <c r="T34" s="79">
        <v>9.19</v>
      </c>
      <c r="U34" s="79">
        <v>9.19</v>
      </c>
      <c r="V34" s="79">
        <v>9.19</v>
      </c>
      <c r="W34" s="79">
        <v>9.19</v>
      </c>
      <c r="X34" s="79">
        <v>9.19</v>
      </c>
      <c r="Y34" s="79">
        <v>9.19</v>
      </c>
      <c r="Z34" s="79">
        <v>9.19</v>
      </c>
      <c r="AA34" s="79">
        <v>9.19</v>
      </c>
      <c r="AB34" s="79">
        <v>9.19</v>
      </c>
      <c r="AC34" s="79">
        <v>9.19</v>
      </c>
      <c r="AD34" s="79">
        <v>9.19</v>
      </c>
      <c r="AE34" s="79">
        <v>9.19</v>
      </c>
      <c r="AF34" s="79">
        <v>9.19</v>
      </c>
      <c r="AG34" s="79">
        <v>9.19</v>
      </c>
      <c r="AH34" s="79">
        <v>9.19</v>
      </c>
      <c r="AI34" s="79">
        <v>9.19</v>
      </c>
      <c r="AJ34" s="79">
        <v>9.19</v>
      </c>
      <c r="AK34" s="79">
        <v>9.19</v>
      </c>
      <c r="AL34" s="79">
        <v>9.19</v>
      </c>
      <c r="AM34" s="79">
        <v>9.19</v>
      </c>
      <c r="AN34" s="79">
        <v>9.19</v>
      </c>
      <c r="AO34" s="79">
        <v>9.19</v>
      </c>
      <c r="AP34" s="79">
        <v>9.19</v>
      </c>
      <c r="AQ34" s="8"/>
      <c r="AS34" s="24"/>
    </row>
    <row r="35" spans="2:45">
      <c r="B35" s="5"/>
      <c r="C35" s="9"/>
      <c r="D35" s="9"/>
      <c r="E35" s="18"/>
      <c r="F35" s="16"/>
      <c r="G35" s="107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8"/>
    </row>
    <row r="36" spans="2:45">
      <c r="B36" s="5"/>
      <c r="E36" s="34">
        <f>E29+1</f>
        <v>3</v>
      </c>
      <c r="F36" s="35" t="str">
        <f>LOOKUP(E36,CAPEX!$E$11:$E$19,CAPEX!$F$11:$F$19)</f>
        <v>Japeri</v>
      </c>
      <c r="G36" s="81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8"/>
      <c r="AS36" s="24"/>
    </row>
    <row r="37" spans="2:45">
      <c r="B37" s="5"/>
      <c r="C37" s="9"/>
      <c r="D37" s="9"/>
      <c r="E37" s="18"/>
      <c r="F37" s="61" t="s">
        <v>2</v>
      </c>
      <c r="G37" s="106"/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79">
        <v>0</v>
      </c>
      <c r="AC37" s="79">
        <v>0</v>
      </c>
      <c r="AD37" s="79">
        <v>0</v>
      </c>
      <c r="AE37" s="79">
        <v>0</v>
      </c>
      <c r="AF37" s="79">
        <v>0</v>
      </c>
      <c r="AG37" s="79">
        <v>0</v>
      </c>
      <c r="AH37" s="79">
        <v>0</v>
      </c>
      <c r="AI37" s="79">
        <v>0</v>
      </c>
      <c r="AJ37" s="79">
        <v>0</v>
      </c>
      <c r="AK37" s="79">
        <v>0</v>
      </c>
      <c r="AL37" s="79">
        <v>0</v>
      </c>
      <c r="AM37" s="79">
        <v>0</v>
      </c>
      <c r="AN37" s="79">
        <v>0</v>
      </c>
      <c r="AO37" s="79">
        <v>0</v>
      </c>
      <c r="AP37" s="79">
        <v>0</v>
      </c>
      <c r="AQ37" s="8"/>
      <c r="AS37" s="24"/>
    </row>
    <row r="38" spans="2:45">
      <c r="B38" s="5"/>
      <c r="C38" s="9"/>
      <c r="D38" s="9"/>
      <c r="E38" s="18"/>
      <c r="F38" s="61" t="s">
        <v>47</v>
      </c>
      <c r="G38" s="106"/>
      <c r="H38" s="79">
        <v>4.17</v>
      </c>
      <c r="I38" s="79">
        <v>4.17</v>
      </c>
      <c r="J38" s="79">
        <v>4.17</v>
      </c>
      <c r="K38" s="79">
        <v>4.17</v>
      </c>
      <c r="L38" s="79">
        <v>4.17</v>
      </c>
      <c r="M38" s="79">
        <v>4.17</v>
      </c>
      <c r="N38" s="79">
        <v>4.17</v>
      </c>
      <c r="O38" s="79">
        <v>4.17</v>
      </c>
      <c r="P38" s="79">
        <v>4.17</v>
      </c>
      <c r="Q38" s="79">
        <v>4.17</v>
      </c>
      <c r="R38" s="79">
        <v>4.17</v>
      </c>
      <c r="S38" s="79">
        <v>4.17</v>
      </c>
      <c r="T38" s="79">
        <v>4.17</v>
      </c>
      <c r="U38" s="79">
        <v>4.17</v>
      </c>
      <c r="V38" s="79">
        <v>4.17</v>
      </c>
      <c r="W38" s="79">
        <v>4.17</v>
      </c>
      <c r="X38" s="79">
        <v>4.17</v>
      </c>
      <c r="Y38" s="79">
        <v>4.17</v>
      </c>
      <c r="Z38" s="79">
        <v>4.17</v>
      </c>
      <c r="AA38" s="79">
        <v>4.17</v>
      </c>
      <c r="AB38" s="79">
        <v>4.17</v>
      </c>
      <c r="AC38" s="79">
        <v>4.17</v>
      </c>
      <c r="AD38" s="79">
        <v>4.17</v>
      </c>
      <c r="AE38" s="79">
        <v>4.17</v>
      </c>
      <c r="AF38" s="79">
        <v>4.17</v>
      </c>
      <c r="AG38" s="79">
        <v>4.17</v>
      </c>
      <c r="AH38" s="79">
        <v>4.17</v>
      </c>
      <c r="AI38" s="79">
        <v>4.17</v>
      </c>
      <c r="AJ38" s="79">
        <v>4.17</v>
      </c>
      <c r="AK38" s="79">
        <v>4.17</v>
      </c>
      <c r="AL38" s="79">
        <v>4.17</v>
      </c>
      <c r="AM38" s="79">
        <v>4.17</v>
      </c>
      <c r="AN38" s="79">
        <v>4.17</v>
      </c>
      <c r="AO38" s="79">
        <v>4.17</v>
      </c>
      <c r="AP38" s="79">
        <v>4.17</v>
      </c>
      <c r="AQ38" s="8"/>
      <c r="AS38" s="24"/>
    </row>
    <row r="39" spans="2:45">
      <c r="B39" s="5"/>
      <c r="C39" s="9"/>
      <c r="D39" s="9"/>
      <c r="E39" s="18"/>
      <c r="F39" s="61" t="s">
        <v>48</v>
      </c>
      <c r="G39" s="106"/>
      <c r="H39" s="79">
        <v>11.76</v>
      </c>
      <c r="I39" s="79">
        <v>11.76</v>
      </c>
      <c r="J39" s="79">
        <v>11.76</v>
      </c>
      <c r="K39" s="79">
        <v>11.76</v>
      </c>
      <c r="L39" s="79">
        <v>11.76</v>
      </c>
      <c r="M39" s="79">
        <v>11.76</v>
      </c>
      <c r="N39" s="79">
        <v>11.76</v>
      </c>
      <c r="O39" s="79">
        <v>11.76</v>
      </c>
      <c r="P39" s="79">
        <v>11.76</v>
      </c>
      <c r="Q39" s="79">
        <v>11.76</v>
      </c>
      <c r="R39" s="79">
        <v>11.76</v>
      </c>
      <c r="S39" s="79">
        <v>11.76</v>
      </c>
      <c r="T39" s="79">
        <v>11.76</v>
      </c>
      <c r="U39" s="79">
        <v>11.76</v>
      </c>
      <c r="V39" s="79">
        <v>11.76</v>
      </c>
      <c r="W39" s="79">
        <v>11.76</v>
      </c>
      <c r="X39" s="79">
        <v>11.76</v>
      </c>
      <c r="Y39" s="79">
        <v>11.76</v>
      </c>
      <c r="Z39" s="79">
        <v>11.76</v>
      </c>
      <c r="AA39" s="79">
        <v>11.76</v>
      </c>
      <c r="AB39" s="79">
        <v>11.76</v>
      </c>
      <c r="AC39" s="79">
        <v>11.76</v>
      </c>
      <c r="AD39" s="79">
        <v>11.76</v>
      </c>
      <c r="AE39" s="79">
        <v>11.76</v>
      </c>
      <c r="AF39" s="79">
        <v>11.76</v>
      </c>
      <c r="AG39" s="79">
        <v>11.76</v>
      </c>
      <c r="AH39" s="79">
        <v>11.76</v>
      </c>
      <c r="AI39" s="79">
        <v>11.76</v>
      </c>
      <c r="AJ39" s="79">
        <v>11.76</v>
      </c>
      <c r="AK39" s="79">
        <v>11.76</v>
      </c>
      <c r="AL39" s="79">
        <v>11.76</v>
      </c>
      <c r="AM39" s="79">
        <v>11.76</v>
      </c>
      <c r="AN39" s="79">
        <v>11.76</v>
      </c>
      <c r="AO39" s="79">
        <v>11.76</v>
      </c>
      <c r="AP39" s="79">
        <v>11.76</v>
      </c>
      <c r="AQ39" s="8"/>
      <c r="AS39" s="24"/>
    </row>
    <row r="40" spans="2:45">
      <c r="B40" s="5"/>
      <c r="C40" s="9"/>
      <c r="D40" s="9"/>
      <c r="E40" s="18"/>
      <c r="F40" s="61" t="s">
        <v>49</v>
      </c>
      <c r="G40" s="106"/>
      <c r="H40" s="79">
        <v>22.23</v>
      </c>
      <c r="I40" s="79">
        <v>22.23</v>
      </c>
      <c r="J40" s="79">
        <v>22.23</v>
      </c>
      <c r="K40" s="79">
        <v>22.23</v>
      </c>
      <c r="L40" s="79">
        <v>22.23</v>
      </c>
      <c r="M40" s="79">
        <v>22.23</v>
      </c>
      <c r="N40" s="79">
        <v>22.23</v>
      </c>
      <c r="O40" s="79">
        <v>22.23</v>
      </c>
      <c r="P40" s="79">
        <v>22.23</v>
      </c>
      <c r="Q40" s="79">
        <v>22.23</v>
      </c>
      <c r="R40" s="79">
        <v>22.23</v>
      </c>
      <c r="S40" s="79">
        <v>22.23</v>
      </c>
      <c r="T40" s="79">
        <v>22.23</v>
      </c>
      <c r="U40" s="79">
        <v>22.23</v>
      </c>
      <c r="V40" s="79">
        <v>22.23</v>
      </c>
      <c r="W40" s="79">
        <v>22.23</v>
      </c>
      <c r="X40" s="79">
        <v>22.23</v>
      </c>
      <c r="Y40" s="79">
        <v>22.23</v>
      </c>
      <c r="Z40" s="79">
        <v>22.23</v>
      </c>
      <c r="AA40" s="79">
        <v>22.23</v>
      </c>
      <c r="AB40" s="79">
        <v>22.23</v>
      </c>
      <c r="AC40" s="79">
        <v>22.23</v>
      </c>
      <c r="AD40" s="79">
        <v>22.23</v>
      </c>
      <c r="AE40" s="79">
        <v>22.23</v>
      </c>
      <c r="AF40" s="79">
        <v>22.23</v>
      </c>
      <c r="AG40" s="79">
        <v>22.23</v>
      </c>
      <c r="AH40" s="79">
        <v>22.23</v>
      </c>
      <c r="AI40" s="79">
        <v>22.23</v>
      </c>
      <c r="AJ40" s="79">
        <v>22.23</v>
      </c>
      <c r="AK40" s="79">
        <v>22.23</v>
      </c>
      <c r="AL40" s="79">
        <v>22.23</v>
      </c>
      <c r="AM40" s="79">
        <v>22.23</v>
      </c>
      <c r="AN40" s="79">
        <v>22.23</v>
      </c>
      <c r="AO40" s="79">
        <v>22.23</v>
      </c>
      <c r="AP40" s="79">
        <v>22.23</v>
      </c>
      <c r="AQ40" s="8"/>
      <c r="AS40" s="24"/>
    </row>
    <row r="41" spans="2:45">
      <c r="B41" s="5"/>
      <c r="C41" s="9"/>
      <c r="D41" s="9"/>
      <c r="E41" s="18"/>
      <c r="F41" s="61" t="s">
        <v>50</v>
      </c>
      <c r="G41" s="106"/>
      <c r="H41" s="79">
        <v>8.48</v>
      </c>
      <c r="I41" s="79">
        <v>8.48</v>
      </c>
      <c r="J41" s="79">
        <v>8.48</v>
      </c>
      <c r="K41" s="79">
        <v>8.48</v>
      </c>
      <c r="L41" s="79">
        <v>8.48</v>
      </c>
      <c r="M41" s="79">
        <v>8.48</v>
      </c>
      <c r="N41" s="79">
        <v>8.48</v>
      </c>
      <c r="O41" s="79">
        <v>8.48</v>
      </c>
      <c r="P41" s="79">
        <v>8.48</v>
      </c>
      <c r="Q41" s="79">
        <v>8.48</v>
      </c>
      <c r="R41" s="79">
        <v>8.48</v>
      </c>
      <c r="S41" s="79">
        <v>8.48</v>
      </c>
      <c r="T41" s="79">
        <v>8.48</v>
      </c>
      <c r="U41" s="79">
        <v>8.48</v>
      </c>
      <c r="V41" s="79">
        <v>8.48</v>
      </c>
      <c r="W41" s="79">
        <v>8.48</v>
      </c>
      <c r="X41" s="79">
        <v>8.48</v>
      </c>
      <c r="Y41" s="79">
        <v>8.48</v>
      </c>
      <c r="Z41" s="79">
        <v>8.48</v>
      </c>
      <c r="AA41" s="79">
        <v>8.48</v>
      </c>
      <c r="AB41" s="79">
        <v>8.48</v>
      </c>
      <c r="AC41" s="79">
        <v>8.48</v>
      </c>
      <c r="AD41" s="79">
        <v>8.48</v>
      </c>
      <c r="AE41" s="79">
        <v>8.48</v>
      </c>
      <c r="AF41" s="79">
        <v>8.48</v>
      </c>
      <c r="AG41" s="79">
        <v>8.48</v>
      </c>
      <c r="AH41" s="79">
        <v>8.48</v>
      </c>
      <c r="AI41" s="79">
        <v>8.48</v>
      </c>
      <c r="AJ41" s="79">
        <v>8.48</v>
      </c>
      <c r="AK41" s="79">
        <v>8.48</v>
      </c>
      <c r="AL41" s="79">
        <v>8.48</v>
      </c>
      <c r="AM41" s="79">
        <v>8.48</v>
      </c>
      <c r="AN41" s="79">
        <v>8.48</v>
      </c>
      <c r="AO41" s="79">
        <v>8.48</v>
      </c>
      <c r="AP41" s="79">
        <v>8.48</v>
      </c>
      <c r="AQ41" s="8"/>
      <c r="AS41" s="24"/>
    </row>
    <row r="42" spans="2:45">
      <c r="B42" s="5"/>
      <c r="C42" s="9"/>
      <c r="D42" s="9"/>
      <c r="E42" s="18"/>
      <c r="F42" s="16"/>
      <c r="G42" s="107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8"/>
    </row>
    <row r="43" spans="2:45">
      <c r="B43" s="5"/>
      <c r="E43" s="34">
        <f>E36+1</f>
        <v>4</v>
      </c>
      <c r="F43" s="35" t="str">
        <f>LOOKUP(E43,CAPEX!$E$11:$E$19,CAPEX!$F$11:$F$19)</f>
        <v>Mesquita</v>
      </c>
      <c r="G43" s="81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8"/>
      <c r="AS43" s="24"/>
    </row>
    <row r="44" spans="2:45">
      <c r="B44" s="5"/>
      <c r="C44" s="9"/>
      <c r="D44" s="9"/>
      <c r="E44" s="18"/>
      <c r="F44" s="61" t="s">
        <v>2</v>
      </c>
      <c r="G44" s="106"/>
      <c r="H44" s="79">
        <v>3.07</v>
      </c>
      <c r="I44" s="79">
        <v>3.07</v>
      </c>
      <c r="J44" s="79">
        <v>3.07</v>
      </c>
      <c r="K44" s="79">
        <v>3.07</v>
      </c>
      <c r="L44" s="79">
        <v>3.07</v>
      </c>
      <c r="M44" s="79">
        <v>3.07</v>
      </c>
      <c r="N44" s="79">
        <v>3.07</v>
      </c>
      <c r="O44" s="79">
        <v>3.07</v>
      </c>
      <c r="P44" s="79">
        <v>3.07</v>
      </c>
      <c r="Q44" s="79">
        <v>3.07</v>
      </c>
      <c r="R44" s="79">
        <v>3.07</v>
      </c>
      <c r="S44" s="79">
        <v>3.07</v>
      </c>
      <c r="T44" s="79">
        <v>3.07</v>
      </c>
      <c r="U44" s="79">
        <v>3.07</v>
      </c>
      <c r="V44" s="79">
        <v>3.07</v>
      </c>
      <c r="W44" s="79">
        <v>3.07</v>
      </c>
      <c r="X44" s="79">
        <v>3.07</v>
      </c>
      <c r="Y44" s="79">
        <v>3.07</v>
      </c>
      <c r="Z44" s="79">
        <v>3.07</v>
      </c>
      <c r="AA44" s="79">
        <v>3.07</v>
      </c>
      <c r="AB44" s="79">
        <v>3.07</v>
      </c>
      <c r="AC44" s="79">
        <v>3.07</v>
      </c>
      <c r="AD44" s="79">
        <v>3.07</v>
      </c>
      <c r="AE44" s="79">
        <v>3.07</v>
      </c>
      <c r="AF44" s="79">
        <v>3.07</v>
      </c>
      <c r="AG44" s="79">
        <v>3.07</v>
      </c>
      <c r="AH44" s="79">
        <v>3.07</v>
      </c>
      <c r="AI44" s="79">
        <v>3.07</v>
      </c>
      <c r="AJ44" s="79">
        <v>3.07</v>
      </c>
      <c r="AK44" s="79">
        <v>3.07</v>
      </c>
      <c r="AL44" s="79">
        <v>3.07</v>
      </c>
      <c r="AM44" s="79">
        <v>3.07</v>
      </c>
      <c r="AN44" s="79">
        <v>3.07</v>
      </c>
      <c r="AO44" s="79">
        <v>3.07</v>
      </c>
      <c r="AP44" s="79">
        <v>3.07</v>
      </c>
      <c r="AQ44" s="8"/>
      <c r="AS44" s="24"/>
    </row>
    <row r="45" spans="2:45">
      <c r="B45" s="5"/>
      <c r="C45" s="9"/>
      <c r="D45" s="9"/>
      <c r="E45" s="18"/>
      <c r="F45" s="61" t="s">
        <v>47</v>
      </c>
      <c r="G45" s="106"/>
      <c r="H45" s="79">
        <v>4.5199999999999996</v>
      </c>
      <c r="I45" s="79">
        <v>4.5199999999999996</v>
      </c>
      <c r="J45" s="79">
        <v>4.5199999999999996</v>
      </c>
      <c r="K45" s="79">
        <v>4.5199999999999996</v>
      </c>
      <c r="L45" s="79">
        <v>4.5199999999999996</v>
      </c>
      <c r="M45" s="79">
        <v>4.5199999999999996</v>
      </c>
      <c r="N45" s="79">
        <v>4.5199999999999996</v>
      </c>
      <c r="O45" s="79">
        <v>4.5199999999999996</v>
      </c>
      <c r="P45" s="79">
        <v>4.5199999999999996</v>
      </c>
      <c r="Q45" s="79">
        <v>4.5199999999999996</v>
      </c>
      <c r="R45" s="79">
        <v>4.5199999999999996</v>
      </c>
      <c r="S45" s="79">
        <v>4.5199999999999996</v>
      </c>
      <c r="T45" s="79">
        <v>4.5199999999999996</v>
      </c>
      <c r="U45" s="79">
        <v>4.5199999999999996</v>
      </c>
      <c r="V45" s="79">
        <v>4.5199999999999996</v>
      </c>
      <c r="W45" s="79">
        <v>4.5199999999999996</v>
      </c>
      <c r="X45" s="79">
        <v>4.5199999999999996</v>
      </c>
      <c r="Y45" s="79">
        <v>4.5199999999999996</v>
      </c>
      <c r="Z45" s="79">
        <v>4.5199999999999996</v>
      </c>
      <c r="AA45" s="79">
        <v>4.5199999999999996</v>
      </c>
      <c r="AB45" s="79">
        <v>4.5199999999999996</v>
      </c>
      <c r="AC45" s="79">
        <v>4.5199999999999996</v>
      </c>
      <c r="AD45" s="79">
        <v>4.5199999999999996</v>
      </c>
      <c r="AE45" s="79">
        <v>4.5199999999999996</v>
      </c>
      <c r="AF45" s="79">
        <v>4.5199999999999996</v>
      </c>
      <c r="AG45" s="79">
        <v>4.5199999999999996</v>
      </c>
      <c r="AH45" s="79">
        <v>4.5199999999999996</v>
      </c>
      <c r="AI45" s="79">
        <v>4.5199999999999996</v>
      </c>
      <c r="AJ45" s="79">
        <v>4.5199999999999996</v>
      </c>
      <c r="AK45" s="79">
        <v>4.5199999999999996</v>
      </c>
      <c r="AL45" s="79">
        <v>4.5199999999999996</v>
      </c>
      <c r="AM45" s="79">
        <v>4.5199999999999996</v>
      </c>
      <c r="AN45" s="79">
        <v>4.5199999999999996</v>
      </c>
      <c r="AO45" s="79">
        <v>4.5199999999999996</v>
      </c>
      <c r="AP45" s="79">
        <v>4.5199999999999996</v>
      </c>
      <c r="AQ45" s="8"/>
      <c r="AS45" s="24"/>
    </row>
    <row r="46" spans="2:45">
      <c r="B46" s="5"/>
      <c r="C46" s="9"/>
      <c r="D46" s="9"/>
      <c r="E46" s="18"/>
      <c r="F46" s="61" t="s">
        <v>48</v>
      </c>
      <c r="G46" s="106"/>
      <c r="H46" s="79">
        <v>11.7</v>
      </c>
      <c r="I46" s="79">
        <v>11.7</v>
      </c>
      <c r="J46" s="79">
        <v>11.7</v>
      </c>
      <c r="K46" s="79">
        <v>11.7</v>
      </c>
      <c r="L46" s="79">
        <v>11.7</v>
      </c>
      <c r="M46" s="79">
        <v>11.7</v>
      </c>
      <c r="N46" s="79">
        <v>11.7</v>
      </c>
      <c r="O46" s="79">
        <v>11.7</v>
      </c>
      <c r="P46" s="79">
        <v>11.7</v>
      </c>
      <c r="Q46" s="79">
        <v>11.7</v>
      </c>
      <c r="R46" s="79">
        <v>11.7</v>
      </c>
      <c r="S46" s="79">
        <v>11.7</v>
      </c>
      <c r="T46" s="79">
        <v>11.7</v>
      </c>
      <c r="U46" s="79">
        <v>11.7</v>
      </c>
      <c r="V46" s="79">
        <v>11.7</v>
      </c>
      <c r="W46" s="79">
        <v>11.7</v>
      </c>
      <c r="X46" s="79">
        <v>11.7</v>
      </c>
      <c r="Y46" s="79">
        <v>11.7</v>
      </c>
      <c r="Z46" s="79">
        <v>11.7</v>
      </c>
      <c r="AA46" s="79">
        <v>11.7</v>
      </c>
      <c r="AB46" s="79">
        <v>11.7</v>
      </c>
      <c r="AC46" s="79">
        <v>11.7</v>
      </c>
      <c r="AD46" s="79">
        <v>11.7</v>
      </c>
      <c r="AE46" s="79">
        <v>11.7</v>
      </c>
      <c r="AF46" s="79">
        <v>11.7</v>
      </c>
      <c r="AG46" s="79">
        <v>11.7</v>
      </c>
      <c r="AH46" s="79">
        <v>11.7</v>
      </c>
      <c r="AI46" s="79">
        <v>11.7</v>
      </c>
      <c r="AJ46" s="79">
        <v>11.7</v>
      </c>
      <c r="AK46" s="79">
        <v>11.7</v>
      </c>
      <c r="AL46" s="79">
        <v>11.7</v>
      </c>
      <c r="AM46" s="79">
        <v>11.7</v>
      </c>
      <c r="AN46" s="79">
        <v>11.7</v>
      </c>
      <c r="AO46" s="79">
        <v>11.7</v>
      </c>
      <c r="AP46" s="79">
        <v>11.7</v>
      </c>
      <c r="AQ46" s="8"/>
      <c r="AS46" s="24"/>
    </row>
    <row r="47" spans="2:45">
      <c r="B47" s="5"/>
      <c r="C47" s="9"/>
      <c r="D47" s="9"/>
      <c r="E47" s="18"/>
      <c r="F47" s="61" t="s">
        <v>49</v>
      </c>
      <c r="G47" s="106"/>
      <c r="H47" s="79">
        <v>20.58</v>
      </c>
      <c r="I47" s="79">
        <v>20.58</v>
      </c>
      <c r="J47" s="79">
        <v>20.58</v>
      </c>
      <c r="K47" s="79">
        <v>20.58</v>
      </c>
      <c r="L47" s="79">
        <v>20.58</v>
      </c>
      <c r="M47" s="79">
        <v>20.58</v>
      </c>
      <c r="N47" s="79">
        <v>20.58</v>
      </c>
      <c r="O47" s="79">
        <v>20.58</v>
      </c>
      <c r="P47" s="79">
        <v>20.58</v>
      </c>
      <c r="Q47" s="79">
        <v>20.58</v>
      </c>
      <c r="R47" s="79">
        <v>20.58</v>
      </c>
      <c r="S47" s="79">
        <v>20.58</v>
      </c>
      <c r="T47" s="79">
        <v>20.58</v>
      </c>
      <c r="U47" s="79">
        <v>20.58</v>
      </c>
      <c r="V47" s="79">
        <v>20.58</v>
      </c>
      <c r="W47" s="79">
        <v>20.58</v>
      </c>
      <c r="X47" s="79">
        <v>20.58</v>
      </c>
      <c r="Y47" s="79">
        <v>20.58</v>
      </c>
      <c r="Z47" s="79">
        <v>20.58</v>
      </c>
      <c r="AA47" s="79">
        <v>20.58</v>
      </c>
      <c r="AB47" s="79">
        <v>20.58</v>
      </c>
      <c r="AC47" s="79">
        <v>20.58</v>
      </c>
      <c r="AD47" s="79">
        <v>20.58</v>
      </c>
      <c r="AE47" s="79">
        <v>20.58</v>
      </c>
      <c r="AF47" s="79">
        <v>20.58</v>
      </c>
      <c r="AG47" s="79">
        <v>20.58</v>
      </c>
      <c r="AH47" s="79">
        <v>20.58</v>
      </c>
      <c r="AI47" s="79">
        <v>20.58</v>
      </c>
      <c r="AJ47" s="79">
        <v>20.58</v>
      </c>
      <c r="AK47" s="79">
        <v>20.58</v>
      </c>
      <c r="AL47" s="79">
        <v>20.58</v>
      </c>
      <c r="AM47" s="79">
        <v>20.58</v>
      </c>
      <c r="AN47" s="79">
        <v>20.58</v>
      </c>
      <c r="AO47" s="79">
        <v>20.58</v>
      </c>
      <c r="AP47" s="79">
        <v>20.58</v>
      </c>
      <c r="AQ47" s="8"/>
      <c r="AS47" s="24"/>
    </row>
    <row r="48" spans="2:45">
      <c r="B48" s="5"/>
      <c r="C48" s="9"/>
      <c r="D48" s="9"/>
      <c r="E48" s="18"/>
      <c r="F48" s="61" t="s">
        <v>50</v>
      </c>
      <c r="G48" s="106"/>
      <c r="H48" s="79">
        <v>8.52</v>
      </c>
      <c r="I48" s="79">
        <v>8.52</v>
      </c>
      <c r="J48" s="79">
        <v>8.52</v>
      </c>
      <c r="K48" s="79">
        <v>8.52</v>
      </c>
      <c r="L48" s="79">
        <v>8.52</v>
      </c>
      <c r="M48" s="79">
        <v>8.52</v>
      </c>
      <c r="N48" s="79">
        <v>8.52</v>
      </c>
      <c r="O48" s="79">
        <v>8.52</v>
      </c>
      <c r="P48" s="79">
        <v>8.52</v>
      </c>
      <c r="Q48" s="79">
        <v>8.52</v>
      </c>
      <c r="R48" s="79">
        <v>8.52</v>
      </c>
      <c r="S48" s="79">
        <v>8.52</v>
      </c>
      <c r="T48" s="79">
        <v>8.52</v>
      </c>
      <c r="U48" s="79">
        <v>8.52</v>
      </c>
      <c r="V48" s="79">
        <v>8.52</v>
      </c>
      <c r="W48" s="79">
        <v>8.52</v>
      </c>
      <c r="X48" s="79">
        <v>8.52</v>
      </c>
      <c r="Y48" s="79">
        <v>8.52</v>
      </c>
      <c r="Z48" s="79">
        <v>8.52</v>
      </c>
      <c r="AA48" s="79">
        <v>8.52</v>
      </c>
      <c r="AB48" s="79">
        <v>8.52</v>
      </c>
      <c r="AC48" s="79">
        <v>8.52</v>
      </c>
      <c r="AD48" s="79">
        <v>8.52</v>
      </c>
      <c r="AE48" s="79">
        <v>8.52</v>
      </c>
      <c r="AF48" s="79">
        <v>8.52</v>
      </c>
      <c r="AG48" s="79">
        <v>8.52</v>
      </c>
      <c r="AH48" s="79">
        <v>8.52</v>
      </c>
      <c r="AI48" s="79">
        <v>8.52</v>
      </c>
      <c r="AJ48" s="79">
        <v>8.52</v>
      </c>
      <c r="AK48" s="79">
        <v>8.52</v>
      </c>
      <c r="AL48" s="79">
        <v>8.52</v>
      </c>
      <c r="AM48" s="79">
        <v>8.52</v>
      </c>
      <c r="AN48" s="79">
        <v>8.52</v>
      </c>
      <c r="AO48" s="79">
        <v>8.52</v>
      </c>
      <c r="AP48" s="79">
        <v>8.52</v>
      </c>
      <c r="AQ48" s="8"/>
      <c r="AS48" s="24"/>
    </row>
    <row r="49" spans="2:45">
      <c r="B49" s="5"/>
      <c r="C49" s="9"/>
      <c r="D49" s="9"/>
      <c r="E49" s="18"/>
      <c r="F49" s="16"/>
      <c r="G49" s="107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8"/>
    </row>
    <row r="50" spans="2:45">
      <c r="B50" s="5"/>
      <c r="E50" s="34">
        <f>E43+1</f>
        <v>5</v>
      </c>
      <c r="F50" s="35" t="str">
        <f>LOOKUP(E50,CAPEX!$E$11:$E$19,CAPEX!$F$11:$F$19)</f>
        <v>Nilopolis</v>
      </c>
      <c r="G50" s="81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8"/>
      <c r="AS50" s="24"/>
    </row>
    <row r="51" spans="2:45">
      <c r="B51" s="5"/>
      <c r="C51" s="9"/>
      <c r="D51" s="9"/>
      <c r="E51" s="18"/>
      <c r="F51" s="61" t="s">
        <v>2</v>
      </c>
      <c r="G51" s="106"/>
      <c r="H51" s="79">
        <v>3.07</v>
      </c>
      <c r="I51" s="79">
        <v>3.07</v>
      </c>
      <c r="J51" s="79">
        <v>3.07</v>
      </c>
      <c r="K51" s="79">
        <v>3.07</v>
      </c>
      <c r="L51" s="79">
        <v>3.07</v>
      </c>
      <c r="M51" s="79">
        <v>3.07</v>
      </c>
      <c r="N51" s="79">
        <v>3.07</v>
      </c>
      <c r="O51" s="79">
        <v>3.07</v>
      </c>
      <c r="P51" s="79">
        <v>3.07</v>
      </c>
      <c r="Q51" s="79">
        <v>3.07</v>
      </c>
      <c r="R51" s="79">
        <v>3.07</v>
      </c>
      <c r="S51" s="79">
        <v>3.07</v>
      </c>
      <c r="T51" s="79">
        <v>3.07</v>
      </c>
      <c r="U51" s="79">
        <v>3.07</v>
      </c>
      <c r="V51" s="79">
        <v>3.07</v>
      </c>
      <c r="W51" s="79">
        <v>3.07</v>
      </c>
      <c r="X51" s="79">
        <v>3.07</v>
      </c>
      <c r="Y51" s="79">
        <v>3.07</v>
      </c>
      <c r="Z51" s="79">
        <v>3.07</v>
      </c>
      <c r="AA51" s="79">
        <v>3.07</v>
      </c>
      <c r="AB51" s="79">
        <v>3.07</v>
      </c>
      <c r="AC51" s="79">
        <v>3.07</v>
      </c>
      <c r="AD51" s="79">
        <v>3.07</v>
      </c>
      <c r="AE51" s="79">
        <v>3.07</v>
      </c>
      <c r="AF51" s="79">
        <v>3.07</v>
      </c>
      <c r="AG51" s="79">
        <v>3.07</v>
      </c>
      <c r="AH51" s="79">
        <v>3.07</v>
      </c>
      <c r="AI51" s="79">
        <v>3.07</v>
      </c>
      <c r="AJ51" s="79">
        <v>3.07</v>
      </c>
      <c r="AK51" s="79">
        <v>3.07</v>
      </c>
      <c r="AL51" s="79">
        <v>3.07</v>
      </c>
      <c r="AM51" s="79">
        <v>3.07</v>
      </c>
      <c r="AN51" s="79">
        <v>3.07</v>
      </c>
      <c r="AO51" s="79">
        <v>3.07</v>
      </c>
      <c r="AP51" s="79">
        <v>3.07</v>
      </c>
      <c r="AQ51" s="8"/>
      <c r="AS51" s="24"/>
    </row>
    <row r="52" spans="2:45">
      <c r="B52" s="5"/>
      <c r="C52" s="9"/>
      <c r="D52" s="9"/>
      <c r="E52" s="18"/>
      <c r="F52" s="61" t="s">
        <v>47</v>
      </c>
      <c r="G52" s="106"/>
      <c r="H52" s="79">
        <v>4.53</v>
      </c>
      <c r="I52" s="79">
        <v>4.53</v>
      </c>
      <c r="J52" s="79">
        <v>4.53</v>
      </c>
      <c r="K52" s="79">
        <v>4.53</v>
      </c>
      <c r="L52" s="79">
        <v>4.53</v>
      </c>
      <c r="M52" s="79">
        <v>4.53</v>
      </c>
      <c r="N52" s="79">
        <v>4.53</v>
      </c>
      <c r="O52" s="79">
        <v>4.53</v>
      </c>
      <c r="P52" s="79">
        <v>4.53</v>
      </c>
      <c r="Q52" s="79">
        <v>4.53</v>
      </c>
      <c r="R52" s="79">
        <v>4.53</v>
      </c>
      <c r="S52" s="79">
        <v>4.53</v>
      </c>
      <c r="T52" s="79">
        <v>4.53</v>
      </c>
      <c r="U52" s="79">
        <v>4.53</v>
      </c>
      <c r="V52" s="79">
        <v>4.53</v>
      </c>
      <c r="W52" s="79">
        <v>4.53</v>
      </c>
      <c r="X52" s="79">
        <v>4.53</v>
      </c>
      <c r="Y52" s="79">
        <v>4.53</v>
      </c>
      <c r="Z52" s="79">
        <v>4.53</v>
      </c>
      <c r="AA52" s="79">
        <v>4.53</v>
      </c>
      <c r="AB52" s="79">
        <v>4.53</v>
      </c>
      <c r="AC52" s="79">
        <v>4.53</v>
      </c>
      <c r="AD52" s="79">
        <v>4.53</v>
      </c>
      <c r="AE52" s="79">
        <v>4.53</v>
      </c>
      <c r="AF52" s="79">
        <v>4.53</v>
      </c>
      <c r="AG52" s="79">
        <v>4.53</v>
      </c>
      <c r="AH52" s="79">
        <v>4.53</v>
      </c>
      <c r="AI52" s="79">
        <v>4.53</v>
      </c>
      <c r="AJ52" s="79">
        <v>4.53</v>
      </c>
      <c r="AK52" s="79">
        <v>4.53</v>
      </c>
      <c r="AL52" s="79">
        <v>4.53</v>
      </c>
      <c r="AM52" s="79">
        <v>4.53</v>
      </c>
      <c r="AN52" s="79">
        <v>4.53</v>
      </c>
      <c r="AO52" s="79">
        <v>4.53</v>
      </c>
      <c r="AP52" s="79">
        <v>4.53</v>
      </c>
      <c r="AQ52" s="8"/>
      <c r="AS52" s="24"/>
    </row>
    <row r="53" spans="2:45">
      <c r="B53" s="5"/>
      <c r="C53" s="9"/>
      <c r="D53" s="9"/>
      <c r="E53" s="18"/>
      <c r="F53" s="61" t="s">
        <v>48</v>
      </c>
      <c r="G53" s="106"/>
      <c r="H53" s="79">
        <v>12.43</v>
      </c>
      <c r="I53" s="79">
        <v>12.43</v>
      </c>
      <c r="J53" s="79">
        <v>12.43</v>
      </c>
      <c r="K53" s="79">
        <v>12.43</v>
      </c>
      <c r="L53" s="79">
        <v>12.43</v>
      </c>
      <c r="M53" s="79">
        <v>12.43</v>
      </c>
      <c r="N53" s="79">
        <v>12.43</v>
      </c>
      <c r="O53" s="79">
        <v>12.43</v>
      </c>
      <c r="P53" s="79">
        <v>12.43</v>
      </c>
      <c r="Q53" s="79">
        <v>12.43</v>
      </c>
      <c r="R53" s="79">
        <v>12.43</v>
      </c>
      <c r="S53" s="79">
        <v>12.43</v>
      </c>
      <c r="T53" s="79">
        <v>12.43</v>
      </c>
      <c r="U53" s="79">
        <v>12.43</v>
      </c>
      <c r="V53" s="79">
        <v>12.43</v>
      </c>
      <c r="W53" s="79">
        <v>12.43</v>
      </c>
      <c r="X53" s="79">
        <v>12.43</v>
      </c>
      <c r="Y53" s="79">
        <v>12.43</v>
      </c>
      <c r="Z53" s="79">
        <v>12.43</v>
      </c>
      <c r="AA53" s="79">
        <v>12.43</v>
      </c>
      <c r="AB53" s="79">
        <v>12.43</v>
      </c>
      <c r="AC53" s="79">
        <v>12.43</v>
      </c>
      <c r="AD53" s="79">
        <v>12.43</v>
      </c>
      <c r="AE53" s="79">
        <v>12.43</v>
      </c>
      <c r="AF53" s="79">
        <v>12.43</v>
      </c>
      <c r="AG53" s="79">
        <v>12.43</v>
      </c>
      <c r="AH53" s="79">
        <v>12.43</v>
      </c>
      <c r="AI53" s="79">
        <v>12.43</v>
      </c>
      <c r="AJ53" s="79">
        <v>12.43</v>
      </c>
      <c r="AK53" s="79">
        <v>12.43</v>
      </c>
      <c r="AL53" s="79">
        <v>12.43</v>
      </c>
      <c r="AM53" s="79">
        <v>12.43</v>
      </c>
      <c r="AN53" s="79">
        <v>12.43</v>
      </c>
      <c r="AO53" s="79">
        <v>12.43</v>
      </c>
      <c r="AP53" s="79">
        <v>12.43</v>
      </c>
      <c r="AQ53" s="8"/>
      <c r="AS53" s="24"/>
    </row>
    <row r="54" spans="2:45">
      <c r="B54" s="5"/>
      <c r="C54" s="9"/>
      <c r="D54" s="9"/>
      <c r="E54" s="18"/>
      <c r="F54" s="61" t="s">
        <v>49</v>
      </c>
      <c r="G54" s="106"/>
      <c r="H54" s="79">
        <v>18.850000000000001</v>
      </c>
      <c r="I54" s="79">
        <v>18.850000000000001</v>
      </c>
      <c r="J54" s="79">
        <v>18.850000000000001</v>
      </c>
      <c r="K54" s="79">
        <v>18.850000000000001</v>
      </c>
      <c r="L54" s="79">
        <v>18.850000000000001</v>
      </c>
      <c r="M54" s="79">
        <v>18.850000000000001</v>
      </c>
      <c r="N54" s="79">
        <v>18.850000000000001</v>
      </c>
      <c r="O54" s="79">
        <v>18.850000000000001</v>
      </c>
      <c r="P54" s="79">
        <v>18.850000000000001</v>
      </c>
      <c r="Q54" s="79">
        <v>18.850000000000001</v>
      </c>
      <c r="R54" s="79">
        <v>18.850000000000001</v>
      </c>
      <c r="S54" s="79">
        <v>18.850000000000001</v>
      </c>
      <c r="T54" s="79">
        <v>18.850000000000001</v>
      </c>
      <c r="U54" s="79">
        <v>18.850000000000001</v>
      </c>
      <c r="V54" s="79">
        <v>18.850000000000001</v>
      </c>
      <c r="W54" s="79">
        <v>18.850000000000001</v>
      </c>
      <c r="X54" s="79">
        <v>18.850000000000001</v>
      </c>
      <c r="Y54" s="79">
        <v>18.850000000000001</v>
      </c>
      <c r="Z54" s="79">
        <v>18.850000000000001</v>
      </c>
      <c r="AA54" s="79">
        <v>18.850000000000001</v>
      </c>
      <c r="AB54" s="79">
        <v>18.850000000000001</v>
      </c>
      <c r="AC54" s="79">
        <v>18.850000000000001</v>
      </c>
      <c r="AD54" s="79">
        <v>18.850000000000001</v>
      </c>
      <c r="AE54" s="79">
        <v>18.850000000000001</v>
      </c>
      <c r="AF54" s="79">
        <v>18.850000000000001</v>
      </c>
      <c r="AG54" s="79">
        <v>18.850000000000001</v>
      </c>
      <c r="AH54" s="79">
        <v>18.850000000000001</v>
      </c>
      <c r="AI54" s="79">
        <v>18.850000000000001</v>
      </c>
      <c r="AJ54" s="79">
        <v>18.850000000000001</v>
      </c>
      <c r="AK54" s="79">
        <v>18.850000000000001</v>
      </c>
      <c r="AL54" s="79">
        <v>18.850000000000001</v>
      </c>
      <c r="AM54" s="79">
        <v>18.850000000000001</v>
      </c>
      <c r="AN54" s="79">
        <v>18.850000000000001</v>
      </c>
      <c r="AO54" s="79">
        <v>18.850000000000001</v>
      </c>
      <c r="AP54" s="79">
        <v>18.850000000000001</v>
      </c>
      <c r="AQ54" s="8"/>
      <c r="AS54" s="24"/>
    </row>
    <row r="55" spans="2:45">
      <c r="B55" s="5"/>
      <c r="C55" s="9"/>
      <c r="D55" s="9"/>
      <c r="E55" s="18"/>
      <c r="F55" s="61" t="s">
        <v>50</v>
      </c>
      <c r="G55" s="106"/>
      <c r="H55" s="79">
        <v>7.96</v>
      </c>
      <c r="I55" s="79">
        <v>7.96</v>
      </c>
      <c r="J55" s="79">
        <v>7.96</v>
      </c>
      <c r="K55" s="79">
        <v>7.96</v>
      </c>
      <c r="L55" s="79">
        <v>7.96</v>
      </c>
      <c r="M55" s="79">
        <v>7.96</v>
      </c>
      <c r="N55" s="79">
        <v>7.96</v>
      </c>
      <c r="O55" s="79">
        <v>7.96</v>
      </c>
      <c r="P55" s="79">
        <v>7.96</v>
      </c>
      <c r="Q55" s="79">
        <v>7.96</v>
      </c>
      <c r="R55" s="79">
        <v>7.96</v>
      </c>
      <c r="S55" s="79">
        <v>7.96</v>
      </c>
      <c r="T55" s="79">
        <v>7.96</v>
      </c>
      <c r="U55" s="79">
        <v>7.96</v>
      </c>
      <c r="V55" s="79">
        <v>7.96</v>
      </c>
      <c r="W55" s="79">
        <v>7.96</v>
      </c>
      <c r="X55" s="79">
        <v>7.96</v>
      </c>
      <c r="Y55" s="79">
        <v>7.96</v>
      </c>
      <c r="Z55" s="79">
        <v>7.96</v>
      </c>
      <c r="AA55" s="79">
        <v>7.96</v>
      </c>
      <c r="AB55" s="79">
        <v>7.96</v>
      </c>
      <c r="AC55" s="79">
        <v>7.96</v>
      </c>
      <c r="AD55" s="79">
        <v>7.96</v>
      </c>
      <c r="AE55" s="79">
        <v>7.96</v>
      </c>
      <c r="AF55" s="79">
        <v>7.96</v>
      </c>
      <c r="AG55" s="79">
        <v>7.96</v>
      </c>
      <c r="AH55" s="79">
        <v>7.96</v>
      </c>
      <c r="AI55" s="79">
        <v>7.96</v>
      </c>
      <c r="AJ55" s="79">
        <v>7.96</v>
      </c>
      <c r="AK55" s="79">
        <v>7.96</v>
      </c>
      <c r="AL55" s="79">
        <v>7.96</v>
      </c>
      <c r="AM55" s="79">
        <v>7.96</v>
      </c>
      <c r="AN55" s="79">
        <v>7.96</v>
      </c>
      <c r="AO55" s="79">
        <v>7.96</v>
      </c>
      <c r="AP55" s="79">
        <v>7.96</v>
      </c>
      <c r="AQ55" s="8"/>
      <c r="AS55" s="24"/>
    </row>
    <row r="56" spans="2:45">
      <c r="B56" s="5"/>
      <c r="C56" s="9"/>
      <c r="D56" s="9"/>
      <c r="E56" s="18"/>
      <c r="F56" s="16"/>
      <c r="G56" s="107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8"/>
    </row>
    <row r="57" spans="2:45">
      <c r="B57" s="5"/>
      <c r="E57" s="34">
        <f>E50+1</f>
        <v>6</v>
      </c>
      <c r="F57" s="35" t="str">
        <f>LOOKUP(E57,CAPEX!$E$11:$E$19,CAPEX!$F$11:$F$19)</f>
        <v>Novo Iguacu</v>
      </c>
      <c r="G57" s="81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8"/>
      <c r="AS57" s="24"/>
    </row>
    <row r="58" spans="2:45">
      <c r="B58" s="5"/>
      <c r="C58" s="9"/>
      <c r="D58" s="9"/>
      <c r="E58" s="18"/>
      <c r="F58" s="61" t="s">
        <v>2</v>
      </c>
      <c r="G58" s="106"/>
      <c r="H58" s="79">
        <v>3.07</v>
      </c>
      <c r="I58" s="79">
        <v>3.07</v>
      </c>
      <c r="J58" s="79">
        <v>3.07</v>
      </c>
      <c r="K58" s="79">
        <v>3.07</v>
      </c>
      <c r="L58" s="79">
        <v>3.07</v>
      </c>
      <c r="M58" s="79">
        <v>3.07</v>
      </c>
      <c r="N58" s="79">
        <v>3.07</v>
      </c>
      <c r="O58" s="79">
        <v>3.07</v>
      </c>
      <c r="P58" s="79">
        <v>3.07</v>
      </c>
      <c r="Q58" s="79">
        <v>3.07</v>
      </c>
      <c r="R58" s="79">
        <v>3.07</v>
      </c>
      <c r="S58" s="79">
        <v>3.07</v>
      </c>
      <c r="T58" s="79">
        <v>3.07</v>
      </c>
      <c r="U58" s="79">
        <v>3.07</v>
      </c>
      <c r="V58" s="79">
        <v>3.07</v>
      </c>
      <c r="W58" s="79">
        <v>3.07</v>
      </c>
      <c r="X58" s="79">
        <v>3.07</v>
      </c>
      <c r="Y58" s="79">
        <v>3.07</v>
      </c>
      <c r="Z58" s="79">
        <v>3.07</v>
      </c>
      <c r="AA58" s="79">
        <v>3.07</v>
      </c>
      <c r="AB58" s="79">
        <v>3.07</v>
      </c>
      <c r="AC58" s="79">
        <v>3.07</v>
      </c>
      <c r="AD58" s="79">
        <v>3.07</v>
      </c>
      <c r="AE58" s="79">
        <v>3.07</v>
      </c>
      <c r="AF58" s="79">
        <v>3.07</v>
      </c>
      <c r="AG58" s="79">
        <v>3.07</v>
      </c>
      <c r="AH58" s="79">
        <v>3.07</v>
      </c>
      <c r="AI58" s="79">
        <v>3.07</v>
      </c>
      <c r="AJ58" s="79">
        <v>3.07</v>
      </c>
      <c r="AK58" s="79">
        <v>3.07</v>
      </c>
      <c r="AL58" s="79">
        <v>3.07</v>
      </c>
      <c r="AM58" s="79">
        <v>3.07</v>
      </c>
      <c r="AN58" s="79">
        <v>3.07</v>
      </c>
      <c r="AO58" s="79">
        <v>3.07</v>
      </c>
      <c r="AP58" s="79">
        <v>3.07</v>
      </c>
      <c r="AQ58" s="8"/>
      <c r="AS58" s="24"/>
    </row>
    <row r="59" spans="2:45">
      <c r="B59" s="5"/>
      <c r="C59" s="9"/>
      <c r="D59" s="9"/>
      <c r="E59" s="18"/>
      <c r="F59" s="61" t="s">
        <v>47</v>
      </c>
      <c r="G59" s="106"/>
      <c r="H59" s="79">
        <v>5.63</v>
      </c>
      <c r="I59" s="79">
        <v>5.63</v>
      </c>
      <c r="J59" s="79">
        <v>5.63</v>
      </c>
      <c r="K59" s="79">
        <v>5.63</v>
      </c>
      <c r="L59" s="79">
        <v>5.63</v>
      </c>
      <c r="M59" s="79">
        <v>5.63</v>
      </c>
      <c r="N59" s="79">
        <v>5.63</v>
      </c>
      <c r="O59" s="79">
        <v>5.63</v>
      </c>
      <c r="P59" s="79">
        <v>5.63</v>
      </c>
      <c r="Q59" s="79">
        <v>5.63</v>
      </c>
      <c r="R59" s="79">
        <v>5.63</v>
      </c>
      <c r="S59" s="79">
        <v>5.63</v>
      </c>
      <c r="T59" s="79">
        <v>5.63</v>
      </c>
      <c r="U59" s="79">
        <v>5.63</v>
      </c>
      <c r="V59" s="79">
        <v>5.63</v>
      </c>
      <c r="W59" s="79">
        <v>5.63</v>
      </c>
      <c r="X59" s="79">
        <v>5.63</v>
      </c>
      <c r="Y59" s="79">
        <v>5.63</v>
      </c>
      <c r="Z59" s="79">
        <v>5.63</v>
      </c>
      <c r="AA59" s="79">
        <v>5.63</v>
      </c>
      <c r="AB59" s="79">
        <v>5.63</v>
      </c>
      <c r="AC59" s="79">
        <v>5.63</v>
      </c>
      <c r="AD59" s="79">
        <v>5.63</v>
      </c>
      <c r="AE59" s="79">
        <v>5.63</v>
      </c>
      <c r="AF59" s="79">
        <v>5.63</v>
      </c>
      <c r="AG59" s="79">
        <v>5.63</v>
      </c>
      <c r="AH59" s="79">
        <v>5.63</v>
      </c>
      <c r="AI59" s="79">
        <v>5.63</v>
      </c>
      <c r="AJ59" s="79">
        <v>5.63</v>
      </c>
      <c r="AK59" s="79">
        <v>5.63</v>
      </c>
      <c r="AL59" s="79">
        <v>5.63</v>
      </c>
      <c r="AM59" s="79">
        <v>5.63</v>
      </c>
      <c r="AN59" s="79">
        <v>5.63</v>
      </c>
      <c r="AO59" s="79">
        <v>5.63</v>
      </c>
      <c r="AP59" s="79">
        <v>5.63</v>
      </c>
      <c r="AQ59" s="8"/>
      <c r="AS59" s="24"/>
    </row>
    <row r="60" spans="2:45">
      <c r="B60" s="5"/>
      <c r="C60" s="9"/>
      <c r="D60" s="9"/>
      <c r="E60" s="18"/>
      <c r="F60" s="61" t="s">
        <v>48</v>
      </c>
      <c r="G60" s="106"/>
      <c r="H60" s="79">
        <v>13.95</v>
      </c>
      <c r="I60" s="79">
        <v>13.95</v>
      </c>
      <c r="J60" s="79">
        <v>13.95</v>
      </c>
      <c r="K60" s="79">
        <v>13.95</v>
      </c>
      <c r="L60" s="79">
        <v>13.95</v>
      </c>
      <c r="M60" s="79">
        <v>13.95</v>
      </c>
      <c r="N60" s="79">
        <v>13.95</v>
      </c>
      <c r="O60" s="79">
        <v>13.95</v>
      </c>
      <c r="P60" s="79">
        <v>13.95</v>
      </c>
      <c r="Q60" s="79">
        <v>13.95</v>
      </c>
      <c r="R60" s="79">
        <v>13.95</v>
      </c>
      <c r="S60" s="79">
        <v>13.95</v>
      </c>
      <c r="T60" s="79">
        <v>13.95</v>
      </c>
      <c r="U60" s="79">
        <v>13.95</v>
      </c>
      <c r="V60" s="79">
        <v>13.95</v>
      </c>
      <c r="W60" s="79">
        <v>13.95</v>
      </c>
      <c r="X60" s="79">
        <v>13.95</v>
      </c>
      <c r="Y60" s="79">
        <v>13.95</v>
      </c>
      <c r="Z60" s="79">
        <v>13.95</v>
      </c>
      <c r="AA60" s="79">
        <v>13.95</v>
      </c>
      <c r="AB60" s="79">
        <v>13.95</v>
      </c>
      <c r="AC60" s="79">
        <v>13.95</v>
      </c>
      <c r="AD60" s="79">
        <v>13.95</v>
      </c>
      <c r="AE60" s="79">
        <v>13.95</v>
      </c>
      <c r="AF60" s="79">
        <v>13.95</v>
      </c>
      <c r="AG60" s="79">
        <v>13.95</v>
      </c>
      <c r="AH60" s="79">
        <v>13.95</v>
      </c>
      <c r="AI60" s="79">
        <v>13.95</v>
      </c>
      <c r="AJ60" s="79">
        <v>13.95</v>
      </c>
      <c r="AK60" s="79">
        <v>13.95</v>
      </c>
      <c r="AL60" s="79">
        <v>13.95</v>
      </c>
      <c r="AM60" s="79">
        <v>13.95</v>
      </c>
      <c r="AN60" s="79">
        <v>13.95</v>
      </c>
      <c r="AO60" s="79">
        <v>13.95</v>
      </c>
      <c r="AP60" s="79">
        <v>13.95</v>
      </c>
      <c r="AQ60" s="8"/>
      <c r="AS60" s="24"/>
    </row>
    <row r="61" spans="2:45">
      <c r="B61" s="5"/>
      <c r="C61" s="9"/>
      <c r="D61" s="9"/>
      <c r="E61" s="18"/>
      <c r="F61" s="61" t="s">
        <v>49</v>
      </c>
      <c r="G61" s="106"/>
      <c r="H61" s="79">
        <v>21.58</v>
      </c>
      <c r="I61" s="79">
        <v>21.58</v>
      </c>
      <c r="J61" s="79">
        <v>21.58</v>
      </c>
      <c r="K61" s="79">
        <v>21.58</v>
      </c>
      <c r="L61" s="79">
        <v>21.58</v>
      </c>
      <c r="M61" s="79">
        <v>21.58</v>
      </c>
      <c r="N61" s="79">
        <v>21.58</v>
      </c>
      <c r="O61" s="79">
        <v>21.58</v>
      </c>
      <c r="P61" s="79">
        <v>21.58</v>
      </c>
      <c r="Q61" s="79">
        <v>21.58</v>
      </c>
      <c r="R61" s="79">
        <v>21.58</v>
      </c>
      <c r="S61" s="79">
        <v>21.58</v>
      </c>
      <c r="T61" s="79">
        <v>21.58</v>
      </c>
      <c r="U61" s="79">
        <v>21.58</v>
      </c>
      <c r="V61" s="79">
        <v>21.58</v>
      </c>
      <c r="W61" s="79">
        <v>21.58</v>
      </c>
      <c r="X61" s="79">
        <v>21.58</v>
      </c>
      <c r="Y61" s="79">
        <v>21.58</v>
      </c>
      <c r="Z61" s="79">
        <v>21.58</v>
      </c>
      <c r="AA61" s="79">
        <v>21.58</v>
      </c>
      <c r="AB61" s="79">
        <v>21.58</v>
      </c>
      <c r="AC61" s="79">
        <v>21.58</v>
      </c>
      <c r="AD61" s="79">
        <v>21.58</v>
      </c>
      <c r="AE61" s="79">
        <v>21.58</v>
      </c>
      <c r="AF61" s="79">
        <v>21.58</v>
      </c>
      <c r="AG61" s="79">
        <v>21.58</v>
      </c>
      <c r="AH61" s="79">
        <v>21.58</v>
      </c>
      <c r="AI61" s="79">
        <v>21.58</v>
      </c>
      <c r="AJ61" s="79">
        <v>21.58</v>
      </c>
      <c r="AK61" s="79">
        <v>21.58</v>
      </c>
      <c r="AL61" s="79">
        <v>21.58</v>
      </c>
      <c r="AM61" s="79">
        <v>21.58</v>
      </c>
      <c r="AN61" s="79">
        <v>21.58</v>
      </c>
      <c r="AO61" s="79">
        <v>21.58</v>
      </c>
      <c r="AP61" s="79">
        <v>21.58</v>
      </c>
      <c r="AQ61" s="8"/>
      <c r="AS61" s="24"/>
    </row>
    <row r="62" spans="2:45">
      <c r="B62" s="5"/>
      <c r="C62" s="9"/>
      <c r="D62" s="9"/>
      <c r="E62" s="18"/>
      <c r="F62" s="61" t="s">
        <v>50</v>
      </c>
      <c r="G62" s="106"/>
      <c r="H62" s="79">
        <v>8.75</v>
      </c>
      <c r="I62" s="79">
        <v>8.75</v>
      </c>
      <c r="J62" s="79">
        <v>8.75</v>
      </c>
      <c r="K62" s="79">
        <v>8.75</v>
      </c>
      <c r="L62" s="79">
        <v>8.75</v>
      </c>
      <c r="M62" s="79">
        <v>8.75</v>
      </c>
      <c r="N62" s="79">
        <v>8.75</v>
      </c>
      <c r="O62" s="79">
        <v>8.75</v>
      </c>
      <c r="P62" s="79">
        <v>8.75</v>
      </c>
      <c r="Q62" s="79">
        <v>8.75</v>
      </c>
      <c r="R62" s="79">
        <v>8.75</v>
      </c>
      <c r="S62" s="79">
        <v>8.75</v>
      </c>
      <c r="T62" s="79">
        <v>8.75</v>
      </c>
      <c r="U62" s="79">
        <v>8.75</v>
      </c>
      <c r="V62" s="79">
        <v>8.75</v>
      </c>
      <c r="W62" s="79">
        <v>8.75</v>
      </c>
      <c r="X62" s="79">
        <v>8.75</v>
      </c>
      <c r="Y62" s="79">
        <v>8.75</v>
      </c>
      <c r="Z62" s="79">
        <v>8.75</v>
      </c>
      <c r="AA62" s="79">
        <v>8.75</v>
      </c>
      <c r="AB62" s="79">
        <v>8.75</v>
      </c>
      <c r="AC62" s="79">
        <v>8.75</v>
      </c>
      <c r="AD62" s="79">
        <v>8.75</v>
      </c>
      <c r="AE62" s="79">
        <v>8.75</v>
      </c>
      <c r="AF62" s="79">
        <v>8.75</v>
      </c>
      <c r="AG62" s="79">
        <v>8.75</v>
      </c>
      <c r="AH62" s="79">
        <v>8.75</v>
      </c>
      <c r="AI62" s="79">
        <v>8.75</v>
      </c>
      <c r="AJ62" s="79">
        <v>8.75</v>
      </c>
      <c r="AK62" s="79">
        <v>8.75</v>
      </c>
      <c r="AL62" s="79">
        <v>8.75</v>
      </c>
      <c r="AM62" s="79">
        <v>8.75</v>
      </c>
      <c r="AN62" s="79">
        <v>8.75</v>
      </c>
      <c r="AO62" s="79">
        <v>8.75</v>
      </c>
      <c r="AP62" s="79">
        <v>8.75</v>
      </c>
      <c r="AQ62" s="8"/>
      <c r="AS62" s="24"/>
    </row>
    <row r="63" spans="2:45">
      <c r="B63" s="5"/>
      <c r="C63" s="9"/>
      <c r="D63" s="9"/>
      <c r="E63" s="18"/>
      <c r="F63" s="16"/>
      <c r="G63" s="107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8"/>
    </row>
    <row r="64" spans="2:45">
      <c r="B64" s="5"/>
      <c r="E64" s="34">
        <f>E57+1</f>
        <v>7</v>
      </c>
      <c r="F64" s="35" t="str">
        <f>LOOKUP(E64,CAPEX!$E$11:$E$19,CAPEX!$F$11:$F$19)</f>
        <v>Queimados</v>
      </c>
      <c r="G64" s="81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8"/>
      <c r="AS64" s="24"/>
    </row>
    <row r="65" spans="2:45">
      <c r="B65" s="5"/>
      <c r="C65" s="9"/>
      <c r="D65" s="9"/>
      <c r="E65" s="18"/>
      <c r="F65" s="61" t="s">
        <v>2</v>
      </c>
      <c r="G65" s="106"/>
      <c r="H65" s="79">
        <v>3.07</v>
      </c>
      <c r="I65" s="79">
        <v>3.07</v>
      </c>
      <c r="J65" s="79">
        <v>3.07</v>
      </c>
      <c r="K65" s="79">
        <v>3.07</v>
      </c>
      <c r="L65" s="79">
        <v>3.07</v>
      </c>
      <c r="M65" s="79">
        <v>3.07</v>
      </c>
      <c r="N65" s="79">
        <v>3.07</v>
      </c>
      <c r="O65" s="79">
        <v>3.07</v>
      </c>
      <c r="P65" s="79">
        <v>3.07</v>
      </c>
      <c r="Q65" s="79">
        <v>3.07</v>
      </c>
      <c r="R65" s="79">
        <v>3.07</v>
      </c>
      <c r="S65" s="79">
        <v>3.07</v>
      </c>
      <c r="T65" s="79">
        <v>3.07</v>
      </c>
      <c r="U65" s="79">
        <v>3.07</v>
      </c>
      <c r="V65" s="79">
        <v>3.07</v>
      </c>
      <c r="W65" s="79">
        <v>3.07</v>
      </c>
      <c r="X65" s="79">
        <v>3.07</v>
      </c>
      <c r="Y65" s="79">
        <v>3.07</v>
      </c>
      <c r="Z65" s="79">
        <v>3.07</v>
      </c>
      <c r="AA65" s="79">
        <v>3.07</v>
      </c>
      <c r="AB65" s="79">
        <v>3.07</v>
      </c>
      <c r="AC65" s="79">
        <v>3.07</v>
      </c>
      <c r="AD65" s="79">
        <v>3.07</v>
      </c>
      <c r="AE65" s="79">
        <v>3.07</v>
      </c>
      <c r="AF65" s="79">
        <v>3.07</v>
      </c>
      <c r="AG65" s="79">
        <v>3.07</v>
      </c>
      <c r="AH65" s="79">
        <v>3.07</v>
      </c>
      <c r="AI65" s="79">
        <v>3.07</v>
      </c>
      <c r="AJ65" s="79">
        <v>3.07</v>
      </c>
      <c r="AK65" s="79">
        <v>3.07</v>
      </c>
      <c r="AL65" s="79">
        <v>3.07</v>
      </c>
      <c r="AM65" s="79">
        <v>3.07</v>
      </c>
      <c r="AN65" s="79">
        <v>3.07</v>
      </c>
      <c r="AO65" s="79">
        <v>3.07</v>
      </c>
      <c r="AP65" s="79">
        <v>3.07</v>
      </c>
      <c r="AQ65" s="8"/>
      <c r="AS65" s="24"/>
    </row>
    <row r="66" spans="2:45">
      <c r="B66" s="5"/>
      <c r="C66" s="9"/>
      <c r="D66" s="9"/>
      <c r="E66" s="18"/>
      <c r="F66" s="61" t="s">
        <v>47</v>
      </c>
      <c r="G66" s="106"/>
      <c r="H66" s="79">
        <v>4.4800000000000004</v>
      </c>
      <c r="I66" s="79">
        <v>4.4800000000000004</v>
      </c>
      <c r="J66" s="79">
        <v>4.4800000000000004</v>
      </c>
      <c r="K66" s="79">
        <v>4.4800000000000004</v>
      </c>
      <c r="L66" s="79">
        <v>4.4800000000000004</v>
      </c>
      <c r="M66" s="79">
        <v>4.4800000000000004</v>
      </c>
      <c r="N66" s="79">
        <v>4.4800000000000004</v>
      </c>
      <c r="O66" s="79">
        <v>4.4800000000000004</v>
      </c>
      <c r="P66" s="79">
        <v>4.4800000000000004</v>
      </c>
      <c r="Q66" s="79">
        <v>4.4800000000000004</v>
      </c>
      <c r="R66" s="79">
        <v>4.4800000000000004</v>
      </c>
      <c r="S66" s="79">
        <v>4.4800000000000004</v>
      </c>
      <c r="T66" s="79">
        <v>4.4800000000000004</v>
      </c>
      <c r="U66" s="79">
        <v>4.4800000000000004</v>
      </c>
      <c r="V66" s="79">
        <v>4.4800000000000004</v>
      </c>
      <c r="W66" s="79">
        <v>4.4800000000000004</v>
      </c>
      <c r="X66" s="79">
        <v>4.4800000000000004</v>
      </c>
      <c r="Y66" s="79">
        <v>4.4800000000000004</v>
      </c>
      <c r="Z66" s="79">
        <v>4.4800000000000004</v>
      </c>
      <c r="AA66" s="79">
        <v>4.4800000000000004</v>
      </c>
      <c r="AB66" s="79">
        <v>4.4800000000000004</v>
      </c>
      <c r="AC66" s="79">
        <v>4.4800000000000004</v>
      </c>
      <c r="AD66" s="79">
        <v>4.4800000000000004</v>
      </c>
      <c r="AE66" s="79">
        <v>4.4800000000000004</v>
      </c>
      <c r="AF66" s="79">
        <v>4.4800000000000004</v>
      </c>
      <c r="AG66" s="79">
        <v>4.4800000000000004</v>
      </c>
      <c r="AH66" s="79">
        <v>4.4800000000000004</v>
      </c>
      <c r="AI66" s="79">
        <v>4.4800000000000004</v>
      </c>
      <c r="AJ66" s="79">
        <v>4.4800000000000004</v>
      </c>
      <c r="AK66" s="79">
        <v>4.4800000000000004</v>
      </c>
      <c r="AL66" s="79">
        <v>4.4800000000000004</v>
      </c>
      <c r="AM66" s="79">
        <v>4.4800000000000004</v>
      </c>
      <c r="AN66" s="79">
        <v>4.4800000000000004</v>
      </c>
      <c r="AO66" s="79">
        <v>4.4800000000000004</v>
      </c>
      <c r="AP66" s="79">
        <v>4.4800000000000004</v>
      </c>
      <c r="AQ66" s="8"/>
      <c r="AS66" s="24"/>
    </row>
    <row r="67" spans="2:45">
      <c r="B67" s="5"/>
      <c r="C67" s="9"/>
      <c r="D67" s="9"/>
      <c r="E67" s="18"/>
      <c r="F67" s="61" t="s">
        <v>48</v>
      </c>
      <c r="G67" s="106"/>
      <c r="H67" s="79">
        <v>15.47</v>
      </c>
      <c r="I67" s="79">
        <v>15.47</v>
      </c>
      <c r="J67" s="79">
        <v>15.47</v>
      </c>
      <c r="K67" s="79">
        <v>15.47</v>
      </c>
      <c r="L67" s="79">
        <v>15.47</v>
      </c>
      <c r="M67" s="79">
        <v>15.47</v>
      </c>
      <c r="N67" s="79">
        <v>15.47</v>
      </c>
      <c r="O67" s="79">
        <v>15.47</v>
      </c>
      <c r="P67" s="79">
        <v>15.47</v>
      </c>
      <c r="Q67" s="79">
        <v>15.47</v>
      </c>
      <c r="R67" s="79">
        <v>15.47</v>
      </c>
      <c r="S67" s="79">
        <v>15.47</v>
      </c>
      <c r="T67" s="79">
        <v>15.47</v>
      </c>
      <c r="U67" s="79">
        <v>15.47</v>
      </c>
      <c r="V67" s="79">
        <v>15.47</v>
      </c>
      <c r="W67" s="79">
        <v>15.47</v>
      </c>
      <c r="X67" s="79">
        <v>15.47</v>
      </c>
      <c r="Y67" s="79">
        <v>15.47</v>
      </c>
      <c r="Z67" s="79">
        <v>15.47</v>
      </c>
      <c r="AA67" s="79">
        <v>15.47</v>
      </c>
      <c r="AB67" s="79">
        <v>15.47</v>
      </c>
      <c r="AC67" s="79">
        <v>15.47</v>
      </c>
      <c r="AD67" s="79">
        <v>15.47</v>
      </c>
      <c r="AE67" s="79">
        <v>15.47</v>
      </c>
      <c r="AF67" s="79">
        <v>15.47</v>
      </c>
      <c r="AG67" s="79">
        <v>15.47</v>
      </c>
      <c r="AH67" s="79">
        <v>15.47</v>
      </c>
      <c r="AI67" s="79">
        <v>15.47</v>
      </c>
      <c r="AJ67" s="79">
        <v>15.47</v>
      </c>
      <c r="AK67" s="79">
        <v>15.47</v>
      </c>
      <c r="AL67" s="79">
        <v>15.47</v>
      </c>
      <c r="AM67" s="79">
        <v>15.47</v>
      </c>
      <c r="AN67" s="79">
        <v>15.47</v>
      </c>
      <c r="AO67" s="79">
        <v>15.47</v>
      </c>
      <c r="AP67" s="79">
        <v>15.47</v>
      </c>
      <c r="AQ67" s="8"/>
      <c r="AS67" s="24"/>
    </row>
    <row r="68" spans="2:45">
      <c r="B68" s="5"/>
      <c r="C68" s="9"/>
      <c r="D68" s="9"/>
      <c r="E68" s="18"/>
      <c r="F68" s="61" t="s">
        <v>49</v>
      </c>
      <c r="G68" s="106"/>
      <c r="H68" s="79">
        <v>22.14</v>
      </c>
      <c r="I68" s="79">
        <v>22.14</v>
      </c>
      <c r="J68" s="79">
        <v>22.14</v>
      </c>
      <c r="K68" s="79">
        <v>22.14</v>
      </c>
      <c r="L68" s="79">
        <v>22.14</v>
      </c>
      <c r="M68" s="79">
        <v>22.14</v>
      </c>
      <c r="N68" s="79">
        <v>22.14</v>
      </c>
      <c r="O68" s="79">
        <v>22.14</v>
      </c>
      <c r="P68" s="79">
        <v>22.14</v>
      </c>
      <c r="Q68" s="79">
        <v>22.14</v>
      </c>
      <c r="R68" s="79">
        <v>22.14</v>
      </c>
      <c r="S68" s="79">
        <v>22.14</v>
      </c>
      <c r="T68" s="79">
        <v>22.14</v>
      </c>
      <c r="U68" s="79">
        <v>22.14</v>
      </c>
      <c r="V68" s="79">
        <v>22.14</v>
      </c>
      <c r="W68" s="79">
        <v>22.14</v>
      </c>
      <c r="X68" s="79">
        <v>22.14</v>
      </c>
      <c r="Y68" s="79">
        <v>22.14</v>
      </c>
      <c r="Z68" s="79">
        <v>22.14</v>
      </c>
      <c r="AA68" s="79">
        <v>22.14</v>
      </c>
      <c r="AB68" s="79">
        <v>22.14</v>
      </c>
      <c r="AC68" s="79">
        <v>22.14</v>
      </c>
      <c r="AD68" s="79">
        <v>22.14</v>
      </c>
      <c r="AE68" s="79">
        <v>22.14</v>
      </c>
      <c r="AF68" s="79">
        <v>22.14</v>
      </c>
      <c r="AG68" s="79">
        <v>22.14</v>
      </c>
      <c r="AH68" s="79">
        <v>22.14</v>
      </c>
      <c r="AI68" s="79">
        <v>22.14</v>
      </c>
      <c r="AJ68" s="79">
        <v>22.14</v>
      </c>
      <c r="AK68" s="79">
        <v>22.14</v>
      </c>
      <c r="AL68" s="79">
        <v>22.14</v>
      </c>
      <c r="AM68" s="79">
        <v>22.14</v>
      </c>
      <c r="AN68" s="79">
        <v>22.14</v>
      </c>
      <c r="AO68" s="79">
        <v>22.14</v>
      </c>
      <c r="AP68" s="79">
        <v>22.14</v>
      </c>
      <c r="AQ68" s="8"/>
      <c r="AS68" s="24"/>
    </row>
    <row r="69" spans="2:45">
      <c r="B69" s="5"/>
      <c r="C69" s="9"/>
      <c r="D69" s="9"/>
      <c r="E69" s="18"/>
      <c r="F69" s="61" t="s">
        <v>50</v>
      </c>
      <c r="G69" s="106"/>
      <c r="H69" s="79">
        <v>8.82</v>
      </c>
      <c r="I69" s="79">
        <v>8.82</v>
      </c>
      <c r="J69" s="79">
        <v>8.82</v>
      </c>
      <c r="K69" s="79">
        <v>8.82</v>
      </c>
      <c r="L69" s="79">
        <v>8.82</v>
      </c>
      <c r="M69" s="79">
        <v>8.82</v>
      </c>
      <c r="N69" s="79">
        <v>8.82</v>
      </c>
      <c r="O69" s="79">
        <v>8.82</v>
      </c>
      <c r="P69" s="79">
        <v>8.82</v>
      </c>
      <c r="Q69" s="79">
        <v>8.82</v>
      </c>
      <c r="R69" s="79">
        <v>8.82</v>
      </c>
      <c r="S69" s="79">
        <v>8.82</v>
      </c>
      <c r="T69" s="79">
        <v>8.82</v>
      </c>
      <c r="U69" s="79">
        <v>8.82</v>
      </c>
      <c r="V69" s="79">
        <v>8.82</v>
      </c>
      <c r="W69" s="79">
        <v>8.82</v>
      </c>
      <c r="X69" s="79">
        <v>8.82</v>
      </c>
      <c r="Y69" s="79">
        <v>8.82</v>
      </c>
      <c r="Z69" s="79">
        <v>8.82</v>
      </c>
      <c r="AA69" s="79">
        <v>8.82</v>
      </c>
      <c r="AB69" s="79">
        <v>8.82</v>
      </c>
      <c r="AC69" s="79">
        <v>8.82</v>
      </c>
      <c r="AD69" s="79">
        <v>8.82</v>
      </c>
      <c r="AE69" s="79">
        <v>8.82</v>
      </c>
      <c r="AF69" s="79">
        <v>8.82</v>
      </c>
      <c r="AG69" s="79">
        <v>8.82</v>
      </c>
      <c r="AH69" s="79">
        <v>8.82</v>
      </c>
      <c r="AI69" s="79">
        <v>8.82</v>
      </c>
      <c r="AJ69" s="79">
        <v>8.82</v>
      </c>
      <c r="AK69" s="79">
        <v>8.82</v>
      </c>
      <c r="AL69" s="79">
        <v>8.82</v>
      </c>
      <c r="AM69" s="79">
        <v>8.82</v>
      </c>
      <c r="AN69" s="79">
        <v>8.82</v>
      </c>
      <c r="AO69" s="79">
        <v>8.82</v>
      </c>
      <c r="AP69" s="79">
        <v>8.82</v>
      </c>
      <c r="AQ69" s="8"/>
      <c r="AS69" s="24"/>
    </row>
    <row r="70" spans="2:45">
      <c r="B70" s="5"/>
      <c r="C70" s="9"/>
      <c r="D70" s="9"/>
      <c r="E70" s="18"/>
      <c r="F70" s="16"/>
      <c r="G70" s="107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8"/>
    </row>
    <row r="71" spans="2:45">
      <c r="B71" s="5"/>
      <c r="E71" s="34">
        <f>E64+1</f>
        <v>8</v>
      </c>
      <c r="F71" s="35" t="str">
        <f>LOOKUP(E71,CAPEX!$E$11:$E$19,CAPEX!$F$11:$F$19)</f>
        <v>Rio de Janeiro - AP 1, 2.2 e 3</v>
      </c>
      <c r="G71" s="81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8"/>
      <c r="AS71" s="24"/>
    </row>
    <row r="72" spans="2:45">
      <c r="B72" s="5"/>
      <c r="C72" s="9"/>
      <c r="D72" s="9"/>
      <c r="E72" s="18"/>
      <c r="F72" s="61" t="s">
        <v>2</v>
      </c>
      <c r="G72" s="106"/>
      <c r="H72" s="79">
        <v>3.1960625894112602</v>
      </c>
      <c r="I72" s="79">
        <v>3.1960625894112602</v>
      </c>
      <c r="J72" s="79">
        <v>3.1960625894112602</v>
      </c>
      <c r="K72" s="79">
        <v>3.1960625894112602</v>
      </c>
      <c r="L72" s="79">
        <v>3.1960625894112602</v>
      </c>
      <c r="M72" s="79">
        <v>3.1960625894112602</v>
      </c>
      <c r="N72" s="79">
        <v>3.1960625894112602</v>
      </c>
      <c r="O72" s="79">
        <v>3.1960625894112602</v>
      </c>
      <c r="P72" s="79">
        <v>3.1960625894112602</v>
      </c>
      <c r="Q72" s="79">
        <v>3.1960625894112602</v>
      </c>
      <c r="R72" s="79">
        <v>3.1960625894112602</v>
      </c>
      <c r="S72" s="79">
        <v>3.1960625894112602</v>
      </c>
      <c r="T72" s="79">
        <v>3.1960625894112602</v>
      </c>
      <c r="U72" s="79">
        <v>3.1960625894112602</v>
      </c>
      <c r="V72" s="79">
        <v>3.1960625894112602</v>
      </c>
      <c r="W72" s="79">
        <v>3.1960625894112602</v>
      </c>
      <c r="X72" s="79">
        <v>3.1960625894112602</v>
      </c>
      <c r="Y72" s="79">
        <v>3.1960625894112602</v>
      </c>
      <c r="Z72" s="79">
        <v>3.1960625894112602</v>
      </c>
      <c r="AA72" s="79">
        <v>3.1960625894112602</v>
      </c>
      <c r="AB72" s="79">
        <v>3.1960625894112602</v>
      </c>
      <c r="AC72" s="79">
        <v>3.1960625894112602</v>
      </c>
      <c r="AD72" s="79">
        <v>3.1960625894112602</v>
      </c>
      <c r="AE72" s="79">
        <v>3.1960625894112602</v>
      </c>
      <c r="AF72" s="79">
        <v>3.1960625894112602</v>
      </c>
      <c r="AG72" s="79">
        <v>3.1960625894112602</v>
      </c>
      <c r="AH72" s="79">
        <v>3.1960625894112602</v>
      </c>
      <c r="AI72" s="79">
        <v>3.1960625894112602</v>
      </c>
      <c r="AJ72" s="79">
        <v>3.1960625894112602</v>
      </c>
      <c r="AK72" s="79">
        <v>3.1960625894112602</v>
      </c>
      <c r="AL72" s="79">
        <v>3.1960625894112602</v>
      </c>
      <c r="AM72" s="79">
        <v>3.1960625894112602</v>
      </c>
      <c r="AN72" s="79">
        <v>3.1960625894112602</v>
      </c>
      <c r="AO72" s="79">
        <v>3.1960625894112602</v>
      </c>
      <c r="AP72" s="79">
        <v>3.1960625894112602</v>
      </c>
      <c r="AQ72" s="8"/>
      <c r="AS72" s="24"/>
    </row>
    <row r="73" spans="2:45">
      <c r="B73" s="5"/>
      <c r="C73" s="9"/>
      <c r="D73" s="9"/>
      <c r="E73" s="18"/>
      <c r="F73" s="61" t="s">
        <v>47</v>
      </c>
      <c r="G73" s="106"/>
      <c r="H73" s="79">
        <v>4.9215442327743943</v>
      </c>
      <c r="I73" s="79">
        <v>4.9215442327743943</v>
      </c>
      <c r="J73" s="79">
        <v>4.9215442327743943</v>
      </c>
      <c r="K73" s="79">
        <v>4.9215442327743943</v>
      </c>
      <c r="L73" s="79">
        <v>4.9215442327743943</v>
      </c>
      <c r="M73" s="79">
        <v>4.9215442327743943</v>
      </c>
      <c r="N73" s="79">
        <v>4.9215442327743943</v>
      </c>
      <c r="O73" s="79">
        <v>4.9215442327743943</v>
      </c>
      <c r="P73" s="79">
        <v>4.9215442327743943</v>
      </c>
      <c r="Q73" s="79">
        <v>4.9215442327743943</v>
      </c>
      <c r="R73" s="79">
        <v>4.9215442327743943</v>
      </c>
      <c r="S73" s="79">
        <v>4.9215442327743943</v>
      </c>
      <c r="T73" s="79">
        <v>4.9215442327743943</v>
      </c>
      <c r="U73" s="79">
        <v>4.9215442327743943</v>
      </c>
      <c r="V73" s="79">
        <v>4.9215442327743943</v>
      </c>
      <c r="W73" s="79">
        <v>4.9215442327743943</v>
      </c>
      <c r="X73" s="79">
        <v>4.9215442327743943</v>
      </c>
      <c r="Y73" s="79">
        <v>4.9215442327743943</v>
      </c>
      <c r="Z73" s="79">
        <v>4.9215442327743943</v>
      </c>
      <c r="AA73" s="79">
        <v>4.9215442327743943</v>
      </c>
      <c r="AB73" s="79">
        <v>4.9215442327743943</v>
      </c>
      <c r="AC73" s="79">
        <v>4.9215442327743943</v>
      </c>
      <c r="AD73" s="79">
        <v>4.9215442327743943</v>
      </c>
      <c r="AE73" s="79">
        <v>4.9215442327743943</v>
      </c>
      <c r="AF73" s="79">
        <v>4.9215442327743943</v>
      </c>
      <c r="AG73" s="79">
        <v>4.9215442327743943</v>
      </c>
      <c r="AH73" s="79">
        <v>4.9215442327743943</v>
      </c>
      <c r="AI73" s="79">
        <v>4.9215442327743943</v>
      </c>
      <c r="AJ73" s="79">
        <v>4.9215442327743943</v>
      </c>
      <c r="AK73" s="79">
        <v>4.9215442327743943</v>
      </c>
      <c r="AL73" s="79">
        <v>4.9215442327743943</v>
      </c>
      <c r="AM73" s="79">
        <v>4.9215442327743943</v>
      </c>
      <c r="AN73" s="79">
        <v>4.9215442327743943</v>
      </c>
      <c r="AO73" s="79">
        <v>4.9215442327743943</v>
      </c>
      <c r="AP73" s="79">
        <v>4.9215442327743943</v>
      </c>
      <c r="AQ73" s="8"/>
      <c r="AS73" s="24"/>
    </row>
    <row r="74" spans="2:45">
      <c r="B74" s="5"/>
      <c r="C74" s="9"/>
      <c r="D74" s="9"/>
      <c r="E74" s="18"/>
      <c r="F74" s="61" t="s">
        <v>48</v>
      </c>
      <c r="G74" s="106"/>
      <c r="H74" s="79">
        <v>15.715608376767641</v>
      </c>
      <c r="I74" s="79">
        <v>15.715608376767641</v>
      </c>
      <c r="J74" s="79">
        <v>15.715608376767641</v>
      </c>
      <c r="K74" s="79">
        <v>15.715608376767641</v>
      </c>
      <c r="L74" s="79">
        <v>15.715608376767641</v>
      </c>
      <c r="M74" s="79">
        <v>15.715608376767641</v>
      </c>
      <c r="N74" s="79">
        <v>15.715608376767641</v>
      </c>
      <c r="O74" s="79">
        <v>15.715608376767641</v>
      </c>
      <c r="P74" s="79">
        <v>15.715608376767641</v>
      </c>
      <c r="Q74" s="79">
        <v>15.715608376767641</v>
      </c>
      <c r="R74" s="79">
        <v>15.715608376767641</v>
      </c>
      <c r="S74" s="79">
        <v>15.715608376767641</v>
      </c>
      <c r="T74" s="79">
        <v>15.715608376767641</v>
      </c>
      <c r="U74" s="79">
        <v>15.715608376767641</v>
      </c>
      <c r="V74" s="79">
        <v>15.715608376767641</v>
      </c>
      <c r="W74" s="79">
        <v>15.715608376767641</v>
      </c>
      <c r="X74" s="79">
        <v>15.715608376767641</v>
      </c>
      <c r="Y74" s="79">
        <v>15.715608376767641</v>
      </c>
      <c r="Z74" s="79">
        <v>15.715608376767641</v>
      </c>
      <c r="AA74" s="79">
        <v>15.715608376767641</v>
      </c>
      <c r="AB74" s="79">
        <v>15.715608376767641</v>
      </c>
      <c r="AC74" s="79">
        <v>15.715608376767641</v>
      </c>
      <c r="AD74" s="79">
        <v>15.715608376767641</v>
      </c>
      <c r="AE74" s="79">
        <v>15.715608376767641</v>
      </c>
      <c r="AF74" s="79">
        <v>15.715608376767641</v>
      </c>
      <c r="AG74" s="79">
        <v>15.715608376767641</v>
      </c>
      <c r="AH74" s="79">
        <v>15.715608376767641</v>
      </c>
      <c r="AI74" s="79">
        <v>15.715608376767641</v>
      </c>
      <c r="AJ74" s="79">
        <v>15.715608376767641</v>
      </c>
      <c r="AK74" s="79">
        <v>15.715608376767641</v>
      </c>
      <c r="AL74" s="79">
        <v>15.715608376767641</v>
      </c>
      <c r="AM74" s="79">
        <v>15.715608376767641</v>
      </c>
      <c r="AN74" s="79">
        <v>15.715608376767641</v>
      </c>
      <c r="AO74" s="79">
        <v>15.715608376767641</v>
      </c>
      <c r="AP74" s="79">
        <v>15.715608376767641</v>
      </c>
      <c r="AQ74" s="8"/>
      <c r="AS74" s="24"/>
    </row>
    <row r="75" spans="2:45">
      <c r="B75" s="5"/>
      <c r="C75" s="9"/>
      <c r="D75" s="9"/>
      <c r="E75" s="18"/>
      <c r="F75" s="61" t="s">
        <v>49</v>
      </c>
      <c r="G75" s="106"/>
      <c r="H75" s="79">
        <v>22.941062758350764</v>
      </c>
      <c r="I75" s="79">
        <v>22.941062758350764</v>
      </c>
      <c r="J75" s="79">
        <v>22.941062758350764</v>
      </c>
      <c r="K75" s="79">
        <v>22.941062758350764</v>
      </c>
      <c r="L75" s="79">
        <v>22.941062758350764</v>
      </c>
      <c r="M75" s="79">
        <v>22.941062758350764</v>
      </c>
      <c r="N75" s="79">
        <v>22.941062758350764</v>
      </c>
      <c r="O75" s="79">
        <v>22.941062758350764</v>
      </c>
      <c r="P75" s="79">
        <v>22.941062758350764</v>
      </c>
      <c r="Q75" s="79">
        <v>22.941062758350764</v>
      </c>
      <c r="R75" s="79">
        <v>22.941062758350764</v>
      </c>
      <c r="S75" s="79">
        <v>22.941062758350764</v>
      </c>
      <c r="T75" s="79">
        <v>22.941062758350764</v>
      </c>
      <c r="U75" s="79">
        <v>22.941062758350764</v>
      </c>
      <c r="V75" s="79">
        <v>22.941062758350764</v>
      </c>
      <c r="W75" s="79">
        <v>22.941062758350764</v>
      </c>
      <c r="X75" s="79">
        <v>22.941062758350764</v>
      </c>
      <c r="Y75" s="79">
        <v>22.941062758350764</v>
      </c>
      <c r="Z75" s="79">
        <v>22.941062758350764</v>
      </c>
      <c r="AA75" s="79">
        <v>22.941062758350764</v>
      </c>
      <c r="AB75" s="79">
        <v>22.941062758350764</v>
      </c>
      <c r="AC75" s="79">
        <v>22.941062758350764</v>
      </c>
      <c r="AD75" s="79">
        <v>22.941062758350764</v>
      </c>
      <c r="AE75" s="79">
        <v>22.941062758350764</v>
      </c>
      <c r="AF75" s="79">
        <v>22.941062758350764</v>
      </c>
      <c r="AG75" s="79">
        <v>22.941062758350764</v>
      </c>
      <c r="AH75" s="79">
        <v>22.941062758350764</v>
      </c>
      <c r="AI75" s="79">
        <v>22.941062758350764</v>
      </c>
      <c r="AJ75" s="79">
        <v>22.941062758350764</v>
      </c>
      <c r="AK75" s="79">
        <v>22.941062758350764</v>
      </c>
      <c r="AL75" s="79">
        <v>22.941062758350764</v>
      </c>
      <c r="AM75" s="79">
        <v>22.941062758350764</v>
      </c>
      <c r="AN75" s="79">
        <v>22.941062758350764</v>
      </c>
      <c r="AO75" s="79">
        <v>22.941062758350764</v>
      </c>
      <c r="AP75" s="79">
        <v>22.941062758350764</v>
      </c>
      <c r="AQ75" s="8"/>
      <c r="AS75" s="24"/>
    </row>
    <row r="76" spans="2:45">
      <c r="B76" s="5"/>
      <c r="C76" s="9"/>
      <c r="D76" s="9"/>
      <c r="E76" s="18"/>
      <c r="F76" s="61" t="s">
        <v>50</v>
      </c>
      <c r="G76" s="106"/>
      <c r="H76" s="79">
        <v>11.186219062939411</v>
      </c>
      <c r="I76" s="79">
        <v>11.186219062939411</v>
      </c>
      <c r="J76" s="79">
        <v>11.186219062939411</v>
      </c>
      <c r="K76" s="79">
        <v>11.186219062939411</v>
      </c>
      <c r="L76" s="79">
        <v>11.186219062939411</v>
      </c>
      <c r="M76" s="79">
        <v>11.186219062939411</v>
      </c>
      <c r="N76" s="79">
        <v>11.186219062939411</v>
      </c>
      <c r="O76" s="79">
        <v>11.186219062939411</v>
      </c>
      <c r="P76" s="79">
        <v>11.186219062939411</v>
      </c>
      <c r="Q76" s="79">
        <v>11.186219062939411</v>
      </c>
      <c r="R76" s="79">
        <v>11.186219062939411</v>
      </c>
      <c r="S76" s="79">
        <v>11.186219062939411</v>
      </c>
      <c r="T76" s="79">
        <v>11.186219062939411</v>
      </c>
      <c r="U76" s="79">
        <v>11.186219062939411</v>
      </c>
      <c r="V76" s="79">
        <v>11.186219062939411</v>
      </c>
      <c r="W76" s="79">
        <v>11.186219062939411</v>
      </c>
      <c r="X76" s="79">
        <v>11.186219062939411</v>
      </c>
      <c r="Y76" s="79">
        <v>11.186219062939411</v>
      </c>
      <c r="Z76" s="79">
        <v>11.186219062939411</v>
      </c>
      <c r="AA76" s="79">
        <v>11.186219062939411</v>
      </c>
      <c r="AB76" s="79">
        <v>11.186219062939411</v>
      </c>
      <c r="AC76" s="79">
        <v>11.186219062939411</v>
      </c>
      <c r="AD76" s="79">
        <v>11.186219062939411</v>
      </c>
      <c r="AE76" s="79">
        <v>11.186219062939411</v>
      </c>
      <c r="AF76" s="79">
        <v>11.186219062939411</v>
      </c>
      <c r="AG76" s="79">
        <v>11.186219062939411</v>
      </c>
      <c r="AH76" s="79">
        <v>11.186219062939411</v>
      </c>
      <c r="AI76" s="79">
        <v>11.186219062939411</v>
      </c>
      <c r="AJ76" s="79">
        <v>11.186219062939411</v>
      </c>
      <c r="AK76" s="79">
        <v>11.186219062939411</v>
      </c>
      <c r="AL76" s="79">
        <v>11.186219062939411</v>
      </c>
      <c r="AM76" s="79">
        <v>11.186219062939411</v>
      </c>
      <c r="AN76" s="79">
        <v>11.186219062939411</v>
      </c>
      <c r="AO76" s="79">
        <v>11.186219062939411</v>
      </c>
      <c r="AP76" s="79">
        <v>11.186219062939411</v>
      </c>
      <c r="AQ76" s="8"/>
      <c r="AS76" s="24"/>
    </row>
    <row r="77" spans="2:45">
      <c r="B77" s="5"/>
      <c r="C77" s="9"/>
      <c r="D77" s="9"/>
      <c r="E77" s="18"/>
      <c r="F77" s="16"/>
      <c r="G77" s="107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8"/>
    </row>
    <row r="78" spans="2:45">
      <c r="B78" s="5"/>
      <c r="E78" s="34">
        <f>E71+1</f>
        <v>9</v>
      </c>
      <c r="F78" s="35" t="str">
        <f>LOOKUP(E78,CAPEX!$E$11:$E$19,CAPEX!$F$11:$F$19)</f>
        <v>Sao Joao de Meriti</v>
      </c>
      <c r="G78" s="81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8"/>
      <c r="AS78" s="24"/>
    </row>
    <row r="79" spans="2:45">
      <c r="B79" s="5"/>
      <c r="C79" s="9"/>
      <c r="D79" s="9"/>
      <c r="E79" s="18"/>
      <c r="F79" s="61" t="s">
        <v>2</v>
      </c>
      <c r="G79" s="106"/>
      <c r="H79" s="79">
        <v>3.09</v>
      </c>
      <c r="I79" s="79">
        <v>3.09</v>
      </c>
      <c r="J79" s="79">
        <v>3.09</v>
      </c>
      <c r="K79" s="79">
        <v>3.09</v>
      </c>
      <c r="L79" s="79">
        <v>3.09</v>
      </c>
      <c r="M79" s="79">
        <v>3.09</v>
      </c>
      <c r="N79" s="79">
        <v>3.09</v>
      </c>
      <c r="O79" s="79">
        <v>3.09</v>
      </c>
      <c r="P79" s="79">
        <v>3.09</v>
      </c>
      <c r="Q79" s="79">
        <v>3.09</v>
      </c>
      <c r="R79" s="79">
        <v>3.09</v>
      </c>
      <c r="S79" s="79">
        <v>3.09</v>
      </c>
      <c r="T79" s="79">
        <v>3.09</v>
      </c>
      <c r="U79" s="79">
        <v>3.09</v>
      </c>
      <c r="V79" s="79">
        <v>3.09</v>
      </c>
      <c r="W79" s="79">
        <v>3.09</v>
      </c>
      <c r="X79" s="79">
        <v>3.09</v>
      </c>
      <c r="Y79" s="79">
        <v>3.09</v>
      </c>
      <c r="Z79" s="79">
        <v>3.09</v>
      </c>
      <c r="AA79" s="79">
        <v>3.09</v>
      </c>
      <c r="AB79" s="79">
        <v>3.09</v>
      </c>
      <c r="AC79" s="79">
        <v>3.09</v>
      </c>
      <c r="AD79" s="79">
        <v>3.09</v>
      </c>
      <c r="AE79" s="79">
        <v>3.09</v>
      </c>
      <c r="AF79" s="79">
        <v>3.09</v>
      </c>
      <c r="AG79" s="79">
        <v>3.09</v>
      </c>
      <c r="AH79" s="79">
        <v>3.09</v>
      </c>
      <c r="AI79" s="79">
        <v>3.09</v>
      </c>
      <c r="AJ79" s="79">
        <v>3.09</v>
      </c>
      <c r="AK79" s="79">
        <v>3.09</v>
      </c>
      <c r="AL79" s="79">
        <v>3.09</v>
      </c>
      <c r="AM79" s="79">
        <v>3.09</v>
      </c>
      <c r="AN79" s="79">
        <v>3.09</v>
      </c>
      <c r="AO79" s="79">
        <v>3.09</v>
      </c>
      <c r="AP79" s="79">
        <v>3.09</v>
      </c>
      <c r="AQ79" s="8"/>
      <c r="AS79" s="24"/>
    </row>
    <row r="80" spans="2:45">
      <c r="B80" s="5"/>
      <c r="C80" s="9"/>
      <c r="D80" s="9"/>
      <c r="E80" s="18"/>
      <c r="F80" s="61" t="s">
        <v>47</v>
      </c>
      <c r="G80" s="106"/>
      <c r="H80" s="79">
        <v>4.8600000000000003</v>
      </c>
      <c r="I80" s="79">
        <v>4.8600000000000003</v>
      </c>
      <c r="J80" s="79">
        <v>4.8600000000000003</v>
      </c>
      <c r="K80" s="79">
        <v>4.8600000000000003</v>
      </c>
      <c r="L80" s="79">
        <v>4.8600000000000003</v>
      </c>
      <c r="M80" s="79">
        <v>4.8600000000000003</v>
      </c>
      <c r="N80" s="79">
        <v>4.8600000000000003</v>
      </c>
      <c r="O80" s="79">
        <v>4.8600000000000003</v>
      </c>
      <c r="P80" s="79">
        <v>4.8600000000000003</v>
      </c>
      <c r="Q80" s="79">
        <v>4.8600000000000003</v>
      </c>
      <c r="R80" s="79">
        <v>4.8600000000000003</v>
      </c>
      <c r="S80" s="79">
        <v>4.8600000000000003</v>
      </c>
      <c r="T80" s="79">
        <v>4.8600000000000003</v>
      </c>
      <c r="U80" s="79">
        <v>4.8600000000000003</v>
      </c>
      <c r="V80" s="79">
        <v>4.8600000000000003</v>
      </c>
      <c r="W80" s="79">
        <v>4.8600000000000003</v>
      </c>
      <c r="X80" s="79">
        <v>4.8600000000000003</v>
      </c>
      <c r="Y80" s="79">
        <v>4.8600000000000003</v>
      </c>
      <c r="Z80" s="79">
        <v>4.8600000000000003</v>
      </c>
      <c r="AA80" s="79">
        <v>4.8600000000000003</v>
      </c>
      <c r="AB80" s="79">
        <v>4.8600000000000003</v>
      </c>
      <c r="AC80" s="79">
        <v>4.8600000000000003</v>
      </c>
      <c r="AD80" s="79">
        <v>4.8600000000000003</v>
      </c>
      <c r="AE80" s="79">
        <v>4.8600000000000003</v>
      </c>
      <c r="AF80" s="79">
        <v>4.8600000000000003</v>
      </c>
      <c r="AG80" s="79">
        <v>4.8600000000000003</v>
      </c>
      <c r="AH80" s="79">
        <v>4.8600000000000003</v>
      </c>
      <c r="AI80" s="79">
        <v>4.8600000000000003</v>
      </c>
      <c r="AJ80" s="79">
        <v>4.8600000000000003</v>
      </c>
      <c r="AK80" s="79">
        <v>4.8600000000000003</v>
      </c>
      <c r="AL80" s="79">
        <v>4.8600000000000003</v>
      </c>
      <c r="AM80" s="79">
        <v>4.8600000000000003</v>
      </c>
      <c r="AN80" s="79">
        <v>4.8600000000000003</v>
      </c>
      <c r="AO80" s="79">
        <v>4.8600000000000003</v>
      </c>
      <c r="AP80" s="79">
        <v>4.8600000000000003</v>
      </c>
      <c r="AQ80" s="8"/>
      <c r="AS80" s="24"/>
    </row>
    <row r="81" spans="2:86">
      <c r="B81" s="5"/>
      <c r="C81" s="9"/>
      <c r="D81" s="9"/>
      <c r="E81" s="18"/>
      <c r="F81" s="61" t="s">
        <v>48</v>
      </c>
      <c r="G81" s="106"/>
      <c r="H81" s="79">
        <v>12.76</v>
      </c>
      <c r="I81" s="79">
        <v>12.76</v>
      </c>
      <c r="J81" s="79">
        <v>12.76</v>
      </c>
      <c r="K81" s="79">
        <v>12.76</v>
      </c>
      <c r="L81" s="79">
        <v>12.76</v>
      </c>
      <c r="M81" s="79">
        <v>12.76</v>
      </c>
      <c r="N81" s="79">
        <v>12.76</v>
      </c>
      <c r="O81" s="79">
        <v>12.76</v>
      </c>
      <c r="P81" s="79">
        <v>12.76</v>
      </c>
      <c r="Q81" s="79">
        <v>12.76</v>
      </c>
      <c r="R81" s="79">
        <v>12.76</v>
      </c>
      <c r="S81" s="79">
        <v>12.76</v>
      </c>
      <c r="T81" s="79">
        <v>12.76</v>
      </c>
      <c r="U81" s="79">
        <v>12.76</v>
      </c>
      <c r="V81" s="79">
        <v>12.76</v>
      </c>
      <c r="W81" s="79">
        <v>12.76</v>
      </c>
      <c r="X81" s="79">
        <v>12.76</v>
      </c>
      <c r="Y81" s="79">
        <v>12.76</v>
      </c>
      <c r="Z81" s="79">
        <v>12.76</v>
      </c>
      <c r="AA81" s="79">
        <v>12.76</v>
      </c>
      <c r="AB81" s="79">
        <v>12.76</v>
      </c>
      <c r="AC81" s="79">
        <v>12.76</v>
      </c>
      <c r="AD81" s="79">
        <v>12.76</v>
      </c>
      <c r="AE81" s="79">
        <v>12.76</v>
      </c>
      <c r="AF81" s="79">
        <v>12.76</v>
      </c>
      <c r="AG81" s="79">
        <v>12.76</v>
      </c>
      <c r="AH81" s="79">
        <v>12.76</v>
      </c>
      <c r="AI81" s="79">
        <v>12.76</v>
      </c>
      <c r="AJ81" s="79">
        <v>12.76</v>
      </c>
      <c r="AK81" s="79">
        <v>12.76</v>
      </c>
      <c r="AL81" s="79">
        <v>12.76</v>
      </c>
      <c r="AM81" s="79">
        <v>12.76</v>
      </c>
      <c r="AN81" s="79">
        <v>12.76</v>
      </c>
      <c r="AO81" s="79">
        <v>12.76</v>
      </c>
      <c r="AP81" s="79">
        <v>12.76</v>
      </c>
      <c r="AQ81" s="8"/>
      <c r="AS81" s="24"/>
    </row>
    <row r="82" spans="2:86">
      <c r="B82" s="5"/>
      <c r="C82" s="9"/>
      <c r="D82" s="9"/>
      <c r="E82" s="18"/>
      <c r="F82" s="61" t="s">
        <v>49</v>
      </c>
      <c r="G82" s="106"/>
      <c r="H82" s="79">
        <v>19.91</v>
      </c>
      <c r="I82" s="79">
        <v>19.91</v>
      </c>
      <c r="J82" s="79">
        <v>19.91</v>
      </c>
      <c r="K82" s="79">
        <v>19.91</v>
      </c>
      <c r="L82" s="79">
        <v>19.91</v>
      </c>
      <c r="M82" s="79">
        <v>19.91</v>
      </c>
      <c r="N82" s="79">
        <v>19.91</v>
      </c>
      <c r="O82" s="79">
        <v>19.91</v>
      </c>
      <c r="P82" s="79">
        <v>19.91</v>
      </c>
      <c r="Q82" s="79">
        <v>19.91</v>
      </c>
      <c r="R82" s="79">
        <v>19.91</v>
      </c>
      <c r="S82" s="79">
        <v>19.91</v>
      </c>
      <c r="T82" s="79">
        <v>19.91</v>
      </c>
      <c r="U82" s="79">
        <v>19.91</v>
      </c>
      <c r="V82" s="79">
        <v>19.91</v>
      </c>
      <c r="W82" s="79">
        <v>19.91</v>
      </c>
      <c r="X82" s="79">
        <v>19.91</v>
      </c>
      <c r="Y82" s="79">
        <v>19.91</v>
      </c>
      <c r="Z82" s="79">
        <v>19.91</v>
      </c>
      <c r="AA82" s="79">
        <v>19.91</v>
      </c>
      <c r="AB82" s="79">
        <v>19.91</v>
      </c>
      <c r="AC82" s="79">
        <v>19.91</v>
      </c>
      <c r="AD82" s="79">
        <v>19.91</v>
      </c>
      <c r="AE82" s="79">
        <v>19.91</v>
      </c>
      <c r="AF82" s="79">
        <v>19.91</v>
      </c>
      <c r="AG82" s="79">
        <v>19.91</v>
      </c>
      <c r="AH82" s="79">
        <v>19.91</v>
      </c>
      <c r="AI82" s="79">
        <v>19.91</v>
      </c>
      <c r="AJ82" s="79">
        <v>19.91</v>
      </c>
      <c r="AK82" s="79">
        <v>19.91</v>
      </c>
      <c r="AL82" s="79">
        <v>19.91</v>
      </c>
      <c r="AM82" s="79">
        <v>19.91</v>
      </c>
      <c r="AN82" s="79">
        <v>19.91</v>
      </c>
      <c r="AO82" s="79">
        <v>19.91</v>
      </c>
      <c r="AP82" s="79">
        <v>19.91</v>
      </c>
      <c r="AQ82" s="8"/>
      <c r="AS82" s="24"/>
    </row>
    <row r="83" spans="2:86">
      <c r="B83" s="5"/>
      <c r="C83" s="9"/>
      <c r="D83" s="9"/>
      <c r="E83" s="18"/>
      <c r="F83" s="61" t="s">
        <v>50</v>
      </c>
      <c r="G83" s="106"/>
      <c r="H83" s="79">
        <v>9.43</v>
      </c>
      <c r="I83" s="79">
        <v>9.43</v>
      </c>
      <c r="J83" s="79">
        <v>9.43</v>
      </c>
      <c r="K83" s="79">
        <v>9.43</v>
      </c>
      <c r="L83" s="79">
        <v>9.43</v>
      </c>
      <c r="M83" s="79">
        <v>9.43</v>
      </c>
      <c r="N83" s="79">
        <v>9.43</v>
      </c>
      <c r="O83" s="79">
        <v>9.43</v>
      </c>
      <c r="P83" s="79">
        <v>9.43</v>
      </c>
      <c r="Q83" s="79">
        <v>9.43</v>
      </c>
      <c r="R83" s="79">
        <v>9.43</v>
      </c>
      <c r="S83" s="79">
        <v>9.43</v>
      </c>
      <c r="T83" s="79">
        <v>9.43</v>
      </c>
      <c r="U83" s="79">
        <v>9.43</v>
      </c>
      <c r="V83" s="79">
        <v>9.43</v>
      </c>
      <c r="W83" s="79">
        <v>9.43</v>
      </c>
      <c r="X83" s="79">
        <v>9.43</v>
      </c>
      <c r="Y83" s="79">
        <v>9.43</v>
      </c>
      <c r="Z83" s="79">
        <v>9.43</v>
      </c>
      <c r="AA83" s="79">
        <v>9.43</v>
      </c>
      <c r="AB83" s="79">
        <v>9.43</v>
      </c>
      <c r="AC83" s="79">
        <v>9.43</v>
      </c>
      <c r="AD83" s="79">
        <v>9.43</v>
      </c>
      <c r="AE83" s="79">
        <v>9.43</v>
      </c>
      <c r="AF83" s="79">
        <v>9.43</v>
      </c>
      <c r="AG83" s="79">
        <v>9.43</v>
      </c>
      <c r="AH83" s="79">
        <v>9.43</v>
      </c>
      <c r="AI83" s="79">
        <v>9.43</v>
      </c>
      <c r="AJ83" s="79">
        <v>9.43</v>
      </c>
      <c r="AK83" s="79">
        <v>9.43</v>
      </c>
      <c r="AL83" s="79">
        <v>9.43</v>
      </c>
      <c r="AM83" s="79">
        <v>9.43</v>
      </c>
      <c r="AN83" s="79">
        <v>9.43</v>
      </c>
      <c r="AO83" s="79">
        <v>9.43</v>
      </c>
      <c r="AP83" s="79">
        <v>9.43</v>
      </c>
      <c r="AQ83" s="8"/>
      <c r="AS83" s="24"/>
    </row>
    <row r="84" spans="2:86">
      <c r="B84" s="5"/>
      <c r="C84" s="9"/>
      <c r="D84" s="9"/>
      <c r="E84" s="18"/>
      <c r="F84" s="16"/>
      <c r="G84" s="107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8"/>
    </row>
    <row r="85" spans="2:86" ht="13.5" thickBot="1">
      <c r="B85" s="5"/>
      <c r="C85" s="9"/>
      <c r="D85" s="14" t="s">
        <v>105</v>
      </c>
      <c r="E85" s="14"/>
      <c r="F85" s="14"/>
      <c r="G85" s="83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"/>
    </row>
    <row r="86" spans="2:86" ht="13.5" thickTop="1">
      <c r="B86" s="5"/>
      <c r="G86" s="108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"/>
    </row>
    <row r="87" spans="2:86">
      <c r="B87" s="5"/>
      <c r="E87" s="34">
        <v>1</v>
      </c>
      <c r="F87" s="35" t="str">
        <f>LOOKUP(E87,CAPEX!$E$11:$E$19,CAPEX!$F$11:$F$19)</f>
        <v>Belford Roxo</v>
      </c>
      <c r="G87" s="81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"/>
      <c r="AS87" s="24"/>
    </row>
    <row r="88" spans="2:86" s="20" customFormat="1">
      <c r="B88" s="26"/>
      <c r="F88" s="85" t="s">
        <v>46</v>
      </c>
      <c r="G88" s="72">
        <f>SUM(H88:AP88)</f>
        <v>13485844.490362214</v>
      </c>
      <c r="H88" s="72">
        <f>SUM(H89:H93)</f>
        <v>150143.87319138675</v>
      </c>
      <c r="I88" s="72">
        <f t="shared" ref="I88:AJ88" si="0">SUM(I89:I93)</f>
        <v>150540.51511623606</v>
      </c>
      <c r="J88" s="72">
        <f t="shared" si="0"/>
        <v>193750.23408625423</v>
      </c>
      <c r="K88" s="72">
        <f t="shared" si="0"/>
        <v>240523.37761658261</v>
      </c>
      <c r="L88" s="72">
        <f t="shared" si="0"/>
        <v>283093.14200329321</v>
      </c>
      <c r="M88" s="72">
        <f t="shared" si="0"/>
        <v>325207.26006282191</v>
      </c>
      <c r="N88" s="72">
        <f t="shared" si="0"/>
        <v>370143.51280813554</v>
      </c>
      <c r="O88" s="72">
        <f t="shared" si="0"/>
        <v>378247.92757713119</v>
      </c>
      <c r="P88" s="72">
        <f t="shared" si="0"/>
        <v>387800.63254188804</v>
      </c>
      <c r="Q88" s="72">
        <f t="shared" si="0"/>
        <v>392956.07656741445</v>
      </c>
      <c r="R88" s="72">
        <f t="shared" si="0"/>
        <v>395115.09673258109</v>
      </c>
      <c r="S88" s="72">
        <f t="shared" si="0"/>
        <v>411619.74299573927</v>
      </c>
      <c r="T88" s="72">
        <f t="shared" si="0"/>
        <v>428194.58266579261</v>
      </c>
      <c r="U88" s="72">
        <f t="shared" si="0"/>
        <v>429144.58014713251</v>
      </c>
      <c r="V88" s="72">
        <f t="shared" si="0"/>
        <v>430094.18352949421</v>
      </c>
      <c r="W88" s="72">
        <f t="shared" si="0"/>
        <v>430293.11593593459</v>
      </c>
      <c r="X88" s="72">
        <f t="shared" si="0"/>
        <v>430491.61045462161</v>
      </c>
      <c r="Y88" s="72">
        <f t="shared" si="0"/>
        <v>430690.5428610621</v>
      </c>
      <c r="Z88" s="72">
        <f t="shared" si="0"/>
        <v>430889.47526750271</v>
      </c>
      <c r="AA88" s="72">
        <f t="shared" si="0"/>
        <v>431088.40767394315</v>
      </c>
      <c r="AB88" s="72">
        <f t="shared" si="0"/>
        <v>430607.56313176325</v>
      </c>
      <c r="AC88" s="72">
        <f t="shared" si="0"/>
        <v>430126.71858958341</v>
      </c>
      <c r="AD88" s="72">
        <f t="shared" si="0"/>
        <v>429646.70603413513</v>
      </c>
      <c r="AE88" s="72">
        <f t="shared" si="0"/>
        <v>429165.86149195529</v>
      </c>
      <c r="AF88" s="72">
        <f t="shared" si="0"/>
        <v>428685.01694977534</v>
      </c>
      <c r="AG88" s="72">
        <f t="shared" si="0"/>
        <v>427575.2780159383</v>
      </c>
      <c r="AH88" s="72">
        <f t="shared" si="0"/>
        <v>426465.53908210114</v>
      </c>
      <c r="AI88" s="72">
        <f t="shared" si="0"/>
        <v>425355.40604928578</v>
      </c>
      <c r="AJ88" s="72">
        <f t="shared" si="0"/>
        <v>424246.10500320216</v>
      </c>
      <c r="AK88" s="72">
        <f t="shared" ref="AK88:AP88" si="1">SUM(AK89:AK93)</f>
        <v>423136.36606936506</v>
      </c>
      <c r="AL88" s="72">
        <f t="shared" si="1"/>
        <v>421477.82241399615</v>
      </c>
      <c r="AM88" s="72">
        <f t="shared" si="1"/>
        <v>419819.6728576055</v>
      </c>
      <c r="AN88" s="72">
        <f t="shared" si="1"/>
        <v>418161.12920223654</v>
      </c>
      <c r="AO88" s="72">
        <f t="shared" si="1"/>
        <v>416502.97964584577</v>
      </c>
      <c r="AP88" s="72">
        <f t="shared" si="1"/>
        <v>414844.43599047686</v>
      </c>
      <c r="AQ88" s="13"/>
      <c r="AS88" s="66"/>
    </row>
    <row r="89" spans="2:86">
      <c r="B89" s="5"/>
      <c r="F89" s="61" t="s">
        <v>2</v>
      </c>
      <c r="G89" s="72">
        <f t="shared" ref="G89:G95" si="2">SUM(H89:AP89)</f>
        <v>273070.58107459964</v>
      </c>
      <c r="H89" s="73">
        <v>25.360208787646528</v>
      </c>
      <c r="I89" s="73">
        <v>476.05608110552373</v>
      </c>
      <c r="J89" s="73">
        <v>1196.677264431878</v>
      </c>
      <c r="K89" s="73">
        <v>2215.5471431084525</v>
      </c>
      <c r="L89" s="73">
        <v>3472.8260120089762</v>
      </c>
      <c r="M89" s="73">
        <v>4990.2511678590963</v>
      </c>
      <c r="N89" s="73">
        <v>6826.8473804584664</v>
      </c>
      <c r="O89" s="73">
        <v>8156.733150088482</v>
      </c>
      <c r="P89" s="73">
        <v>8362.7326006556177</v>
      </c>
      <c r="Q89" s="73">
        <v>8473.9072512499988</v>
      </c>
      <c r="R89" s="73">
        <v>8520.4654742275288</v>
      </c>
      <c r="S89" s="73">
        <v>8876.3801679775279</v>
      </c>
      <c r="T89" s="73">
        <v>9233.8085485112351</v>
      </c>
      <c r="U89" s="73">
        <v>9254.2947835533705</v>
      </c>
      <c r="V89" s="73">
        <v>9274.7725200421337</v>
      </c>
      <c r="W89" s="73">
        <v>9279.0624009269668</v>
      </c>
      <c r="X89" s="73">
        <v>9283.3428389747205</v>
      </c>
      <c r="Y89" s="73">
        <v>9287.63271985955</v>
      </c>
      <c r="Z89" s="73">
        <v>9291.9226007443831</v>
      </c>
      <c r="AA89" s="73">
        <v>9296.2124816292126</v>
      </c>
      <c r="AB89" s="73">
        <v>9285.8433022331465</v>
      </c>
      <c r="AC89" s="73">
        <v>9275.4741228370785</v>
      </c>
      <c r="AD89" s="73">
        <v>9265.1228848314604</v>
      </c>
      <c r="AE89" s="73">
        <v>9254.7537054353925</v>
      </c>
      <c r="AF89" s="73">
        <v>9244.3845260393264</v>
      </c>
      <c r="AG89" s="73">
        <v>9220.4535440308973</v>
      </c>
      <c r="AH89" s="73">
        <v>9196.5225620224719</v>
      </c>
      <c r="AI89" s="73">
        <v>9172.5830814606743</v>
      </c>
      <c r="AJ89" s="73">
        <v>9148.6615422893265</v>
      </c>
      <c r="AK89" s="73">
        <v>9124.7305602808992</v>
      </c>
      <c r="AL89" s="73">
        <v>9088.9648705617965</v>
      </c>
      <c r="AM89" s="73">
        <v>9053.2076793960678</v>
      </c>
      <c r="AN89" s="73">
        <v>9017.441989676965</v>
      </c>
      <c r="AO89" s="73">
        <v>8981.6847985112363</v>
      </c>
      <c r="AP89" s="73">
        <v>8945.9191087921336</v>
      </c>
      <c r="AQ89" s="8"/>
      <c r="AS89" s="24"/>
      <c r="AY89" s="93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</row>
    <row r="90" spans="2:86">
      <c r="B90" s="5"/>
      <c r="F90" s="61" t="s">
        <v>47</v>
      </c>
      <c r="G90" s="72">
        <f t="shared" si="2"/>
        <v>10525186.167731002</v>
      </c>
      <c r="H90" s="73">
        <v>120871.54626143373</v>
      </c>
      <c r="I90" s="73">
        <v>120639.31693838682</v>
      </c>
      <c r="J90" s="73">
        <v>154551.72733190472</v>
      </c>
      <c r="K90" s="73">
        <v>190968.52960358976</v>
      </c>
      <c r="L90" s="73">
        <v>223708.784825371</v>
      </c>
      <c r="M90" s="73">
        <v>255763.73059479881</v>
      </c>
      <c r="N90" s="73">
        <v>289700.54071910848</v>
      </c>
      <c r="O90" s="73">
        <v>294598.88328397745</v>
      </c>
      <c r="P90" s="73">
        <v>302039.01979175728</v>
      </c>
      <c r="Q90" s="73">
        <v>306054.34398000001</v>
      </c>
      <c r="R90" s="73">
        <v>307735.89960337081</v>
      </c>
      <c r="S90" s="73">
        <v>320590.56450337078</v>
      </c>
      <c r="T90" s="73">
        <v>333499.8996283146</v>
      </c>
      <c r="U90" s="73">
        <v>334239.80638449441</v>
      </c>
      <c r="V90" s="73">
        <v>334979.4061961798</v>
      </c>
      <c r="W90" s="73">
        <v>335134.34495595505</v>
      </c>
      <c r="X90" s="73">
        <v>335288.94266629207</v>
      </c>
      <c r="Y90" s="73">
        <v>335443.88142606744</v>
      </c>
      <c r="Z90" s="73">
        <v>335598.82018584269</v>
      </c>
      <c r="AA90" s="73">
        <v>335753.75894561794</v>
      </c>
      <c r="AB90" s="73">
        <v>335379.25255752809</v>
      </c>
      <c r="AC90" s="73">
        <v>335004.74616943824</v>
      </c>
      <c r="AD90" s="73">
        <v>334630.88777528086</v>
      </c>
      <c r="AE90" s="73">
        <v>334256.38138719101</v>
      </c>
      <c r="AF90" s="73">
        <v>333881.8749991011</v>
      </c>
      <c r="AG90" s="73">
        <v>333017.55340786517</v>
      </c>
      <c r="AH90" s="73">
        <v>332153.23181662924</v>
      </c>
      <c r="AI90" s="73">
        <v>331288.60328089888</v>
      </c>
      <c r="AJ90" s="73">
        <v>330424.62273910106</v>
      </c>
      <c r="AK90" s="73">
        <v>329560.30114786513</v>
      </c>
      <c r="AL90" s="73">
        <v>328268.54229573032</v>
      </c>
      <c r="AM90" s="73">
        <v>326977.09038808988</v>
      </c>
      <c r="AN90" s="73">
        <v>325685.33153595508</v>
      </c>
      <c r="AO90" s="73">
        <v>324393.87962831458</v>
      </c>
      <c r="AP90" s="73">
        <v>323102.12077617977</v>
      </c>
      <c r="AQ90" s="8"/>
      <c r="AS90" s="24"/>
      <c r="AY90" s="93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</row>
    <row r="91" spans="2:86">
      <c r="B91" s="5"/>
      <c r="F91" s="61" t="s">
        <v>48</v>
      </c>
      <c r="G91" s="72">
        <f t="shared" si="2"/>
        <v>1602094.7921120774</v>
      </c>
      <c r="H91" s="73">
        <v>17434.375199938862</v>
      </c>
      <c r="I91" s="73">
        <v>17540.587115138092</v>
      </c>
      <c r="J91" s="73">
        <v>22653.226227794137</v>
      </c>
      <c r="K91" s="73">
        <v>28219.375394956194</v>
      </c>
      <c r="L91" s="73">
        <v>33329.357592634668</v>
      </c>
      <c r="M91" s="73">
        <v>38421.168508320479</v>
      </c>
      <c r="N91" s="73">
        <v>43883.222187477964</v>
      </c>
      <c r="O91" s="73">
        <v>45001.633493371781</v>
      </c>
      <c r="P91" s="73">
        <v>46138.156118751227</v>
      </c>
      <c r="Q91" s="73">
        <v>46751.51943317421</v>
      </c>
      <c r="R91" s="73">
        <v>47008.386496002495</v>
      </c>
      <c r="S91" s="73">
        <v>48972.008734014467</v>
      </c>
      <c r="T91" s="73">
        <v>50943.982155841179</v>
      </c>
      <c r="U91" s="73">
        <v>51057.007067170438</v>
      </c>
      <c r="V91" s="73">
        <v>51169.985091004797</v>
      </c>
      <c r="W91" s="73">
        <v>51193.652856488494</v>
      </c>
      <c r="X91" s="73">
        <v>51217.268524755644</v>
      </c>
      <c r="Y91" s="73">
        <v>51240.93629023934</v>
      </c>
      <c r="Z91" s="73">
        <v>51264.604055723044</v>
      </c>
      <c r="AA91" s="73">
        <v>51288.271821206741</v>
      </c>
      <c r="AB91" s="73">
        <v>51231.063867701014</v>
      </c>
      <c r="AC91" s="73">
        <v>51173.855914195301</v>
      </c>
      <c r="AD91" s="73">
        <v>51116.746945401035</v>
      </c>
      <c r="AE91" s="73">
        <v>51059.538991895315</v>
      </c>
      <c r="AF91" s="73">
        <v>51002.331038389588</v>
      </c>
      <c r="AG91" s="73">
        <v>50870.301062458835</v>
      </c>
      <c r="AH91" s="73">
        <v>50738.27108652809</v>
      </c>
      <c r="AI91" s="73">
        <v>50606.194223102444</v>
      </c>
      <c r="AJ91" s="73">
        <v>50474.216344388253</v>
      </c>
      <c r="AK91" s="73">
        <v>50342.186368457515</v>
      </c>
      <c r="AL91" s="73">
        <v>50144.862951010771</v>
      </c>
      <c r="AM91" s="73">
        <v>49947.586421058913</v>
      </c>
      <c r="AN91" s="73">
        <v>49750.26300361217</v>
      </c>
      <c r="AO91" s="73">
        <v>49552.986473660327</v>
      </c>
      <c r="AP91" s="73">
        <v>49355.663056213583</v>
      </c>
      <c r="AQ91" s="8"/>
      <c r="AS91" s="24"/>
      <c r="AY91" s="93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</row>
    <row r="92" spans="2:86">
      <c r="B92" s="5"/>
      <c r="F92" s="61" t="s">
        <v>49</v>
      </c>
      <c r="G92" s="72">
        <f t="shared" si="2"/>
        <v>542934.64523239865</v>
      </c>
      <c r="H92" s="73">
        <v>5908.3434766980645</v>
      </c>
      <c r="I92" s="73">
        <v>5944.3376817738599</v>
      </c>
      <c r="J92" s="73">
        <v>7676.9623157830338</v>
      </c>
      <c r="K92" s="73">
        <v>9563.2771819587761</v>
      </c>
      <c r="L92" s="73">
        <v>11295.001412822103</v>
      </c>
      <c r="M92" s="73">
        <v>13020.567569524857</v>
      </c>
      <c r="N92" s="73">
        <v>14871.60546761586</v>
      </c>
      <c r="O92" s="73">
        <v>15250.62439245042</v>
      </c>
      <c r="P92" s="73">
        <v>15635.78107072381</v>
      </c>
      <c r="Q92" s="73">
        <v>15843.644048092196</v>
      </c>
      <c r="R92" s="73">
        <v>15930.693845841502</v>
      </c>
      <c r="S92" s="73">
        <v>16596.146694458519</v>
      </c>
      <c r="T92" s="73">
        <v>17264.429679621804</v>
      </c>
      <c r="U92" s="73">
        <v>17302.732744107816</v>
      </c>
      <c r="V92" s="73">
        <v>17341.019918868995</v>
      </c>
      <c r="W92" s="73">
        <v>17349.040698862536</v>
      </c>
      <c r="X92" s="73">
        <v>17357.043823606262</v>
      </c>
      <c r="Y92" s="73">
        <v>17365.064603599807</v>
      </c>
      <c r="Z92" s="73">
        <v>17373.085383593352</v>
      </c>
      <c r="AA92" s="73">
        <v>17381.106163586897</v>
      </c>
      <c r="AB92" s="73">
        <v>17361.718933758784</v>
      </c>
      <c r="AC92" s="73">
        <v>17342.331703930671</v>
      </c>
      <c r="AD92" s="73">
        <v>17322.978019077218</v>
      </c>
      <c r="AE92" s="73">
        <v>17303.590789249101</v>
      </c>
      <c r="AF92" s="73">
        <v>17284.203559420992</v>
      </c>
      <c r="AG92" s="73">
        <v>17239.459859800383</v>
      </c>
      <c r="AH92" s="73">
        <v>17194.716160179774</v>
      </c>
      <c r="AI92" s="73">
        <v>17149.956570834329</v>
      </c>
      <c r="AJ92" s="73">
        <v>17105.230526463543</v>
      </c>
      <c r="AK92" s="73">
        <v>17060.486826842935</v>
      </c>
      <c r="AL92" s="73">
        <v>16993.61580262204</v>
      </c>
      <c r="AM92" s="73">
        <v>16926.760668125986</v>
      </c>
      <c r="AN92" s="73">
        <v>16859.889643905091</v>
      </c>
      <c r="AO92" s="73">
        <v>16793.034509409037</v>
      </c>
      <c r="AP92" s="73">
        <v>16726.163485188146</v>
      </c>
      <c r="AQ92" s="8"/>
      <c r="AS92" s="24"/>
      <c r="AY92" s="93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</row>
    <row r="93" spans="2:86">
      <c r="B93" s="5"/>
      <c r="F93" s="61" t="s">
        <v>50</v>
      </c>
      <c r="G93" s="72">
        <f t="shared" si="2"/>
        <v>542558.30421213608</v>
      </c>
      <c r="H93" s="73">
        <v>5904.24804452845</v>
      </c>
      <c r="I93" s="73">
        <v>5940.217299831781</v>
      </c>
      <c r="J93" s="73">
        <v>7671.6409463404871</v>
      </c>
      <c r="K93" s="73">
        <v>9556.6482929694357</v>
      </c>
      <c r="L93" s="73">
        <v>11287.17216045647</v>
      </c>
      <c r="M93" s="73">
        <v>13011.542222318627</v>
      </c>
      <c r="N93" s="73">
        <v>14861.297053474726</v>
      </c>
      <c r="O93" s="73">
        <v>15240.053257243086</v>
      </c>
      <c r="P93" s="73">
        <v>15624.942960000117</v>
      </c>
      <c r="Q93" s="73">
        <v>15832.661854898055</v>
      </c>
      <c r="R93" s="73">
        <v>15919.651313138751</v>
      </c>
      <c r="S93" s="73">
        <v>16584.642895918005</v>
      </c>
      <c r="T93" s="73">
        <v>17252.462653503768</v>
      </c>
      <c r="U93" s="73">
        <v>17290.739167806452</v>
      </c>
      <c r="V93" s="73">
        <v>17328.999803398434</v>
      </c>
      <c r="W93" s="73">
        <v>17337.015023701591</v>
      </c>
      <c r="X93" s="73">
        <v>17345.012600992864</v>
      </c>
      <c r="Y93" s="73">
        <v>17353.027821296022</v>
      </c>
      <c r="Z93" s="73">
        <v>17361.043041599187</v>
      </c>
      <c r="AA93" s="73">
        <v>17369.058261902344</v>
      </c>
      <c r="AB93" s="73">
        <v>17349.684470542226</v>
      </c>
      <c r="AC93" s="73">
        <v>17330.310679182112</v>
      </c>
      <c r="AD93" s="73">
        <v>17310.970409544589</v>
      </c>
      <c r="AE93" s="73">
        <v>17291.596618184471</v>
      </c>
      <c r="AF93" s="73">
        <v>17272.222826824356</v>
      </c>
      <c r="AG93" s="73">
        <v>17227.510141782965</v>
      </c>
      <c r="AH93" s="73">
        <v>17182.797456741573</v>
      </c>
      <c r="AI93" s="73">
        <v>17138.06889298949</v>
      </c>
      <c r="AJ93" s="73">
        <v>17093.37385095999</v>
      </c>
      <c r="AK93" s="73">
        <v>17048.661165918602</v>
      </c>
      <c r="AL93" s="73">
        <v>16981.836494071245</v>
      </c>
      <c r="AM93" s="73">
        <v>16915.027700934588</v>
      </c>
      <c r="AN93" s="73">
        <v>16848.203029087235</v>
      </c>
      <c r="AO93" s="73">
        <v>16781.394235950582</v>
      </c>
      <c r="AP93" s="73">
        <v>16714.569564103218</v>
      </c>
      <c r="AQ93" s="8"/>
      <c r="AS93" s="24"/>
      <c r="AY93" s="93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</row>
    <row r="94" spans="2:86" s="20" customFormat="1">
      <c r="B94" s="26"/>
      <c r="F94" s="85" t="s">
        <v>0</v>
      </c>
      <c r="G94" s="72">
        <f t="shared" si="2"/>
        <v>-2823597.405082548</v>
      </c>
      <c r="H94" s="72">
        <f t="shared" ref="H94:AP94" si="3">-H88*SUMIF($E$10:$E$18,$E87,H$10:H$18)</f>
        <v>-106021.59365621122</v>
      </c>
      <c r="I94" s="72">
        <f t="shared" si="3"/>
        <v>-99999.046174545059</v>
      </c>
      <c r="J94" s="72">
        <f t="shared" si="3"/>
        <v>-120590.14569528461</v>
      </c>
      <c r="K94" s="72">
        <f t="shared" si="3"/>
        <v>-139631.8381523467</v>
      </c>
      <c r="L94" s="72">
        <f t="shared" si="3"/>
        <v>-152492.83915910721</v>
      </c>
      <c r="M94" s="72">
        <f t="shared" si="3"/>
        <v>-161562.96679920983</v>
      </c>
      <c r="N94" s="72">
        <f t="shared" si="3"/>
        <v>-168390.62209351436</v>
      </c>
      <c r="O94" s="72">
        <f t="shared" si="3"/>
        <v>-156241.61061786022</v>
      </c>
      <c r="P94" s="72">
        <f t="shared" si="3"/>
        <v>-143951.59479954874</v>
      </c>
      <c r="Q94" s="72">
        <f t="shared" si="3"/>
        <v>-129413.53454953506</v>
      </c>
      <c r="R94" s="72">
        <f t="shared" si="3"/>
        <v>-113582.41980739255</v>
      </c>
      <c r="S94" s="72">
        <f t="shared" si="3"/>
        <v>-101093.80887975347</v>
      </c>
      <c r="T94" s="72">
        <f t="shared" si="3"/>
        <v>-87237.509641777375</v>
      </c>
      <c r="U94" s="72">
        <f t="shared" si="3"/>
        <v>-69464.202706482421</v>
      </c>
      <c r="V94" s="72">
        <f t="shared" si="3"/>
        <v>-51611.302023539305</v>
      </c>
      <c r="W94" s="72">
        <f t="shared" si="3"/>
        <v>-51635.173912312152</v>
      </c>
      <c r="X94" s="72">
        <f t="shared" si="3"/>
        <v>-51658.993254554589</v>
      </c>
      <c r="Y94" s="72">
        <f t="shared" si="3"/>
        <v>-51682.86514332745</v>
      </c>
      <c r="Z94" s="72">
        <f t="shared" si="3"/>
        <v>-51706.737032100325</v>
      </c>
      <c r="AA94" s="72">
        <f t="shared" si="3"/>
        <v>-51730.608920873179</v>
      </c>
      <c r="AB94" s="72">
        <f t="shared" si="3"/>
        <v>-51672.907575811587</v>
      </c>
      <c r="AC94" s="72">
        <f t="shared" si="3"/>
        <v>-51615.206230750009</v>
      </c>
      <c r="AD94" s="72">
        <f t="shared" si="3"/>
        <v>-51557.604724096214</v>
      </c>
      <c r="AE94" s="72">
        <f t="shared" si="3"/>
        <v>-51499.903379034637</v>
      </c>
      <c r="AF94" s="72">
        <f t="shared" si="3"/>
        <v>-51442.202033973037</v>
      </c>
      <c r="AG94" s="72">
        <f t="shared" si="3"/>
        <v>-51309.033361912596</v>
      </c>
      <c r="AH94" s="72">
        <f t="shared" si="3"/>
        <v>-51175.864689852133</v>
      </c>
      <c r="AI94" s="72">
        <f t="shared" si="3"/>
        <v>-51042.648725914289</v>
      </c>
      <c r="AJ94" s="72">
        <f t="shared" si="3"/>
        <v>-50909.532600384257</v>
      </c>
      <c r="AK94" s="72">
        <f t="shared" si="3"/>
        <v>-50776.363928323808</v>
      </c>
      <c r="AL94" s="72">
        <f t="shared" si="3"/>
        <v>-50577.338689679535</v>
      </c>
      <c r="AM94" s="72">
        <f t="shared" si="3"/>
        <v>-50378.360742912657</v>
      </c>
      <c r="AN94" s="72">
        <f t="shared" si="3"/>
        <v>-50179.335504268383</v>
      </c>
      <c r="AO94" s="72">
        <f t="shared" si="3"/>
        <v>-49980.357557501491</v>
      </c>
      <c r="AP94" s="72">
        <f t="shared" si="3"/>
        <v>-49781.332318857225</v>
      </c>
      <c r="AQ94" s="13"/>
      <c r="AS94" s="66"/>
      <c r="AT94" s="21"/>
    </row>
    <row r="95" spans="2:86" s="20" customFormat="1">
      <c r="B95" s="26"/>
      <c r="F95" s="85" t="s">
        <v>5</v>
      </c>
      <c r="G95" s="72">
        <f t="shared" si="2"/>
        <v>10662247.085279668</v>
      </c>
      <c r="H95" s="72">
        <f>SUM(H88,H94)</f>
        <v>44122.279535175534</v>
      </c>
      <c r="I95" s="72">
        <f t="shared" ref="I95:AJ95" si="4">SUM(I88,I94)</f>
        <v>50541.468941690997</v>
      </c>
      <c r="J95" s="72">
        <f t="shared" si="4"/>
        <v>73160.088390969628</v>
      </c>
      <c r="K95" s="72">
        <f t="shared" si="4"/>
        <v>100891.53946423592</v>
      </c>
      <c r="L95" s="72">
        <f t="shared" si="4"/>
        <v>130600.30284418599</v>
      </c>
      <c r="M95" s="72">
        <f t="shared" si="4"/>
        <v>163644.29326361208</v>
      </c>
      <c r="N95" s="72">
        <f t="shared" si="4"/>
        <v>201752.89071462117</v>
      </c>
      <c r="O95" s="72">
        <f t="shared" si="4"/>
        <v>222006.31695927097</v>
      </c>
      <c r="P95" s="72">
        <f t="shared" si="4"/>
        <v>243849.03774233931</v>
      </c>
      <c r="Q95" s="72">
        <f t="shared" si="4"/>
        <v>263542.54201787937</v>
      </c>
      <c r="R95" s="72">
        <f t="shared" si="4"/>
        <v>281532.67692518851</v>
      </c>
      <c r="S95" s="72">
        <f t="shared" si="4"/>
        <v>310525.93411598582</v>
      </c>
      <c r="T95" s="72">
        <f t="shared" si="4"/>
        <v>340957.07302401523</v>
      </c>
      <c r="U95" s="72">
        <f t="shared" si="4"/>
        <v>359680.37744065007</v>
      </c>
      <c r="V95" s="72">
        <f t="shared" si="4"/>
        <v>378482.88150595489</v>
      </c>
      <c r="W95" s="72">
        <f t="shared" si="4"/>
        <v>378657.94202362245</v>
      </c>
      <c r="X95" s="72">
        <f t="shared" si="4"/>
        <v>378832.61720006703</v>
      </c>
      <c r="Y95" s="72">
        <f t="shared" si="4"/>
        <v>379007.67771773465</v>
      </c>
      <c r="Z95" s="72">
        <f t="shared" si="4"/>
        <v>379182.73823540239</v>
      </c>
      <c r="AA95" s="72">
        <f t="shared" si="4"/>
        <v>379357.79875306995</v>
      </c>
      <c r="AB95" s="72">
        <f t="shared" si="4"/>
        <v>378934.65555595164</v>
      </c>
      <c r="AC95" s="72">
        <f t="shared" si="4"/>
        <v>378511.5123588334</v>
      </c>
      <c r="AD95" s="72">
        <f t="shared" si="4"/>
        <v>378089.10131003894</v>
      </c>
      <c r="AE95" s="72">
        <f t="shared" si="4"/>
        <v>377665.95811292063</v>
      </c>
      <c r="AF95" s="72">
        <f t="shared" si="4"/>
        <v>377242.81491580233</v>
      </c>
      <c r="AG95" s="72">
        <f t="shared" si="4"/>
        <v>376266.24465402571</v>
      </c>
      <c r="AH95" s="72">
        <f t="shared" si="4"/>
        <v>375289.67439224903</v>
      </c>
      <c r="AI95" s="72">
        <f t="shared" si="4"/>
        <v>374312.75732337148</v>
      </c>
      <c r="AJ95" s="72">
        <f t="shared" si="4"/>
        <v>373336.5724028179</v>
      </c>
      <c r="AK95" s="72">
        <f t="shared" ref="AK95:AP95" si="5">SUM(AK88,AK94)</f>
        <v>372360.00214104127</v>
      </c>
      <c r="AL95" s="72">
        <f t="shared" si="5"/>
        <v>370900.48372431664</v>
      </c>
      <c r="AM95" s="72">
        <f t="shared" si="5"/>
        <v>369441.31211469288</v>
      </c>
      <c r="AN95" s="72">
        <f t="shared" si="5"/>
        <v>367981.79369796813</v>
      </c>
      <c r="AO95" s="72">
        <f t="shared" si="5"/>
        <v>366522.6220883443</v>
      </c>
      <c r="AP95" s="72">
        <f t="shared" si="5"/>
        <v>365063.10367161967</v>
      </c>
      <c r="AQ95" s="13"/>
      <c r="AS95" s="66"/>
    </row>
    <row r="96" spans="2:86">
      <c r="B96" s="5"/>
      <c r="G96" s="116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"/>
    </row>
    <row r="97" spans="2:86">
      <c r="B97" s="5"/>
      <c r="E97" s="34">
        <f>E87+1</f>
        <v>2</v>
      </c>
      <c r="F97" s="35" t="str">
        <f>LOOKUP(E97,CAPEX!$E$11:$E$19,CAPEX!$F$11:$F$19)</f>
        <v>Duque de Caxias</v>
      </c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8"/>
      <c r="AS97" s="24"/>
    </row>
    <row r="98" spans="2:86">
      <c r="B98" s="5"/>
      <c r="F98" s="85" t="s">
        <v>46</v>
      </c>
      <c r="G98" s="72">
        <f t="shared" ref="G98:G105" si="6">SUM(H98:AP98)</f>
        <v>15506703.894320954</v>
      </c>
      <c r="H98" s="72">
        <f t="shared" ref="H98:AP98" si="7">SUM(H99:H103)</f>
        <v>145499.67421300901</v>
      </c>
      <c r="I98" s="72">
        <f t="shared" si="7"/>
        <v>146113.25857923832</v>
      </c>
      <c r="J98" s="72">
        <f t="shared" si="7"/>
        <v>189501.86195032776</v>
      </c>
      <c r="K98" s="72">
        <f t="shared" si="7"/>
        <v>237211.47307946914</v>
      </c>
      <c r="L98" s="72">
        <f t="shared" si="7"/>
        <v>278199.82572038472</v>
      </c>
      <c r="M98" s="72">
        <f t="shared" si="7"/>
        <v>320314.73314960627</v>
      </c>
      <c r="N98" s="72">
        <f t="shared" si="7"/>
        <v>385765.12981549598</v>
      </c>
      <c r="O98" s="72">
        <f t="shared" si="7"/>
        <v>395920.36550809012</v>
      </c>
      <c r="P98" s="72">
        <f t="shared" si="7"/>
        <v>415253.17127059423</v>
      </c>
      <c r="Q98" s="72">
        <f t="shared" si="7"/>
        <v>434696.33714627661</v>
      </c>
      <c r="R98" s="72">
        <f t="shared" si="7"/>
        <v>447959.81710119208</v>
      </c>
      <c r="S98" s="72">
        <f t="shared" si="7"/>
        <v>476103.7111865711</v>
      </c>
      <c r="T98" s="72">
        <f t="shared" si="7"/>
        <v>504466.65679656039</v>
      </c>
      <c r="U98" s="72">
        <f t="shared" si="7"/>
        <v>506042.01037581242</v>
      </c>
      <c r="V98" s="72">
        <f t="shared" si="7"/>
        <v>507617.61178205628</v>
      </c>
      <c r="W98" s="72">
        <f t="shared" si="7"/>
        <v>508221.31833460857</v>
      </c>
      <c r="X98" s="72">
        <f t="shared" si="7"/>
        <v>508825.52054114494</v>
      </c>
      <c r="Y98" s="72">
        <f t="shared" si="7"/>
        <v>509429.1995573648</v>
      </c>
      <c r="Z98" s="72">
        <f t="shared" si="7"/>
        <v>510033.4568365661</v>
      </c>
      <c r="AA98" s="72">
        <f t="shared" si="7"/>
        <v>510637.43875244301</v>
      </c>
      <c r="AB98" s="72">
        <f t="shared" si="7"/>
        <v>510351.30872199358</v>
      </c>
      <c r="AC98" s="72">
        <f t="shared" si="7"/>
        <v>510065.9497088528</v>
      </c>
      <c r="AD98" s="72">
        <f t="shared" si="7"/>
        <v>509780.39794138476</v>
      </c>
      <c r="AE98" s="72">
        <f t="shared" si="7"/>
        <v>509495.0664645764</v>
      </c>
      <c r="AF98" s="72">
        <f t="shared" si="7"/>
        <v>509209.48716077599</v>
      </c>
      <c r="AG98" s="72">
        <f t="shared" si="7"/>
        <v>508096.46860329725</v>
      </c>
      <c r="AH98" s="72">
        <f t="shared" si="7"/>
        <v>506982.43120151781</v>
      </c>
      <c r="AI98" s="72">
        <f t="shared" si="7"/>
        <v>505869.44018037146</v>
      </c>
      <c r="AJ98" s="72">
        <f t="shared" si="7"/>
        <v>504756.20133223309</v>
      </c>
      <c r="AK98" s="72">
        <f t="shared" si="7"/>
        <v>503642.93494776223</v>
      </c>
      <c r="AL98" s="72">
        <f t="shared" si="7"/>
        <v>501804.82968430792</v>
      </c>
      <c r="AM98" s="72">
        <f t="shared" si="7"/>
        <v>499966.69688452111</v>
      </c>
      <c r="AN98" s="72">
        <f t="shared" si="7"/>
        <v>498128.59162106673</v>
      </c>
      <c r="AO98" s="72">
        <f t="shared" si="7"/>
        <v>496290.21099428786</v>
      </c>
      <c r="AP98" s="72">
        <f t="shared" si="7"/>
        <v>494451.30717719253</v>
      </c>
      <c r="AQ98" s="8"/>
      <c r="AS98" s="24"/>
      <c r="AT98" s="20"/>
    </row>
    <row r="99" spans="2:86">
      <c r="B99" s="5"/>
      <c r="F99" s="61" t="s">
        <v>2</v>
      </c>
      <c r="G99" s="72">
        <f t="shared" si="6"/>
        <v>431538.40212751593</v>
      </c>
      <c r="H99" s="73">
        <v>258.37610407601807</v>
      </c>
      <c r="I99" s="73">
        <v>815.5354356027151</v>
      </c>
      <c r="J99" s="73">
        <v>1782.0856046840936</v>
      </c>
      <c r="K99" s="73">
        <v>3141.5025178408659</v>
      </c>
      <c r="L99" s="73">
        <v>4757.1850979060746</v>
      </c>
      <c r="M99" s="73">
        <v>6718.095006832561</v>
      </c>
      <c r="N99" s="73">
        <v>9591.7345205420861</v>
      </c>
      <c r="O99" s="73">
        <v>11600.863036000001</v>
      </c>
      <c r="P99" s="73">
        <v>12167.33359748421</v>
      </c>
      <c r="Q99" s="73">
        <v>12737.037820757894</v>
      </c>
      <c r="R99" s="73">
        <v>13125.671060526316</v>
      </c>
      <c r="S99" s="73">
        <v>13950.315330000001</v>
      </c>
      <c r="T99" s="73">
        <v>14781.378028421052</v>
      </c>
      <c r="U99" s="73">
        <v>14827.537465263158</v>
      </c>
      <c r="V99" s="73">
        <v>14873.704163684211</v>
      </c>
      <c r="W99" s="73">
        <v>14891.393370000002</v>
      </c>
      <c r="X99" s="73">
        <v>14909.097099473682</v>
      </c>
      <c r="Y99" s="73">
        <v>14926.785498947369</v>
      </c>
      <c r="Z99" s="73">
        <v>14944.490842105264</v>
      </c>
      <c r="AA99" s="73">
        <v>14962.188116842102</v>
      </c>
      <c r="AB99" s="73">
        <v>14953.804220526314</v>
      </c>
      <c r="AC99" s="73">
        <v>14945.442915789474</v>
      </c>
      <c r="AD99" s="73">
        <v>14937.075963157897</v>
      </c>
      <c r="AE99" s="73">
        <v>14928.715465263158</v>
      </c>
      <c r="AF99" s="73">
        <v>14920.347705789474</v>
      </c>
      <c r="AG99" s="73">
        <v>14887.735147894737</v>
      </c>
      <c r="AH99" s="73">
        <v>14855.092736842105</v>
      </c>
      <c r="AI99" s="73">
        <v>14822.480985789472</v>
      </c>
      <c r="AJ99" s="73">
        <v>14789.861973157895</v>
      </c>
      <c r="AK99" s="73">
        <v>14757.24215368421</v>
      </c>
      <c r="AL99" s="73">
        <v>14703.383829473685</v>
      </c>
      <c r="AM99" s="73">
        <v>14649.524698421053</v>
      </c>
      <c r="AN99" s="73">
        <v>14595.666374210525</v>
      </c>
      <c r="AO99" s="73">
        <v>14541.799981578946</v>
      </c>
      <c r="AP99" s="73">
        <v>14487.918258947369</v>
      </c>
      <c r="AQ99" s="8"/>
      <c r="AS99" s="24"/>
      <c r="AY99" s="93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2"/>
      <c r="CE99" s="92"/>
      <c r="CF99" s="92"/>
      <c r="CG99" s="92"/>
      <c r="CH99" s="92"/>
    </row>
    <row r="100" spans="2:86">
      <c r="B100" s="5"/>
      <c r="F100" s="61" t="s">
        <v>47</v>
      </c>
      <c r="G100" s="72">
        <f t="shared" si="6"/>
        <v>12893280.044230171</v>
      </c>
      <c r="H100" s="73">
        <v>121922.54235630001</v>
      </c>
      <c r="I100" s="73">
        <v>121829.12117643</v>
      </c>
      <c r="J100" s="73">
        <v>157215.03014759606</v>
      </c>
      <c r="K100" s="73">
        <v>195800.8856845733</v>
      </c>
      <c r="L100" s="73">
        <v>228461.56749883963</v>
      </c>
      <c r="M100" s="73">
        <v>261691.23423315992</v>
      </c>
      <c r="N100" s="73">
        <v>313523.05007865996</v>
      </c>
      <c r="O100" s="73">
        <v>329630.23683720001</v>
      </c>
      <c r="P100" s="73">
        <v>345726.09321994416</v>
      </c>
      <c r="Q100" s="73">
        <v>361913.83179267793</v>
      </c>
      <c r="R100" s="73">
        <v>372956.56770552631</v>
      </c>
      <c r="S100" s="73">
        <v>396388.24559099996</v>
      </c>
      <c r="T100" s="73">
        <v>420002.29855042102</v>
      </c>
      <c r="U100" s="73">
        <v>421313.88597726321</v>
      </c>
      <c r="V100" s="73">
        <v>422625.67973668419</v>
      </c>
      <c r="W100" s="73">
        <v>423128.30589899997</v>
      </c>
      <c r="X100" s="73">
        <v>423631.34472647368</v>
      </c>
      <c r="Y100" s="73">
        <v>424133.94796294731</v>
      </c>
      <c r="Z100" s="73">
        <v>424637.03264210525</v>
      </c>
      <c r="AA100" s="73">
        <v>425139.88806284213</v>
      </c>
      <c r="AB100" s="73">
        <v>424901.66563752631</v>
      </c>
      <c r="AC100" s="73">
        <v>424664.08513578947</v>
      </c>
      <c r="AD100" s="73">
        <v>424426.3441531579</v>
      </c>
      <c r="AE100" s="73">
        <v>424188.78657726315</v>
      </c>
      <c r="AF100" s="73">
        <v>423951.02266878949</v>
      </c>
      <c r="AG100" s="73">
        <v>423024.36013089481</v>
      </c>
      <c r="AH100" s="73">
        <v>422096.84933684207</v>
      </c>
      <c r="AI100" s="73">
        <v>421170.20972478949</v>
      </c>
      <c r="AJ100" s="73">
        <v>420243.36378015787</v>
      </c>
      <c r="AK100" s="73">
        <v>419316.49490968417</v>
      </c>
      <c r="AL100" s="73">
        <v>417786.14909747371</v>
      </c>
      <c r="AM100" s="73">
        <v>416255.78035942104</v>
      </c>
      <c r="AN100" s="73">
        <v>414725.43454721058</v>
      </c>
      <c r="AO100" s="73">
        <v>413194.85947657889</v>
      </c>
      <c r="AP100" s="73">
        <v>411663.8488149473</v>
      </c>
      <c r="AQ100" s="8"/>
      <c r="AS100" s="24"/>
      <c r="AY100" s="93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</row>
    <row r="101" spans="2:86">
      <c r="B101" s="5"/>
      <c r="F101" s="61" t="s">
        <v>48</v>
      </c>
      <c r="G101" s="72">
        <f t="shared" si="6"/>
        <v>1708254.8688080851</v>
      </c>
      <c r="H101" s="73">
        <v>18256.860407665379</v>
      </c>
      <c r="I101" s="73">
        <v>18374.178906606347</v>
      </c>
      <c r="J101" s="73">
        <v>23882.959237485607</v>
      </c>
      <c r="K101" s="73">
        <v>29961.861942423846</v>
      </c>
      <c r="L101" s="73">
        <v>35216.852121817879</v>
      </c>
      <c r="M101" s="73">
        <v>40638.090798404184</v>
      </c>
      <c r="N101" s="73">
        <v>49050.584827056067</v>
      </c>
      <c r="O101" s="73">
        <v>42817.648552332525</v>
      </c>
      <c r="P101" s="73">
        <v>44908.435879241311</v>
      </c>
      <c r="Q101" s="73">
        <v>47011.158334908112</v>
      </c>
      <c r="R101" s="73">
        <v>48445.565535865491</v>
      </c>
      <c r="S101" s="73">
        <v>51489.246717295413</v>
      </c>
      <c r="T101" s="73">
        <v>54556.617690948013</v>
      </c>
      <c r="U101" s="73">
        <v>54726.987648592149</v>
      </c>
      <c r="V101" s="73">
        <v>54897.384408012542</v>
      </c>
      <c r="W101" s="73">
        <v>54962.673534937734</v>
      </c>
      <c r="X101" s="73">
        <v>55028.016265415412</v>
      </c>
      <c r="Y101" s="73">
        <v>55093.302414365462</v>
      </c>
      <c r="Z101" s="73">
        <v>55158.651100793417</v>
      </c>
      <c r="AA101" s="73">
        <v>55223.970007469994</v>
      </c>
      <c r="AB101" s="73">
        <v>55193.025867811171</v>
      </c>
      <c r="AC101" s="73">
        <v>55162.165111456241</v>
      </c>
      <c r="AD101" s="73">
        <v>55131.283509275338</v>
      </c>
      <c r="AE101" s="73">
        <v>55100.425730895528</v>
      </c>
      <c r="AF101" s="73">
        <v>55069.541150739475</v>
      </c>
      <c r="AG101" s="73">
        <v>54949.17139566211</v>
      </c>
      <c r="AH101" s="73">
        <v>54828.691455504631</v>
      </c>
      <c r="AI101" s="73">
        <v>54708.324678402394</v>
      </c>
      <c r="AJ101" s="73">
        <v>54587.931099523921</v>
      </c>
      <c r="AK101" s="73">
        <v>54467.534542670313</v>
      </c>
      <c r="AL101" s="73">
        <v>54268.748746259502</v>
      </c>
      <c r="AM101" s="73">
        <v>54069.959971873584</v>
      </c>
      <c r="AN101" s="73">
        <v>53871.174175462766</v>
      </c>
      <c r="AO101" s="73">
        <v>53672.358599300591</v>
      </c>
      <c r="AP101" s="73">
        <v>53473.486441610774</v>
      </c>
      <c r="AQ101" s="8"/>
      <c r="AS101" s="24"/>
      <c r="AY101" s="93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</row>
    <row r="102" spans="2:86">
      <c r="B102" s="5"/>
      <c r="F102" s="61" t="s">
        <v>49</v>
      </c>
      <c r="G102" s="72">
        <f t="shared" si="6"/>
        <v>79165.599963578192</v>
      </c>
      <c r="H102" s="73">
        <v>846.07708955782323</v>
      </c>
      <c r="I102" s="73">
        <v>851.51397694803347</v>
      </c>
      <c r="J102" s="73">
        <v>1106.8072050984106</v>
      </c>
      <c r="K102" s="73">
        <v>1388.5215959330951</v>
      </c>
      <c r="L102" s="73">
        <v>1632.0534353270079</v>
      </c>
      <c r="M102" s="73">
        <v>1883.2897234326358</v>
      </c>
      <c r="N102" s="73">
        <v>2273.1496612725464</v>
      </c>
      <c r="O102" s="73">
        <v>1984.2968977106743</v>
      </c>
      <c r="P102" s="73">
        <v>2081.1901869693602</v>
      </c>
      <c r="Q102" s="73">
        <v>2178.6365855128624</v>
      </c>
      <c r="R102" s="73">
        <v>2245.1112718897843</v>
      </c>
      <c r="S102" s="73">
        <v>2386.1644901334271</v>
      </c>
      <c r="T102" s="73">
        <v>2528.315563649468</v>
      </c>
      <c r="U102" s="73">
        <v>2536.2110130691899</v>
      </c>
      <c r="V102" s="73">
        <v>2544.107704562759</v>
      </c>
      <c r="W102" s="73">
        <v>2547.1333964536516</v>
      </c>
      <c r="X102" s="73">
        <v>2550.1615724922381</v>
      </c>
      <c r="Y102" s="73">
        <v>2553.1871263749263</v>
      </c>
      <c r="Z102" s="73">
        <v>2556.2155784299234</v>
      </c>
      <c r="AA102" s="73">
        <v>2559.2426504028681</v>
      </c>
      <c r="AB102" s="73">
        <v>2557.8086071425928</v>
      </c>
      <c r="AC102" s="73">
        <v>2556.3784281120643</v>
      </c>
      <c r="AD102" s="73">
        <v>2554.9472830240979</v>
      </c>
      <c r="AE102" s="73">
        <v>2553.5172420017743</v>
      </c>
      <c r="AF102" s="73">
        <v>2552.0859589056035</v>
      </c>
      <c r="AG102" s="73">
        <v>2546.5076672512569</v>
      </c>
      <c r="AH102" s="73">
        <v>2540.9242692933176</v>
      </c>
      <c r="AI102" s="73">
        <v>2535.3461156471762</v>
      </c>
      <c r="AJ102" s="73">
        <v>2529.7667199271882</v>
      </c>
      <c r="AK102" s="73">
        <v>2524.1871861989948</v>
      </c>
      <c r="AL102" s="73">
        <v>2514.9748624852159</v>
      </c>
      <c r="AM102" s="73">
        <v>2505.7624007632321</v>
      </c>
      <c r="AN102" s="73">
        <v>2496.5500770494536</v>
      </c>
      <c r="AO102" s="73">
        <v>2487.3363732536222</v>
      </c>
      <c r="AP102" s="73">
        <v>2478.1200473018926</v>
      </c>
      <c r="AQ102" s="8"/>
      <c r="AS102" s="24"/>
      <c r="AY102" s="93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</row>
    <row r="103" spans="2:86">
      <c r="B103" s="5"/>
      <c r="F103" s="61" t="s">
        <v>50</v>
      </c>
      <c r="G103" s="72">
        <f t="shared" si="6"/>
        <v>394464.97919160366</v>
      </c>
      <c r="H103" s="73">
        <v>4215.8182554097621</v>
      </c>
      <c r="I103" s="73">
        <v>4242.9090836512351</v>
      </c>
      <c r="J103" s="73">
        <v>5514.9797554635752</v>
      </c>
      <c r="K103" s="73">
        <v>6918.701338698027</v>
      </c>
      <c r="L103" s="73">
        <v>8132.1675664940576</v>
      </c>
      <c r="M103" s="73">
        <v>9384.0233877770006</v>
      </c>
      <c r="N103" s="73">
        <v>11326.610727965324</v>
      </c>
      <c r="O103" s="73">
        <v>9887.3201848469416</v>
      </c>
      <c r="P103" s="73">
        <v>10370.118386955153</v>
      </c>
      <c r="Q103" s="73">
        <v>10855.672612419799</v>
      </c>
      <c r="R103" s="73">
        <v>11186.901527384191</v>
      </c>
      <c r="S103" s="73">
        <v>11889.739058142322</v>
      </c>
      <c r="T103" s="73">
        <v>12598.046963120834</v>
      </c>
      <c r="U103" s="73">
        <v>12637.388271624679</v>
      </c>
      <c r="V103" s="73">
        <v>12676.735769112558</v>
      </c>
      <c r="W103" s="73">
        <v>12691.812134217227</v>
      </c>
      <c r="X103" s="73">
        <v>12706.900877289965</v>
      </c>
      <c r="Y103" s="73">
        <v>12721.976554729747</v>
      </c>
      <c r="Z103" s="73">
        <v>12737.066673132271</v>
      </c>
      <c r="AA103" s="73">
        <v>12752.149914885866</v>
      </c>
      <c r="AB103" s="73">
        <v>12745.004388987185</v>
      </c>
      <c r="AC103" s="73">
        <v>12737.878117705501</v>
      </c>
      <c r="AD103" s="73">
        <v>12730.747032769563</v>
      </c>
      <c r="AE103" s="73">
        <v>12723.621449152768</v>
      </c>
      <c r="AF103" s="73">
        <v>12716.489676551941</v>
      </c>
      <c r="AG103" s="73">
        <v>12688.694261594323</v>
      </c>
      <c r="AH103" s="73">
        <v>12660.873403035681</v>
      </c>
      <c r="AI103" s="73">
        <v>12633.078675742952</v>
      </c>
      <c r="AJ103" s="73">
        <v>12605.277759466195</v>
      </c>
      <c r="AK103" s="73">
        <v>12577.476155524542</v>
      </c>
      <c r="AL103" s="73">
        <v>12531.573148615807</v>
      </c>
      <c r="AM103" s="73">
        <v>12485.669454042185</v>
      </c>
      <c r="AN103" s="73">
        <v>12439.76644713345</v>
      </c>
      <c r="AO103" s="73">
        <v>12393.856563575793</v>
      </c>
      <c r="AP103" s="73">
        <v>12347.933614385176</v>
      </c>
      <c r="AQ103" s="8"/>
      <c r="AS103" s="24"/>
      <c r="AY103" s="93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</row>
    <row r="104" spans="2:86">
      <c r="B104" s="5"/>
      <c r="F104" s="85" t="s">
        <v>0</v>
      </c>
      <c r="G104" s="72">
        <f t="shared" si="6"/>
        <v>-2544878.2238318338</v>
      </c>
      <c r="H104" s="72">
        <f t="shared" ref="H104:AP104" si="8">-H98*SUMIF($E$10:$E$18,$E97,H$10:H$18)</f>
        <v>-64310.856002149987</v>
      </c>
      <c r="I104" s="72">
        <f t="shared" si="8"/>
        <v>-61221.455344700851</v>
      </c>
      <c r="J104" s="72">
        <f t="shared" si="8"/>
        <v>-75042.73733232978</v>
      </c>
      <c r="K104" s="72">
        <f t="shared" si="8"/>
        <v>-88479.879458641983</v>
      </c>
      <c r="L104" s="72">
        <f t="shared" si="8"/>
        <v>-97369.939002134633</v>
      </c>
      <c r="M104" s="72">
        <f t="shared" si="8"/>
        <v>-104742.91773992122</v>
      </c>
      <c r="N104" s="72">
        <f t="shared" si="8"/>
        <v>-117272.59946391074</v>
      </c>
      <c r="O104" s="72">
        <f t="shared" si="8"/>
        <v>-111253.62270777328</v>
      </c>
      <c r="P104" s="72">
        <f t="shared" si="8"/>
        <v>-107135.31818781325</v>
      </c>
      <c r="Q104" s="72">
        <f t="shared" si="8"/>
        <v>-102153.63922937494</v>
      </c>
      <c r="R104" s="72">
        <f t="shared" si="8"/>
        <v>-94967.481225452662</v>
      </c>
      <c r="S104" s="72">
        <f t="shared" si="8"/>
        <v>-89983.601414261881</v>
      </c>
      <c r="T104" s="72">
        <f t="shared" si="8"/>
        <v>-83741.465028228966</v>
      </c>
      <c r="U104" s="72">
        <f t="shared" si="8"/>
        <v>-72364.007483741108</v>
      </c>
      <c r="V104" s="72">
        <f t="shared" si="8"/>
        <v>-60914.113413846753</v>
      </c>
      <c r="W104" s="72">
        <f t="shared" si="8"/>
        <v>-60986.558200153027</v>
      </c>
      <c r="X104" s="72">
        <f t="shared" si="8"/>
        <v>-61059.062464937393</v>
      </c>
      <c r="Y104" s="72">
        <f t="shared" si="8"/>
        <v>-61131.503946883771</v>
      </c>
      <c r="Z104" s="72">
        <f t="shared" si="8"/>
        <v>-61204.014820387929</v>
      </c>
      <c r="AA104" s="72">
        <f t="shared" si="8"/>
        <v>-61276.492650293156</v>
      </c>
      <c r="AB104" s="72">
        <f t="shared" si="8"/>
        <v>-61242.15704663923</v>
      </c>
      <c r="AC104" s="72">
        <f t="shared" si="8"/>
        <v>-61207.913965062333</v>
      </c>
      <c r="AD104" s="72">
        <f t="shared" si="8"/>
        <v>-61173.647752966172</v>
      </c>
      <c r="AE104" s="72">
        <f t="shared" si="8"/>
        <v>-61139.407975749164</v>
      </c>
      <c r="AF104" s="72">
        <f t="shared" si="8"/>
        <v>-61105.138459293114</v>
      </c>
      <c r="AG104" s="72">
        <f t="shared" si="8"/>
        <v>-60971.576232395666</v>
      </c>
      <c r="AH104" s="72">
        <f t="shared" si="8"/>
        <v>-60837.891744182132</v>
      </c>
      <c r="AI104" s="72">
        <f t="shared" si="8"/>
        <v>-60704.332821644573</v>
      </c>
      <c r="AJ104" s="72">
        <f t="shared" si="8"/>
        <v>-60570.744159867965</v>
      </c>
      <c r="AK104" s="72">
        <f t="shared" si="8"/>
        <v>-60437.152193731468</v>
      </c>
      <c r="AL104" s="72">
        <f t="shared" si="8"/>
        <v>-60216.579562116945</v>
      </c>
      <c r="AM104" s="72">
        <f t="shared" si="8"/>
        <v>-59996.003626142534</v>
      </c>
      <c r="AN104" s="72">
        <f t="shared" si="8"/>
        <v>-59775.430994528004</v>
      </c>
      <c r="AO104" s="72">
        <f t="shared" si="8"/>
        <v>-59554.825319314543</v>
      </c>
      <c r="AP104" s="72">
        <f t="shared" si="8"/>
        <v>-59334.156861263102</v>
      </c>
      <c r="AQ104" s="8"/>
      <c r="AS104" s="24"/>
      <c r="BB104" s="92"/>
    </row>
    <row r="105" spans="2:86">
      <c r="B105" s="5"/>
      <c r="F105" s="85" t="s">
        <v>5</v>
      </c>
      <c r="G105" s="72">
        <f t="shared" si="6"/>
        <v>12961825.670489121</v>
      </c>
      <c r="H105" s="72">
        <f t="shared" ref="H105:AP105" si="9">SUM(H98,H104)</f>
        <v>81188.818210859026</v>
      </c>
      <c r="I105" s="72">
        <f t="shared" si="9"/>
        <v>84891.803234537467</v>
      </c>
      <c r="J105" s="72">
        <f t="shared" si="9"/>
        <v>114459.12461799798</v>
      </c>
      <c r="K105" s="72">
        <f t="shared" si="9"/>
        <v>148731.59362082716</v>
      </c>
      <c r="L105" s="72">
        <f t="shared" si="9"/>
        <v>180829.88671825008</v>
      </c>
      <c r="M105" s="72">
        <f t="shared" si="9"/>
        <v>215571.81540968505</v>
      </c>
      <c r="N105" s="72">
        <f t="shared" si="9"/>
        <v>268492.53035158524</v>
      </c>
      <c r="O105" s="72">
        <f t="shared" si="9"/>
        <v>284666.74280031683</v>
      </c>
      <c r="P105" s="72">
        <f t="shared" si="9"/>
        <v>308117.85308278096</v>
      </c>
      <c r="Q105" s="72">
        <f t="shared" si="9"/>
        <v>332542.69791690167</v>
      </c>
      <c r="R105" s="72">
        <f t="shared" si="9"/>
        <v>352992.3358757394</v>
      </c>
      <c r="S105" s="72">
        <f t="shared" si="9"/>
        <v>386120.1097723092</v>
      </c>
      <c r="T105" s="72">
        <f t="shared" si="9"/>
        <v>420725.19176833145</v>
      </c>
      <c r="U105" s="72">
        <f t="shared" si="9"/>
        <v>433678.00289207132</v>
      </c>
      <c r="V105" s="72">
        <f t="shared" si="9"/>
        <v>446703.49836820952</v>
      </c>
      <c r="W105" s="72">
        <f t="shared" si="9"/>
        <v>447234.76013445552</v>
      </c>
      <c r="X105" s="72">
        <f t="shared" si="9"/>
        <v>447766.45807620755</v>
      </c>
      <c r="Y105" s="72">
        <f t="shared" si="9"/>
        <v>448297.69561048102</v>
      </c>
      <c r="Z105" s="72">
        <f t="shared" si="9"/>
        <v>448829.44201617816</v>
      </c>
      <c r="AA105" s="72">
        <f t="shared" si="9"/>
        <v>449360.94610214984</v>
      </c>
      <c r="AB105" s="72">
        <f t="shared" si="9"/>
        <v>449109.15167535434</v>
      </c>
      <c r="AC105" s="72">
        <f t="shared" si="9"/>
        <v>448858.03574379045</v>
      </c>
      <c r="AD105" s="72">
        <f t="shared" si="9"/>
        <v>448606.75018841861</v>
      </c>
      <c r="AE105" s="72">
        <f t="shared" si="9"/>
        <v>448355.65848882723</v>
      </c>
      <c r="AF105" s="72">
        <f t="shared" si="9"/>
        <v>448104.34870148287</v>
      </c>
      <c r="AG105" s="72">
        <f t="shared" si="9"/>
        <v>447124.89237090159</v>
      </c>
      <c r="AH105" s="72">
        <f t="shared" si="9"/>
        <v>446144.53945733566</v>
      </c>
      <c r="AI105" s="72">
        <f t="shared" si="9"/>
        <v>445165.10735872691</v>
      </c>
      <c r="AJ105" s="72">
        <f t="shared" si="9"/>
        <v>444185.4571723651</v>
      </c>
      <c r="AK105" s="72">
        <f t="shared" si="9"/>
        <v>443205.78275403078</v>
      </c>
      <c r="AL105" s="72">
        <f t="shared" si="9"/>
        <v>441588.25012219098</v>
      </c>
      <c r="AM105" s="72">
        <f t="shared" si="9"/>
        <v>439970.6932583786</v>
      </c>
      <c r="AN105" s="72">
        <f t="shared" si="9"/>
        <v>438353.16062653874</v>
      </c>
      <c r="AO105" s="72">
        <f t="shared" si="9"/>
        <v>436735.38567497331</v>
      </c>
      <c r="AP105" s="72">
        <f t="shared" si="9"/>
        <v>435117.15031592944</v>
      </c>
      <c r="AQ105" s="8"/>
      <c r="AS105" s="24"/>
      <c r="AT105" s="20"/>
    </row>
    <row r="106" spans="2:86">
      <c r="B106" s="5"/>
      <c r="G106" s="116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"/>
    </row>
    <row r="107" spans="2:86">
      <c r="B107" s="5"/>
      <c r="E107" s="34">
        <f>E97+1</f>
        <v>3</v>
      </c>
      <c r="F107" s="35" t="str">
        <f>LOOKUP(E107,CAPEX!$E$11:$E$19,CAPEX!$F$11:$F$19)</f>
        <v>Japeri</v>
      </c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8"/>
      <c r="AS107" s="24"/>
    </row>
    <row r="108" spans="2:86">
      <c r="B108" s="5"/>
      <c r="F108" s="85" t="s">
        <v>46</v>
      </c>
      <c r="G108" s="72">
        <f t="shared" ref="G108:G115" si="10">SUM(H108:AP108)</f>
        <v>2830893.8165727896</v>
      </c>
      <c r="H108" s="72">
        <f t="shared" ref="H108:AP108" si="11">SUM(H109:H113)</f>
        <v>6640.6480610139961</v>
      </c>
      <c r="I108" s="72">
        <f t="shared" si="11"/>
        <v>6670.413506513727</v>
      </c>
      <c r="J108" s="72">
        <f t="shared" si="11"/>
        <v>21428.364043186401</v>
      </c>
      <c r="K108" s="72">
        <f t="shared" si="11"/>
        <v>42813.673048004806</v>
      </c>
      <c r="L108" s="72">
        <f t="shared" si="11"/>
        <v>69313.119256072474</v>
      </c>
      <c r="M108" s="72">
        <f t="shared" si="11"/>
        <v>98510.893800356309</v>
      </c>
      <c r="N108" s="72">
        <f t="shared" si="11"/>
        <v>109020.19552735129</v>
      </c>
      <c r="O108" s="72">
        <f t="shared" si="11"/>
        <v>103015.18987606032</v>
      </c>
      <c r="P108" s="72">
        <f t="shared" si="11"/>
        <v>97483.905160483599</v>
      </c>
      <c r="Q108" s="72">
        <f t="shared" si="11"/>
        <v>91867.311732372822</v>
      </c>
      <c r="R108" s="72">
        <f t="shared" si="11"/>
        <v>85957.151933021261</v>
      </c>
      <c r="S108" s="72">
        <f t="shared" si="11"/>
        <v>86323.640761347313</v>
      </c>
      <c r="T108" s="72">
        <f t="shared" si="11"/>
        <v>86690.53170600906</v>
      </c>
      <c r="U108" s="72">
        <f t="shared" si="11"/>
        <v>87056.65862963305</v>
      </c>
      <c r="V108" s="72">
        <f t="shared" si="11"/>
        <v>87423.911478996888</v>
      </c>
      <c r="W108" s="72">
        <f t="shared" si="11"/>
        <v>87592.43843527454</v>
      </c>
      <c r="X108" s="72">
        <f t="shared" si="11"/>
        <v>87761.327296254298</v>
      </c>
      <c r="Y108" s="72">
        <f t="shared" si="11"/>
        <v>87929.814040898389</v>
      </c>
      <c r="Z108" s="72">
        <f t="shared" si="11"/>
        <v>88098.702901878147</v>
      </c>
      <c r="AA108" s="72">
        <f t="shared" si="11"/>
        <v>88267.229858155799</v>
      </c>
      <c r="AB108" s="72">
        <f t="shared" si="11"/>
        <v>88254.201288880242</v>
      </c>
      <c r="AC108" s="72">
        <f t="shared" si="11"/>
        <v>88240.408698566884</v>
      </c>
      <c r="AD108" s="72">
        <f t="shared" si="11"/>
        <v>88227.380129291298</v>
      </c>
      <c r="AE108" s="72">
        <f t="shared" si="11"/>
        <v>88214.351560015726</v>
      </c>
      <c r="AF108" s="72">
        <f t="shared" si="11"/>
        <v>88200.197065000262</v>
      </c>
      <c r="AG108" s="72">
        <f t="shared" si="11"/>
        <v>88020.209793156129</v>
      </c>
      <c r="AH108" s="72">
        <f t="shared" si="11"/>
        <v>87839.056383938558</v>
      </c>
      <c r="AI108" s="72">
        <f t="shared" si="11"/>
        <v>87658.305091056667</v>
      </c>
      <c r="AJ108" s="72">
        <f t="shared" si="11"/>
        <v>87477.915702876839</v>
      </c>
      <c r="AK108" s="72">
        <f t="shared" si="11"/>
        <v>87297.164409994934</v>
      </c>
      <c r="AL108" s="72">
        <f t="shared" si="11"/>
        <v>86971.249119937565</v>
      </c>
      <c r="AM108" s="72">
        <f t="shared" si="11"/>
        <v>86645.735946215864</v>
      </c>
      <c r="AN108" s="72">
        <f t="shared" si="11"/>
        <v>86319.820656158496</v>
      </c>
      <c r="AO108" s="72">
        <f t="shared" si="11"/>
        <v>85994.307482436794</v>
      </c>
      <c r="AP108" s="72">
        <f t="shared" si="11"/>
        <v>85668.392192379441</v>
      </c>
      <c r="AQ108" s="8"/>
      <c r="AS108" s="24"/>
      <c r="AT108" s="20"/>
    </row>
    <row r="109" spans="2:86">
      <c r="B109" s="5"/>
      <c r="F109" s="61" t="s">
        <v>2</v>
      </c>
      <c r="G109" s="72">
        <f t="shared" si="10"/>
        <v>0</v>
      </c>
      <c r="H109" s="73">
        <v>0</v>
      </c>
      <c r="I109" s="73">
        <v>0</v>
      </c>
      <c r="J109" s="73">
        <v>0</v>
      </c>
      <c r="K109" s="73">
        <v>0</v>
      </c>
      <c r="L109" s="73">
        <v>0</v>
      </c>
      <c r="M109" s="73">
        <v>0</v>
      </c>
      <c r="N109" s="73">
        <v>0</v>
      </c>
      <c r="O109" s="73">
        <v>0</v>
      </c>
      <c r="P109" s="73">
        <v>0</v>
      </c>
      <c r="Q109" s="73">
        <v>0</v>
      </c>
      <c r="R109" s="73">
        <v>0</v>
      </c>
      <c r="S109" s="73">
        <v>0</v>
      </c>
      <c r="T109" s="73">
        <v>0</v>
      </c>
      <c r="U109" s="73">
        <v>0</v>
      </c>
      <c r="V109" s="73">
        <v>0</v>
      </c>
      <c r="W109" s="73">
        <v>0</v>
      </c>
      <c r="X109" s="73">
        <v>0</v>
      </c>
      <c r="Y109" s="73">
        <v>0</v>
      </c>
      <c r="Z109" s="73">
        <v>0</v>
      </c>
      <c r="AA109" s="73">
        <v>0</v>
      </c>
      <c r="AB109" s="73">
        <v>0</v>
      </c>
      <c r="AC109" s="73">
        <v>0</v>
      </c>
      <c r="AD109" s="73">
        <v>0</v>
      </c>
      <c r="AE109" s="73">
        <v>0</v>
      </c>
      <c r="AF109" s="73">
        <v>0</v>
      </c>
      <c r="AG109" s="73">
        <v>0</v>
      </c>
      <c r="AH109" s="73">
        <v>0</v>
      </c>
      <c r="AI109" s="73">
        <v>0</v>
      </c>
      <c r="AJ109" s="73">
        <v>0</v>
      </c>
      <c r="AK109" s="73">
        <v>0</v>
      </c>
      <c r="AL109" s="73">
        <v>0</v>
      </c>
      <c r="AM109" s="73">
        <v>0</v>
      </c>
      <c r="AN109" s="73">
        <v>0</v>
      </c>
      <c r="AO109" s="73">
        <v>0</v>
      </c>
      <c r="AP109" s="73">
        <v>0</v>
      </c>
      <c r="AQ109" s="8"/>
      <c r="AS109" s="24"/>
      <c r="AY109" s="93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2"/>
      <c r="CE109" s="92"/>
      <c r="CF109" s="92"/>
      <c r="CG109" s="92"/>
      <c r="CH109" s="92"/>
    </row>
    <row r="110" spans="2:86">
      <c r="B110" s="5"/>
      <c r="F110" s="61" t="s">
        <v>47</v>
      </c>
      <c r="G110" s="72">
        <f t="shared" si="10"/>
        <v>1507632.2167778958</v>
      </c>
      <c r="H110" s="73">
        <v>3639.5411805000003</v>
      </c>
      <c r="I110" s="73">
        <v>3640.8419139710672</v>
      </c>
      <c r="J110" s="73">
        <v>11647.30874300763</v>
      </c>
      <c r="K110" s="73">
        <v>23172.912467830789</v>
      </c>
      <c r="L110" s="73">
        <v>37354.989100732841</v>
      </c>
      <c r="M110" s="73">
        <v>52859.779607836979</v>
      </c>
      <c r="N110" s="73">
        <v>58240.920405855199</v>
      </c>
      <c r="O110" s="73">
        <v>54786.601077269239</v>
      </c>
      <c r="P110" s="73">
        <v>51844.896174121524</v>
      </c>
      <c r="Q110" s="73">
        <v>48857.821511352529</v>
      </c>
      <c r="R110" s="73">
        <v>45714.619352335445</v>
      </c>
      <c r="S110" s="73">
        <v>45909.529222044293</v>
      </c>
      <c r="T110" s="73">
        <v>46104.652949411378</v>
      </c>
      <c r="U110" s="73">
        <v>46299.370347227843</v>
      </c>
      <c r="V110" s="73">
        <v>46494.686546487341</v>
      </c>
      <c r="W110" s="73">
        <v>46584.314291050629</v>
      </c>
      <c r="X110" s="73">
        <v>46674.134507506329</v>
      </c>
      <c r="Y110" s="73">
        <v>46763.7408663038</v>
      </c>
      <c r="Z110" s="73">
        <v>46853.561082759494</v>
      </c>
      <c r="AA110" s="73">
        <v>46943.188827322781</v>
      </c>
      <c r="AB110" s="73">
        <v>46936.259839196202</v>
      </c>
      <c r="AC110" s="73">
        <v>46928.924521518988</v>
      </c>
      <c r="AD110" s="73">
        <v>46921.995533392401</v>
      </c>
      <c r="AE110" s="73">
        <v>46915.066545265814</v>
      </c>
      <c r="AF110" s="73">
        <v>46907.538755696194</v>
      </c>
      <c r="AG110" s="73">
        <v>46811.816067873413</v>
      </c>
      <c r="AH110" s="73">
        <v>46715.473192841768</v>
      </c>
      <c r="AI110" s="73">
        <v>46619.344175468359</v>
      </c>
      <c r="AJ110" s="73">
        <v>46523.407629987341</v>
      </c>
      <c r="AK110" s="73">
        <v>46427.278612613925</v>
      </c>
      <c r="AL110" s="73">
        <v>46253.946980620254</v>
      </c>
      <c r="AM110" s="73">
        <v>46080.829206284805</v>
      </c>
      <c r="AN110" s="73">
        <v>45907.497574291134</v>
      </c>
      <c r="AO110" s="73">
        <v>45734.379799955692</v>
      </c>
      <c r="AP110" s="73">
        <v>45561.048167962028</v>
      </c>
      <c r="AQ110" s="8"/>
      <c r="AS110" s="24"/>
      <c r="AY110" s="93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2"/>
      <c r="CE110" s="92"/>
      <c r="CF110" s="92"/>
      <c r="CG110" s="92"/>
      <c r="CH110" s="92"/>
    </row>
    <row r="111" spans="2:86">
      <c r="B111" s="5"/>
      <c r="F111" s="61" t="s">
        <v>48</v>
      </c>
      <c r="G111" s="72">
        <f t="shared" si="10"/>
        <v>604750.77285705821</v>
      </c>
      <c r="H111" s="73">
        <v>1371.5517065550659</v>
      </c>
      <c r="I111" s="73">
        <v>1384.5605149427313</v>
      </c>
      <c r="J111" s="73">
        <v>4470.0917438075567</v>
      </c>
      <c r="K111" s="73">
        <v>8976.1277303004463</v>
      </c>
      <c r="L111" s="73">
        <v>14605.353857093516</v>
      </c>
      <c r="M111" s="73">
        <v>20863.256814821081</v>
      </c>
      <c r="N111" s="73">
        <v>23206.90472662836</v>
      </c>
      <c r="O111" s="73">
        <v>22041.202098205635</v>
      </c>
      <c r="P111" s="73">
        <v>20857.724550618499</v>
      </c>
      <c r="Q111" s="73">
        <v>19655.99429121321</v>
      </c>
      <c r="R111" s="73">
        <v>18391.452365629953</v>
      </c>
      <c r="S111" s="73">
        <v>18469.866571744489</v>
      </c>
      <c r="T111" s="73">
        <v>18548.366814951536</v>
      </c>
      <c r="U111" s="73">
        <v>18626.703587682816</v>
      </c>
      <c r="V111" s="73">
        <v>18705.281264273122</v>
      </c>
      <c r="W111" s="73">
        <v>18741.339409744491</v>
      </c>
      <c r="X111" s="73">
        <v>18777.474988599111</v>
      </c>
      <c r="Y111" s="73">
        <v>18813.524530361228</v>
      </c>
      <c r="Z111" s="73">
        <v>18849.660109215853</v>
      </c>
      <c r="AA111" s="73">
        <v>18885.718254687228</v>
      </c>
      <c r="AB111" s="73">
        <v>18882.930652889863</v>
      </c>
      <c r="AC111" s="73">
        <v>18879.979580616739</v>
      </c>
      <c r="AD111" s="73">
        <v>18877.191978819377</v>
      </c>
      <c r="AE111" s="73">
        <v>18874.404377022023</v>
      </c>
      <c r="AF111" s="73">
        <v>18871.375871365635</v>
      </c>
      <c r="AG111" s="73">
        <v>18832.865668757709</v>
      </c>
      <c r="AH111" s="73">
        <v>18794.105958581495</v>
      </c>
      <c r="AI111" s="73">
        <v>18755.432285497795</v>
      </c>
      <c r="AJ111" s="73">
        <v>18716.836045797354</v>
      </c>
      <c r="AK111" s="73">
        <v>18678.162372713654</v>
      </c>
      <c r="AL111" s="73">
        <v>18608.429309233477</v>
      </c>
      <c r="AM111" s="73">
        <v>18538.782282845808</v>
      </c>
      <c r="AN111" s="73">
        <v>18469.049219365632</v>
      </c>
      <c r="AO111" s="73">
        <v>18399.40219297797</v>
      </c>
      <c r="AP111" s="73">
        <v>18329.669129497794</v>
      </c>
      <c r="AQ111" s="8"/>
      <c r="AS111" s="24"/>
      <c r="AY111" s="93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2"/>
      <c r="CE111" s="92"/>
      <c r="CF111" s="92"/>
      <c r="CG111" s="92"/>
      <c r="CH111" s="92"/>
    </row>
    <row r="112" spans="2:86">
      <c r="B112" s="5"/>
      <c r="F112" s="61" t="s">
        <v>49</v>
      </c>
      <c r="G112" s="72">
        <f t="shared" si="10"/>
        <v>464166.91811028862</v>
      </c>
      <c r="H112" s="73">
        <v>1052.7128814617465</v>
      </c>
      <c r="I112" s="73">
        <v>1062.6975871762393</v>
      </c>
      <c r="J112" s="73">
        <v>3430.9484196125627</v>
      </c>
      <c r="K112" s="73">
        <v>6889.4852758173365</v>
      </c>
      <c r="L112" s="73">
        <v>11210.109010244632</v>
      </c>
      <c r="M112" s="73">
        <v>16013.263731318857</v>
      </c>
      <c r="N112" s="73">
        <v>17812.093724077422</v>
      </c>
      <c r="O112" s="73">
        <v>16917.377056065932</v>
      </c>
      <c r="P112" s="73">
        <v>16009.017529180159</v>
      </c>
      <c r="Q112" s="73">
        <v>15086.648421204045</v>
      </c>
      <c r="R112" s="73">
        <v>14116.069209463267</v>
      </c>
      <c r="S112" s="73">
        <v>14176.254796686731</v>
      </c>
      <c r="T112" s="73">
        <v>14236.506420323662</v>
      </c>
      <c r="U112" s="73">
        <v>14296.632574775023</v>
      </c>
      <c r="V112" s="73">
        <v>14356.943631184062</v>
      </c>
      <c r="W112" s="73">
        <v>14384.619492063321</v>
      </c>
      <c r="X112" s="73">
        <v>14412.354785714688</v>
      </c>
      <c r="Y112" s="73">
        <v>14440.024042952602</v>
      </c>
      <c r="Z112" s="73">
        <v>14467.759336603969</v>
      </c>
      <c r="AA112" s="73">
        <v>14495.435197483232</v>
      </c>
      <c r="AB112" s="73">
        <v>14493.295617687265</v>
      </c>
      <c r="AC112" s="73">
        <v>14491.030568705737</v>
      </c>
      <c r="AD112" s="73">
        <v>14488.890988909776</v>
      </c>
      <c r="AE112" s="73">
        <v>14486.751409113813</v>
      </c>
      <c r="AF112" s="73">
        <v>14484.426927360173</v>
      </c>
      <c r="AG112" s="73">
        <v>14454.869028697431</v>
      </c>
      <c r="AH112" s="73">
        <v>14425.119624435662</v>
      </c>
      <c r="AI112" s="73">
        <v>14395.436256587354</v>
      </c>
      <c r="AJ112" s="73">
        <v>14365.812321511152</v>
      </c>
      <c r="AK112" s="73">
        <v>14336.128953662839</v>
      </c>
      <c r="AL112" s="73">
        <v>14282.606440557045</v>
      </c>
      <c r="AM112" s="73">
        <v>14229.149963864704</v>
      </c>
      <c r="AN112" s="73">
        <v>14175.627450758908</v>
      </c>
      <c r="AO112" s="73">
        <v>14122.170974066566</v>
      </c>
      <c r="AP112" s="73">
        <v>14068.648460960769</v>
      </c>
      <c r="AQ112" s="8"/>
      <c r="AS112" s="24"/>
      <c r="AY112" s="93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2"/>
      <c r="BX112" s="92"/>
      <c r="BY112" s="92"/>
      <c r="BZ112" s="92"/>
      <c r="CA112" s="92"/>
      <c r="CB112" s="92"/>
      <c r="CC112" s="92"/>
      <c r="CD112" s="92"/>
      <c r="CE112" s="92"/>
      <c r="CF112" s="92"/>
      <c r="CG112" s="92"/>
      <c r="CH112" s="92"/>
    </row>
    <row r="113" spans="2:86">
      <c r="B113" s="5"/>
      <c r="F113" s="61" t="s">
        <v>50</v>
      </c>
      <c r="G113" s="72">
        <f t="shared" si="10"/>
        <v>254343.90882754783</v>
      </c>
      <c r="H113" s="73">
        <v>576.84229249718396</v>
      </c>
      <c r="I113" s="73">
        <v>582.31349042368834</v>
      </c>
      <c r="J113" s="73">
        <v>1880.0151367586527</v>
      </c>
      <c r="K113" s="73">
        <v>3775.1475740562405</v>
      </c>
      <c r="L113" s="73">
        <v>6142.667288001483</v>
      </c>
      <c r="M113" s="73">
        <v>8774.5936463793878</v>
      </c>
      <c r="N113" s="73">
        <v>9760.2766707903065</v>
      </c>
      <c r="O113" s="73">
        <v>9270.0096445195268</v>
      </c>
      <c r="P113" s="73">
        <v>8772.2669065634091</v>
      </c>
      <c r="Q113" s="73">
        <v>8266.8475086030376</v>
      </c>
      <c r="R113" s="73">
        <v>7735.0110055925961</v>
      </c>
      <c r="S113" s="73">
        <v>7767.9901708718007</v>
      </c>
      <c r="T113" s="73">
        <v>7801.0055213224787</v>
      </c>
      <c r="U113" s="73">
        <v>7833.9521199473602</v>
      </c>
      <c r="V113" s="73">
        <v>7867.0000370523612</v>
      </c>
      <c r="W113" s="73">
        <v>7882.1652424161048</v>
      </c>
      <c r="X113" s="73">
        <v>7897.3630144341723</v>
      </c>
      <c r="Y113" s="73">
        <v>7912.5246012807684</v>
      </c>
      <c r="Z113" s="73">
        <v>7927.7223732988332</v>
      </c>
      <c r="AA113" s="73">
        <v>7942.8875786625777</v>
      </c>
      <c r="AB113" s="73">
        <v>7941.7151791068982</v>
      </c>
      <c r="AC113" s="73">
        <v>7940.4740277254232</v>
      </c>
      <c r="AD113" s="73">
        <v>7939.3016281697437</v>
      </c>
      <c r="AE113" s="73">
        <v>7938.1292286140633</v>
      </c>
      <c r="AF113" s="73">
        <v>7936.8555105782634</v>
      </c>
      <c r="AG113" s="73">
        <v>7920.6590278275817</v>
      </c>
      <c r="AH113" s="73">
        <v>7904.3576080796302</v>
      </c>
      <c r="AI113" s="73">
        <v>7888.092373503152</v>
      </c>
      <c r="AJ113" s="73">
        <v>7871.8597055809969</v>
      </c>
      <c r="AK113" s="73">
        <v>7855.594471004516</v>
      </c>
      <c r="AL113" s="73">
        <v>7826.2663895267942</v>
      </c>
      <c r="AM113" s="73">
        <v>7796.9744932205431</v>
      </c>
      <c r="AN113" s="73">
        <v>7767.6464117428204</v>
      </c>
      <c r="AO113" s="73">
        <v>7738.3545154365711</v>
      </c>
      <c r="AP113" s="73">
        <v>7709.0264339588466</v>
      </c>
      <c r="AQ113" s="8"/>
      <c r="AS113" s="24"/>
      <c r="AY113" s="93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  <c r="BM113" s="92"/>
      <c r="BN113" s="92"/>
      <c r="BO113" s="92"/>
      <c r="BP113" s="92"/>
      <c r="BQ113" s="92"/>
      <c r="BR113" s="92"/>
      <c r="BS113" s="92"/>
      <c r="BT113" s="92"/>
      <c r="BU113" s="92"/>
      <c r="BV113" s="92"/>
      <c r="BW113" s="92"/>
      <c r="BX113" s="92"/>
      <c r="BY113" s="92"/>
      <c r="BZ113" s="92"/>
      <c r="CA113" s="92"/>
      <c r="CB113" s="92"/>
      <c r="CC113" s="92"/>
      <c r="CD113" s="92"/>
      <c r="CE113" s="92"/>
      <c r="CF113" s="92"/>
      <c r="CG113" s="92"/>
      <c r="CH113" s="92"/>
    </row>
    <row r="114" spans="2:86">
      <c r="B114" s="5"/>
      <c r="F114" s="85" t="s">
        <v>0</v>
      </c>
      <c r="G114" s="72">
        <f t="shared" si="10"/>
        <v>-544904.61068429449</v>
      </c>
      <c r="H114" s="72">
        <f t="shared" ref="H114:AP114" si="12">-H108*SUMIF($E$10:$E$18,$E107,H$10:H$18)</f>
        <v>-3982.6179971254605</v>
      </c>
      <c r="I114" s="72">
        <f t="shared" si="12"/>
        <v>-3771.896490816629</v>
      </c>
      <c r="J114" s="72">
        <f t="shared" si="12"/>
        <v>-11382.746979740616</v>
      </c>
      <c r="K114" s="72">
        <f t="shared" si="12"/>
        <v>-21275.54125998852</v>
      </c>
      <c r="L114" s="72">
        <f t="shared" si="12"/>
        <v>-32068.869842476197</v>
      </c>
      <c r="M114" s="72">
        <f t="shared" si="12"/>
        <v>-42202.066904072643</v>
      </c>
      <c r="N114" s="72">
        <f t="shared" si="12"/>
        <v>-42968.493063846719</v>
      </c>
      <c r="O114" s="72">
        <f t="shared" si="12"/>
        <v>-37071.732996731575</v>
      </c>
      <c r="P114" s="72">
        <f t="shared" si="12"/>
        <v>-31740.759520253461</v>
      </c>
      <c r="Q114" s="72">
        <f t="shared" si="12"/>
        <v>-26764.010151364615</v>
      </c>
      <c r="R114" s="72">
        <f t="shared" si="12"/>
        <v>-22096.718523582</v>
      </c>
      <c r="S114" s="72">
        <f t="shared" si="12"/>
        <v>-19232.90716162818</v>
      </c>
      <c r="T114" s="72">
        <f t="shared" si="12"/>
        <v>-16344.054910972907</v>
      </c>
      <c r="U114" s="72">
        <f t="shared" si="12"/>
        <v>-13429.940537931392</v>
      </c>
      <c r="V114" s="72">
        <f t="shared" si="12"/>
        <v>-10490.869377479627</v>
      </c>
      <c r="W114" s="72">
        <f t="shared" si="12"/>
        <v>-10511.092612232944</v>
      </c>
      <c r="X114" s="72">
        <f t="shared" si="12"/>
        <v>-10531.359275550516</v>
      </c>
      <c r="Y114" s="72">
        <f t="shared" si="12"/>
        <v>-10551.577684907807</v>
      </c>
      <c r="Z114" s="72">
        <f t="shared" si="12"/>
        <v>-10571.844348225377</v>
      </c>
      <c r="AA114" s="72">
        <f t="shared" si="12"/>
        <v>-10592.067582978696</v>
      </c>
      <c r="AB114" s="72">
        <f t="shared" si="12"/>
        <v>-10590.504154665628</v>
      </c>
      <c r="AC114" s="72">
        <f t="shared" si="12"/>
        <v>-10588.849043828026</v>
      </c>
      <c r="AD114" s="72">
        <f t="shared" si="12"/>
        <v>-10587.285615514955</v>
      </c>
      <c r="AE114" s="72">
        <f t="shared" si="12"/>
        <v>-10585.722187201887</v>
      </c>
      <c r="AF114" s="72">
        <f t="shared" si="12"/>
        <v>-10584.023647800032</v>
      </c>
      <c r="AG114" s="72">
        <f t="shared" si="12"/>
        <v>-10562.425175178736</v>
      </c>
      <c r="AH114" s="72">
        <f t="shared" si="12"/>
        <v>-10540.686766072626</v>
      </c>
      <c r="AI114" s="72">
        <f t="shared" si="12"/>
        <v>-10518.996610926799</v>
      </c>
      <c r="AJ114" s="72">
        <f t="shared" si="12"/>
        <v>-10497.34988434522</v>
      </c>
      <c r="AK114" s="72">
        <f t="shared" si="12"/>
        <v>-10475.659729199391</v>
      </c>
      <c r="AL114" s="72">
        <f t="shared" si="12"/>
        <v>-10436.549894392507</v>
      </c>
      <c r="AM114" s="72">
        <f t="shared" si="12"/>
        <v>-10397.488313545904</v>
      </c>
      <c r="AN114" s="72">
        <f t="shared" si="12"/>
        <v>-10358.37847873902</v>
      </c>
      <c r="AO114" s="72">
        <f t="shared" si="12"/>
        <v>-10319.316897892415</v>
      </c>
      <c r="AP114" s="72">
        <f t="shared" si="12"/>
        <v>-10280.207063085532</v>
      </c>
      <c r="AQ114" s="8"/>
      <c r="AS114" s="24"/>
    </row>
    <row r="115" spans="2:86">
      <c r="B115" s="5"/>
      <c r="F115" s="85" t="s">
        <v>5</v>
      </c>
      <c r="G115" s="72">
        <f t="shared" si="10"/>
        <v>2285989.2058884953</v>
      </c>
      <c r="H115" s="72">
        <f t="shared" ref="H115:AP115" si="13">SUM(H108,H114)</f>
        <v>2658.0300638885356</v>
      </c>
      <c r="I115" s="72">
        <f t="shared" si="13"/>
        <v>2898.517015697098</v>
      </c>
      <c r="J115" s="72">
        <f t="shared" si="13"/>
        <v>10045.617063445785</v>
      </c>
      <c r="K115" s="72">
        <f t="shared" si="13"/>
        <v>21538.131788016286</v>
      </c>
      <c r="L115" s="72">
        <f t="shared" si="13"/>
        <v>37244.249413596277</v>
      </c>
      <c r="M115" s="72">
        <f t="shared" si="13"/>
        <v>56308.826896283666</v>
      </c>
      <c r="N115" s="72">
        <f t="shared" si="13"/>
        <v>66051.702463504567</v>
      </c>
      <c r="O115" s="72">
        <f t="shared" si="13"/>
        <v>65943.456879328747</v>
      </c>
      <c r="P115" s="72">
        <f t="shared" si="13"/>
        <v>65743.145640230141</v>
      </c>
      <c r="Q115" s="72">
        <f t="shared" si="13"/>
        <v>65103.301581008207</v>
      </c>
      <c r="R115" s="72">
        <f t="shared" si="13"/>
        <v>63860.433409439262</v>
      </c>
      <c r="S115" s="72">
        <f t="shared" si="13"/>
        <v>67090.733599719126</v>
      </c>
      <c r="T115" s="72">
        <f t="shared" si="13"/>
        <v>70346.476795036157</v>
      </c>
      <c r="U115" s="72">
        <f t="shared" si="13"/>
        <v>73626.718091701652</v>
      </c>
      <c r="V115" s="72">
        <f t="shared" si="13"/>
        <v>76933.042101517261</v>
      </c>
      <c r="W115" s="72">
        <f t="shared" si="13"/>
        <v>77081.3458230416</v>
      </c>
      <c r="X115" s="72">
        <f t="shared" si="13"/>
        <v>77229.968020703789</v>
      </c>
      <c r="Y115" s="72">
        <f t="shared" si="13"/>
        <v>77378.236355990579</v>
      </c>
      <c r="Z115" s="72">
        <f t="shared" si="13"/>
        <v>77526.858553652768</v>
      </c>
      <c r="AA115" s="72">
        <f t="shared" si="13"/>
        <v>77675.162275177106</v>
      </c>
      <c r="AB115" s="72">
        <f t="shared" si="13"/>
        <v>77663.697134214613</v>
      </c>
      <c r="AC115" s="72">
        <f t="shared" si="13"/>
        <v>77651.559654738856</v>
      </c>
      <c r="AD115" s="72">
        <f t="shared" si="13"/>
        <v>77640.094513776348</v>
      </c>
      <c r="AE115" s="72">
        <f t="shared" si="13"/>
        <v>77628.629372813841</v>
      </c>
      <c r="AF115" s="72">
        <f t="shared" si="13"/>
        <v>77616.173417200233</v>
      </c>
      <c r="AG115" s="72">
        <f t="shared" si="13"/>
        <v>77457.784617977391</v>
      </c>
      <c r="AH115" s="72">
        <f t="shared" si="13"/>
        <v>77298.36961786593</v>
      </c>
      <c r="AI115" s="72">
        <f t="shared" si="13"/>
        <v>77139.308480129868</v>
      </c>
      <c r="AJ115" s="72">
        <f t="shared" si="13"/>
        <v>76980.565818531613</v>
      </c>
      <c r="AK115" s="72">
        <f t="shared" si="13"/>
        <v>76821.504680795537</v>
      </c>
      <c r="AL115" s="72">
        <f t="shared" si="13"/>
        <v>76534.69922554506</v>
      </c>
      <c r="AM115" s="72">
        <f t="shared" si="13"/>
        <v>76248.247632669954</v>
      </c>
      <c r="AN115" s="72">
        <f t="shared" si="13"/>
        <v>75961.442177419478</v>
      </c>
      <c r="AO115" s="72">
        <f t="shared" si="13"/>
        <v>75674.990584544372</v>
      </c>
      <c r="AP115" s="72">
        <f t="shared" si="13"/>
        <v>75388.18512929391</v>
      </c>
      <c r="AQ115" s="8"/>
      <c r="AS115" s="24"/>
      <c r="AT115" s="20"/>
    </row>
    <row r="116" spans="2:86">
      <c r="B116" s="5"/>
      <c r="G116" s="116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"/>
    </row>
    <row r="117" spans="2:86">
      <c r="B117" s="5"/>
      <c r="E117" s="34">
        <f>E107+1</f>
        <v>4</v>
      </c>
      <c r="F117" s="35" t="str">
        <f>LOOKUP(E117,CAPEX!$E$11:$E$19,CAPEX!$F$11:$F$19)</f>
        <v>Mesquita</v>
      </c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8"/>
      <c r="AS117" s="24"/>
    </row>
    <row r="118" spans="2:86">
      <c r="B118" s="5"/>
      <c r="F118" s="85" t="s">
        <v>46</v>
      </c>
      <c r="G118" s="72">
        <f t="shared" ref="G118:G125" si="14">SUM(H118:AP118)</f>
        <v>3491940.7084996658</v>
      </c>
      <c r="H118" s="72">
        <f t="shared" ref="H118:AP118" si="15">SUM(H119:H123)</f>
        <v>60924.628686674056</v>
      </c>
      <c r="I118" s="72">
        <f t="shared" si="15"/>
        <v>61038.563796377814</v>
      </c>
      <c r="J118" s="72">
        <f t="shared" si="15"/>
        <v>82319.875109623157</v>
      </c>
      <c r="K118" s="72">
        <f t="shared" si="15"/>
        <v>100773.77116959111</v>
      </c>
      <c r="L118" s="72">
        <f t="shared" si="15"/>
        <v>115989.61858470979</v>
      </c>
      <c r="M118" s="72">
        <f t="shared" si="15"/>
        <v>125603.73199047265</v>
      </c>
      <c r="N118" s="72">
        <f t="shared" si="15"/>
        <v>134629.92578005407</v>
      </c>
      <c r="O118" s="72">
        <f t="shared" si="15"/>
        <v>125761.27657780888</v>
      </c>
      <c r="P118" s="72">
        <f t="shared" si="15"/>
        <v>116664.24944428385</v>
      </c>
      <c r="Q118" s="72">
        <f t="shared" si="15"/>
        <v>105904.68800651257</v>
      </c>
      <c r="R118" s="72">
        <f t="shared" si="15"/>
        <v>94507.113054914167</v>
      </c>
      <c r="S118" s="72">
        <f t="shared" si="15"/>
        <v>97552.606757391899</v>
      </c>
      <c r="T118" s="72">
        <f t="shared" si="15"/>
        <v>100601.3585758046</v>
      </c>
      <c r="U118" s="72">
        <f t="shared" si="15"/>
        <v>100655.0873209915</v>
      </c>
      <c r="V118" s="72">
        <f t="shared" si="15"/>
        <v>100708.81606617849</v>
      </c>
      <c r="W118" s="72">
        <f t="shared" si="15"/>
        <v>100607.96531089496</v>
      </c>
      <c r="X118" s="72">
        <f t="shared" si="15"/>
        <v>100506.84304595017</v>
      </c>
      <c r="Y118" s="72">
        <f t="shared" si="15"/>
        <v>100405.99229066663</v>
      </c>
      <c r="Z118" s="72">
        <f t="shared" si="15"/>
        <v>100304.87002572186</v>
      </c>
      <c r="AA118" s="72">
        <f t="shared" si="15"/>
        <v>100204.01927043832</v>
      </c>
      <c r="AB118" s="72">
        <f t="shared" si="15"/>
        <v>99967.262845830133</v>
      </c>
      <c r="AC118" s="72">
        <f t="shared" si="15"/>
        <v>99730.234911560707</v>
      </c>
      <c r="AD118" s="72">
        <f t="shared" si="15"/>
        <v>99493.780164353899</v>
      </c>
      <c r="AE118" s="72">
        <f t="shared" si="15"/>
        <v>99256.752230084472</v>
      </c>
      <c r="AF118" s="72">
        <f t="shared" si="15"/>
        <v>99019.724295815045</v>
      </c>
      <c r="AG118" s="72">
        <f t="shared" si="15"/>
        <v>98659.430975339084</v>
      </c>
      <c r="AH118" s="72">
        <f t="shared" si="15"/>
        <v>98299.137654863109</v>
      </c>
      <c r="AI118" s="72">
        <f t="shared" si="15"/>
        <v>97938.844334387119</v>
      </c>
      <c r="AJ118" s="72">
        <f t="shared" si="15"/>
        <v>97578.279504249876</v>
      </c>
      <c r="AK118" s="72">
        <f t="shared" si="15"/>
        <v>97218.55937083652</v>
      </c>
      <c r="AL118" s="72">
        <f t="shared" si="15"/>
        <v>96752.829798575942</v>
      </c>
      <c r="AM118" s="72">
        <f t="shared" si="15"/>
        <v>96288.246600440631</v>
      </c>
      <c r="AN118" s="72">
        <f t="shared" si="15"/>
        <v>95822.788537841276</v>
      </c>
      <c r="AO118" s="72">
        <f t="shared" si="15"/>
        <v>95357.360642982094</v>
      </c>
      <c r="AP118" s="72">
        <f t="shared" si="15"/>
        <v>94892.475767445358</v>
      </c>
      <c r="AQ118" s="8"/>
      <c r="AS118" s="24"/>
      <c r="AT118" s="20"/>
    </row>
    <row r="119" spans="2:86">
      <c r="B119" s="5"/>
      <c r="F119" s="61" t="s">
        <v>2</v>
      </c>
      <c r="G119" s="72">
        <f t="shared" si="14"/>
        <v>96628.546296252491</v>
      </c>
      <c r="H119" s="73">
        <v>3.6994912164361531</v>
      </c>
      <c r="I119" s="73">
        <v>266.86265855682348</v>
      </c>
      <c r="J119" s="73">
        <v>716.26016665406405</v>
      </c>
      <c r="K119" s="73">
        <v>1314.8502698557791</v>
      </c>
      <c r="L119" s="73">
        <v>2019.6066959792915</v>
      </c>
      <c r="M119" s="73">
        <v>2737.4450346731142</v>
      </c>
      <c r="N119" s="73">
        <v>3526.5856081694628</v>
      </c>
      <c r="O119" s="73">
        <v>3849.9515994211542</v>
      </c>
      <c r="P119" s="73">
        <v>3571.462742471429</v>
      </c>
      <c r="Q119" s="73">
        <v>3242.0784367961533</v>
      </c>
      <c r="R119" s="73">
        <v>2893.1625136401099</v>
      </c>
      <c r="S119" s="73">
        <v>2986.3947363873622</v>
      </c>
      <c r="T119" s="73">
        <v>3079.7267003983516</v>
      </c>
      <c r="U119" s="73">
        <v>3081.3715077197794</v>
      </c>
      <c r="V119" s="73">
        <v>3083.0163150412081</v>
      </c>
      <c r="W119" s="73">
        <v>3079.9289535164835</v>
      </c>
      <c r="X119" s="73">
        <v>3076.8332802197801</v>
      </c>
      <c r="Y119" s="73">
        <v>3073.745918695055</v>
      </c>
      <c r="Z119" s="73">
        <v>3070.6502453983517</v>
      </c>
      <c r="AA119" s="73">
        <v>3067.5628838736257</v>
      </c>
      <c r="AB119" s="73">
        <v>3060.3150187087913</v>
      </c>
      <c r="AC119" s="73">
        <v>3053.0588417719782</v>
      </c>
      <c r="AD119" s="73">
        <v>3045.8202119093403</v>
      </c>
      <c r="AE119" s="73">
        <v>3038.5640349725272</v>
      </c>
      <c r="AF119" s="73">
        <v>3031.3078580357142</v>
      </c>
      <c r="AG119" s="73">
        <v>3020.2781366208792</v>
      </c>
      <c r="AH119" s="73">
        <v>3009.2484152060442</v>
      </c>
      <c r="AI119" s="73">
        <v>2998.2186937912084</v>
      </c>
      <c r="AJ119" s="73">
        <v>2987.1806606043947</v>
      </c>
      <c r="AK119" s="73">
        <v>2976.1684862637362</v>
      </c>
      <c r="AL119" s="73">
        <v>2961.9110267307692</v>
      </c>
      <c r="AM119" s="73">
        <v>2947.6886613461538</v>
      </c>
      <c r="AN119" s="73">
        <v>2933.4395135851646</v>
      </c>
      <c r="AO119" s="73">
        <v>2919.1912893543949</v>
      </c>
      <c r="AP119" s="73">
        <v>2904.9596886675818</v>
      </c>
      <c r="AQ119" s="8"/>
      <c r="AS119" s="24"/>
      <c r="AY119" s="93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  <c r="BV119" s="92"/>
      <c r="BW119" s="92"/>
      <c r="BX119" s="92"/>
      <c r="BY119" s="92"/>
      <c r="BZ119" s="92"/>
      <c r="CA119" s="92"/>
      <c r="CB119" s="92"/>
      <c r="CC119" s="92"/>
      <c r="CD119" s="92"/>
      <c r="CE119" s="92"/>
      <c r="CF119" s="92"/>
      <c r="CG119" s="92"/>
      <c r="CH119" s="92"/>
    </row>
    <row r="120" spans="2:86">
      <c r="B120" s="5"/>
      <c r="F120" s="61" t="s">
        <v>47</v>
      </c>
      <c r="G120" s="72">
        <f t="shared" si="14"/>
        <v>2718295.4870854984</v>
      </c>
      <c r="H120" s="73">
        <v>49260.93078102525</v>
      </c>
      <c r="I120" s="73">
        <v>49066.110543714836</v>
      </c>
      <c r="J120" s="73">
        <v>65784.617660243093</v>
      </c>
      <c r="K120" s="73">
        <v>80054.137824049307</v>
      </c>
      <c r="L120" s="73">
        <v>91589.539484137465</v>
      </c>
      <c r="M120" s="73">
        <v>98580.994190570389</v>
      </c>
      <c r="N120" s="73">
        <v>105019.2971755389</v>
      </c>
      <c r="O120" s="73">
        <v>97495.321545732295</v>
      </c>
      <c r="P120" s="73">
        <v>90442.931417165702</v>
      </c>
      <c r="Q120" s="73">
        <v>82101.676218332301</v>
      </c>
      <c r="R120" s="73">
        <v>73265.806664637348</v>
      </c>
      <c r="S120" s="73">
        <v>75626.798822703306</v>
      </c>
      <c r="T120" s="73">
        <v>77990.316806439558</v>
      </c>
      <c r="U120" s="73">
        <v>78031.969542725245</v>
      </c>
      <c r="V120" s="73">
        <v>78073.622279011004</v>
      </c>
      <c r="W120" s="73">
        <v>77995.438619604392</v>
      </c>
      <c r="X120" s="73">
        <v>77917.044474725277</v>
      </c>
      <c r="Y120" s="73">
        <v>77838.860815318665</v>
      </c>
      <c r="Z120" s="73">
        <v>77760.466670439549</v>
      </c>
      <c r="AA120" s="73">
        <v>77682.283011032952</v>
      </c>
      <c r="AB120" s="73">
        <v>77498.73967898899</v>
      </c>
      <c r="AC120" s="73">
        <v>77314.985861472524</v>
      </c>
      <c r="AD120" s="73">
        <v>77131.676402175799</v>
      </c>
      <c r="AE120" s="73">
        <v>76947.922584659318</v>
      </c>
      <c r="AF120" s="73">
        <v>76764.168767142837</v>
      </c>
      <c r="AG120" s="73">
        <v>76484.854545098904</v>
      </c>
      <c r="AH120" s="73">
        <v>76205.540323054942</v>
      </c>
      <c r="AI120" s="73">
        <v>75926.22610101098</v>
      </c>
      <c r="AJ120" s="73">
        <v>75646.701393494484</v>
      </c>
      <c r="AK120" s="73">
        <v>75367.831529670308</v>
      </c>
      <c r="AL120" s="73">
        <v>75006.778782461537</v>
      </c>
      <c r="AM120" s="73">
        <v>74646.614751692308</v>
      </c>
      <c r="AN120" s="73">
        <v>74285.772489956027</v>
      </c>
      <c r="AO120" s="73">
        <v>73924.953615494509</v>
      </c>
      <c r="AP120" s="73">
        <v>73564.555711977999</v>
      </c>
      <c r="AQ120" s="8"/>
      <c r="AS120" s="24"/>
      <c r="AY120" s="93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  <c r="BM120" s="92"/>
      <c r="BN120" s="92"/>
      <c r="BO120" s="92"/>
      <c r="BP120" s="92"/>
      <c r="BQ120" s="92"/>
      <c r="BR120" s="92"/>
      <c r="BS120" s="92"/>
      <c r="BT120" s="92"/>
      <c r="BU120" s="92"/>
      <c r="BV120" s="92"/>
      <c r="BW120" s="92"/>
      <c r="BX120" s="92"/>
      <c r="BY120" s="92"/>
      <c r="BZ120" s="92"/>
      <c r="CA120" s="92"/>
      <c r="CB120" s="92"/>
      <c r="CC120" s="92"/>
      <c r="CD120" s="92"/>
      <c r="CE120" s="92"/>
      <c r="CF120" s="92"/>
      <c r="CG120" s="92"/>
      <c r="CH120" s="92"/>
    </row>
    <row r="121" spans="2:86">
      <c r="B121" s="5"/>
      <c r="F121" s="61" t="s">
        <v>48</v>
      </c>
      <c r="G121" s="72">
        <f t="shared" si="14"/>
        <v>507638.63448944391</v>
      </c>
      <c r="H121" s="73">
        <v>8742.8654135005036</v>
      </c>
      <c r="I121" s="73">
        <v>8777.0512063821516</v>
      </c>
      <c r="J121" s="73">
        <v>11861.353604320931</v>
      </c>
      <c r="K121" s="73">
        <v>14550.036867835579</v>
      </c>
      <c r="L121" s="73">
        <v>16781.259410955456</v>
      </c>
      <c r="M121" s="73">
        <v>18209.526161774535</v>
      </c>
      <c r="N121" s="73">
        <v>19558.259722809147</v>
      </c>
      <c r="O121" s="73">
        <v>18307.53524657874</v>
      </c>
      <c r="P121" s="73">
        <v>16983.247282763015</v>
      </c>
      <c r="Q121" s="73">
        <v>15416.938037024291</v>
      </c>
      <c r="R121" s="73">
        <v>13757.750798869856</v>
      </c>
      <c r="S121" s="73">
        <v>14201.094607222883</v>
      </c>
      <c r="T121" s="73">
        <v>14644.91271159087</v>
      </c>
      <c r="U121" s="73">
        <v>14652.734204207925</v>
      </c>
      <c r="V121" s="73">
        <v>14660.555696824977</v>
      </c>
      <c r="W121" s="73">
        <v>14645.874478510093</v>
      </c>
      <c r="X121" s="73">
        <v>14631.153735527296</v>
      </c>
      <c r="Y121" s="73">
        <v>14616.472517212411</v>
      </c>
      <c r="Z121" s="73">
        <v>14601.751774229615</v>
      </c>
      <c r="AA121" s="73">
        <v>14587.07055591473</v>
      </c>
      <c r="AB121" s="73">
        <v>14552.605045494387</v>
      </c>
      <c r="AC121" s="73">
        <v>14518.10001040613</v>
      </c>
      <c r="AD121" s="73">
        <v>14483.678416283465</v>
      </c>
      <c r="AE121" s="73">
        <v>14449.173381195209</v>
      </c>
      <c r="AF121" s="73">
        <v>14414.668346106952</v>
      </c>
      <c r="AG121" s="73">
        <v>14362.219111786082</v>
      </c>
      <c r="AH121" s="73">
        <v>14309.769877465216</v>
      </c>
      <c r="AI121" s="73">
        <v>14257.320643144347</v>
      </c>
      <c r="AJ121" s="73">
        <v>14204.831884155568</v>
      </c>
      <c r="AK121" s="73">
        <v>14152.466090800295</v>
      </c>
      <c r="AL121" s="73">
        <v>14084.668110439787</v>
      </c>
      <c r="AM121" s="73">
        <v>14017.037012010467</v>
      </c>
      <c r="AN121" s="73">
        <v>13949.278556317871</v>
      </c>
      <c r="AO121" s="73">
        <v>13881.524492255045</v>
      </c>
      <c r="AP121" s="73">
        <v>13813.849477528045</v>
      </c>
      <c r="AQ121" s="8"/>
      <c r="AS121" s="24"/>
      <c r="AY121" s="93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  <c r="BM121" s="92"/>
      <c r="BN121" s="92"/>
      <c r="BO121" s="92"/>
      <c r="BP121" s="92"/>
      <c r="BQ121" s="92"/>
      <c r="BR121" s="92"/>
      <c r="BS121" s="92"/>
      <c r="BT121" s="92"/>
      <c r="BU121" s="92"/>
      <c r="BV121" s="92"/>
      <c r="BW121" s="92"/>
      <c r="BX121" s="92"/>
      <c r="BY121" s="92"/>
      <c r="BZ121" s="92"/>
      <c r="CA121" s="92"/>
      <c r="CB121" s="92"/>
      <c r="CC121" s="92"/>
      <c r="CD121" s="92"/>
      <c r="CE121" s="92"/>
      <c r="CF121" s="92"/>
      <c r="CG121" s="92"/>
      <c r="CH121" s="92"/>
    </row>
    <row r="122" spans="2:86">
      <c r="B122" s="5"/>
      <c r="F122" s="61" t="s">
        <v>49</v>
      </c>
      <c r="G122" s="72">
        <f t="shared" si="14"/>
        <v>10790.614401108021</v>
      </c>
      <c r="H122" s="73">
        <v>185.84261131493835</v>
      </c>
      <c r="I122" s="73">
        <v>186.5692812015852</v>
      </c>
      <c r="J122" s="73">
        <v>252.13071725351796</v>
      </c>
      <c r="K122" s="73">
        <v>309.28268003207717</v>
      </c>
      <c r="L122" s="73">
        <v>356.71063462438445</v>
      </c>
      <c r="M122" s="73">
        <v>387.07056927654611</v>
      </c>
      <c r="N122" s="73">
        <v>415.73990765658323</v>
      </c>
      <c r="O122" s="73">
        <v>389.15389818430606</v>
      </c>
      <c r="P122" s="73">
        <v>361.00418734140311</v>
      </c>
      <c r="Q122" s="73">
        <v>327.70995409090295</v>
      </c>
      <c r="R122" s="73">
        <v>292.44146093499796</v>
      </c>
      <c r="S122" s="73">
        <v>301.86539315376558</v>
      </c>
      <c r="T122" s="73">
        <v>311.29940723995173</v>
      </c>
      <c r="U122" s="73">
        <v>311.46566470173184</v>
      </c>
      <c r="V122" s="73">
        <v>311.63192216351189</v>
      </c>
      <c r="W122" s="73">
        <v>311.3198510266613</v>
      </c>
      <c r="X122" s="73">
        <v>311.00693973419249</v>
      </c>
      <c r="Y122" s="73">
        <v>310.69486859734195</v>
      </c>
      <c r="Z122" s="73">
        <v>310.38195730487314</v>
      </c>
      <c r="AA122" s="73">
        <v>310.06988616802255</v>
      </c>
      <c r="AB122" s="73">
        <v>309.33727046894882</v>
      </c>
      <c r="AC122" s="73">
        <v>308.60381461425698</v>
      </c>
      <c r="AD122" s="73">
        <v>307.8721324214257</v>
      </c>
      <c r="AE122" s="73">
        <v>307.13867656673381</v>
      </c>
      <c r="AF122" s="73">
        <v>306.40522071204191</v>
      </c>
      <c r="AG122" s="73">
        <v>305.29033420668543</v>
      </c>
      <c r="AH122" s="73">
        <v>304.17544770132906</v>
      </c>
      <c r="AI122" s="73">
        <v>303.06056119597258</v>
      </c>
      <c r="AJ122" s="73">
        <v>301.94483453499794</v>
      </c>
      <c r="AK122" s="73">
        <v>300.83172169150225</v>
      </c>
      <c r="AL122" s="73">
        <v>299.39057475440995</v>
      </c>
      <c r="AM122" s="73">
        <v>297.95297514103902</v>
      </c>
      <c r="AN122" s="73">
        <v>296.51266835956505</v>
      </c>
      <c r="AO122" s="73">
        <v>295.07245492871527</v>
      </c>
      <c r="AP122" s="73">
        <v>293.63392180910193</v>
      </c>
      <c r="AQ122" s="8"/>
      <c r="AS122" s="24"/>
      <c r="AY122" s="93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</row>
    <row r="123" spans="2:86">
      <c r="B123" s="5"/>
      <c r="F123" s="61" t="s">
        <v>50</v>
      </c>
      <c r="G123" s="72">
        <f t="shared" si="14"/>
        <v>158587.42622736306</v>
      </c>
      <c r="H123" s="73">
        <v>2731.2903896169214</v>
      </c>
      <c r="I123" s="73">
        <v>2741.9701065224222</v>
      </c>
      <c r="J123" s="73">
        <v>3705.5129611515567</v>
      </c>
      <c r="K123" s="73">
        <v>4545.4635278183696</v>
      </c>
      <c r="L123" s="73">
        <v>5242.5023590131823</v>
      </c>
      <c r="M123" s="73">
        <v>5688.6960341780432</v>
      </c>
      <c r="N123" s="73">
        <v>6110.0433658799875</v>
      </c>
      <c r="O123" s="73">
        <v>5719.3142878923809</v>
      </c>
      <c r="P123" s="73">
        <v>5305.6038145423117</v>
      </c>
      <c r="Q123" s="73">
        <v>4816.2853602689256</v>
      </c>
      <c r="R123" s="73">
        <v>4297.9516168318496</v>
      </c>
      <c r="S123" s="73">
        <v>4436.4531979245839</v>
      </c>
      <c r="T123" s="73">
        <v>4575.1029501358498</v>
      </c>
      <c r="U123" s="73">
        <v>4577.5464016368205</v>
      </c>
      <c r="V123" s="73">
        <v>4579.989853137793</v>
      </c>
      <c r="W123" s="73">
        <v>4575.4034082373164</v>
      </c>
      <c r="X123" s="73">
        <v>4570.8046157436274</v>
      </c>
      <c r="Y123" s="73">
        <v>4566.2181708431499</v>
      </c>
      <c r="Z123" s="73">
        <v>4561.6193783494618</v>
      </c>
      <c r="AA123" s="73">
        <v>4557.0329334489834</v>
      </c>
      <c r="AB123" s="73">
        <v>4546.2658321690114</v>
      </c>
      <c r="AC123" s="73">
        <v>4535.4863832958281</v>
      </c>
      <c r="AD123" s="73">
        <v>4524.7330015638681</v>
      </c>
      <c r="AE123" s="73">
        <v>4513.9535526906848</v>
      </c>
      <c r="AF123" s="73">
        <v>4503.1741038175023</v>
      </c>
      <c r="AG123" s="73">
        <v>4486.7888476265343</v>
      </c>
      <c r="AH123" s="73">
        <v>4470.4035914355663</v>
      </c>
      <c r="AI123" s="73">
        <v>4454.0183352446002</v>
      </c>
      <c r="AJ123" s="73">
        <v>4437.6207314604217</v>
      </c>
      <c r="AK123" s="73">
        <v>4421.2615424106789</v>
      </c>
      <c r="AL123" s="73">
        <v>4400.081304189448</v>
      </c>
      <c r="AM123" s="73">
        <v>4378.9532002506639</v>
      </c>
      <c r="AN123" s="73">
        <v>4357.7853096226454</v>
      </c>
      <c r="AO123" s="73">
        <v>4336.6187909494265</v>
      </c>
      <c r="AP123" s="73">
        <v>4315.4769674626314</v>
      </c>
      <c r="AQ123" s="8"/>
      <c r="AS123" s="24"/>
      <c r="AY123" s="93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  <c r="BM123" s="92"/>
      <c r="BN123" s="92"/>
      <c r="BO123" s="92"/>
      <c r="BP123" s="92"/>
      <c r="BQ123" s="92"/>
      <c r="BR123" s="92"/>
      <c r="BS123" s="92"/>
      <c r="BT123" s="92"/>
      <c r="BU123" s="92"/>
      <c r="BV123" s="92"/>
      <c r="BW123" s="92"/>
      <c r="BX123" s="92"/>
      <c r="BY123" s="92"/>
      <c r="BZ123" s="92"/>
      <c r="CA123" s="92"/>
      <c r="CB123" s="92"/>
      <c r="CC123" s="92"/>
      <c r="CD123" s="92"/>
      <c r="CE123" s="92"/>
      <c r="CF123" s="92"/>
      <c r="CG123" s="92"/>
      <c r="CH123" s="92"/>
    </row>
    <row r="124" spans="2:86">
      <c r="B124" s="5"/>
      <c r="F124" s="85" t="s">
        <v>0</v>
      </c>
      <c r="G124" s="72">
        <f t="shared" si="14"/>
        <v>-747912.40945399529</v>
      </c>
      <c r="H124" s="72">
        <f t="shared" ref="H124:AP124" si="16">-H118*SUMIF($E$10:$E$18,$E117,H$10:H$18)</f>
        <v>-34832.641041127776</v>
      </c>
      <c r="I124" s="72">
        <f t="shared" si="16"/>
        <v>-32928.270549352615</v>
      </c>
      <c r="J124" s="72">
        <f t="shared" si="16"/>
        <v>-41752.640655600866</v>
      </c>
      <c r="K124" s="72">
        <f t="shared" si="16"/>
        <v>-47860.823054144472</v>
      </c>
      <c r="L124" s="72">
        <f t="shared" si="16"/>
        <v>-51344.737826831537</v>
      </c>
      <c r="M124" s="72">
        <f t="shared" si="16"/>
        <v>-51547.771608889976</v>
      </c>
      <c r="N124" s="72">
        <f t="shared" si="16"/>
        <v>-50908.062601631107</v>
      </c>
      <c r="O124" s="72">
        <f t="shared" si="16"/>
        <v>-43496.633525711499</v>
      </c>
      <c r="P124" s="72">
        <f t="shared" si="16"/>
        <v>-36585.908625727418</v>
      </c>
      <c r="Q124" s="72">
        <f t="shared" si="16"/>
        <v>-29794.518892498869</v>
      </c>
      <c r="R124" s="72">
        <f t="shared" si="16"/>
        <v>-23538.571624877288</v>
      </c>
      <c r="S124" s="72">
        <f t="shared" si="16"/>
        <v>-21149.405145002562</v>
      </c>
      <c r="T124" s="72">
        <f t="shared" si="16"/>
        <v>-18564.304035855141</v>
      </c>
      <c r="U124" s="72">
        <f t="shared" si="16"/>
        <v>-15326.414629409639</v>
      </c>
      <c r="V124" s="72">
        <f t="shared" si="16"/>
        <v>-12085.05792794142</v>
      </c>
      <c r="W124" s="72">
        <f t="shared" si="16"/>
        <v>-12072.955837307394</v>
      </c>
      <c r="X124" s="72">
        <f t="shared" si="16"/>
        <v>-12060.82116551402</v>
      </c>
      <c r="Y124" s="72">
        <f t="shared" si="16"/>
        <v>-12048.719074879995</v>
      </c>
      <c r="Z124" s="72">
        <f t="shared" si="16"/>
        <v>-12036.584403086623</v>
      </c>
      <c r="AA124" s="72">
        <f t="shared" si="16"/>
        <v>-12024.482312452597</v>
      </c>
      <c r="AB124" s="72">
        <f t="shared" si="16"/>
        <v>-11996.071541499616</v>
      </c>
      <c r="AC124" s="72">
        <f t="shared" si="16"/>
        <v>-11967.628189387284</v>
      </c>
      <c r="AD124" s="72">
        <f t="shared" si="16"/>
        <v>-11939.253619722467</v>
      </c>
      <c r="AE124" s="72">
        <f t="shared" si="16"/>
        <v>-11910.810267610137</v>
      </c>
      <c r="AF124" s="72">
        <f t="shared" si="16"/>
        <v>-11882.366915497805</v>
      </c>
      <c r="AG124" s="72">
        <f t="shared" si="16"/>
        <v>-11839.131717040689</v>
      </c>
      <c r="AH124" s="72">
        <f t="shared" si="16"/>
        <v>-11795.896518583573</v>
      </c>
      <c r="AI124" s="72">
        <f t="shared" si="16"/>
        <v>-11752.661320126454</v>
      </c>
      <c r="AJ124" s="72">
        <f t="shared" si="16"/>
        <v>-11709.393540509986</v>
      </c>
      <c r="AK124" s="72">
        <f t="shared" si="16"/>
        <v>-11666.227124500381</v>
      </c>
      <c r="AL124" s="72">
        <f t="shared" si="16"/>
        <v>-11610.339575829112</v>
      </c>
      <c r="AM124" s="72">
        <f t="shared" si="16"/>
        <v>-11554.589592052875</v>
      </c>
      <c r="AN124" s="72">
        <f t="shared" si="16"/>
        <v>-11498.734624540954</v>
      </c>
      <c r="AO124" s="72">
        <f t="shared" si="16"/>
        <v>-11442.883277157851</v>
      </c>
      <c r="AP124" s="72">
        <f t="shared" si="16"/>
        <v>-11387.097092093443</v>
      </c>
      <c r="AQ124" s="8"/>
      <c r="AS124" s="24"/>
    </row>
    <row r="125" spans="2:86">
      <c r="B125" s="5"/>
      <c r="F125" s="85" t="s">
        <v>5</v>
      </c>
      <c r="G125" s="72">
        <f t="shared" si="14"/>
        <v>2744028.2990456703</v>
      </c>
      <c r="H125" s="72">
        <f t="shared" ref="H125:AP125" si="17">SUM(H118,H124)</f>
        <v>26091.98764554628</v>
      </c>
      <c r="I125" s="72">
        <f t="shared" si="17"/>
        <v>28110.293247025198</v>
      </c>
      <c r="J125" s="72">
        <f t="shared" si="17"/>
        <v>40567.234454022291</v>
      </c>
      <c r="K125" s="72">
        <f t="shared" si="17"/>
        <v>52912.948115446641</v>
      </c>
      <c r="L125" s="72">
        <f t="shared" si="17"/>
        <v>64644.880757878258</v>
      </c>
      <c r="M125" s="72">
        <f t="shared" si="17"/>
        <v>74055.96038158267</v>
      </c>
      <c r="N125" s="72">
        <f t="shared" si="17"/>
        <v>83721.863178422966</v>
      </c>
      <c r="O125" s="72">
        <f t="shared" si="17"/>
        <v>82264.643052097381</v>
      </c>
      <c r="P125" s="72">
        <f t="shared" si="17"/>
        <v>80078.340818556433</v>
      </c>
      <c r="Q125" s="72">
        <f t="shared" si="17"/>
        <v>76110.169114013697</v>
      </c>
      <c r="R125" s="72">
        <f t="shared" si="17"/>
        <v>70968.541430036887</v>
      </c>
      <c r="S125" s="72">
        <f t="shared" si="17"/>
        <v>76403.201612389341</v>
      </c>
      <c r="T125" s="72">
        <f t="shared" si="17"/>
        <v>82037.054539949459</v>
      </c>
      <c r="U125" s="72">
        <f t="shared" si="17"/>
        <v>85328.672691581858</v>
      </c>
      <c r="V125" s="72">
        <f t="shared" si="17"/>
        <v>88623.75813823707</v>
      </c>
      <c r="W125" s="72">
        <f t="shared" si="17"/>
        <v>88535.009473587561</v>
      </c>
      <c r="X125" s="72">
        <f t="shared" si="17"/>
        <v>88446.02188043615</v>
      </c>
      <c r="Y125" s="72">
        <f t="shared" si="17"/>
        <v>88357.273215786641</v>
      </c>
      <c r="Z125" s="72">
        <f t="shared" si="17"/>
        <v>88268.285622635231</v>
      </c>
      <c r="AA125" s="72">
        <f t="shared" si="17"/>
        <v>88179.536957985722</v>
      </c>
      <c r="AB125" s="72">
        <f t="shared" si="17"/>
        <v>87971.19130433051</v>
      </c>
      <c r="AC125" s="72">
        <f t="shared" si="17"/>
        <v>87762.606722173427</v>
      </c>
      <c r="AD125" s="72">
        <f t="shared" si="17"/>
        <v>87554.52654463143</v>
      </c>
      <c r="AE125" s="72">
        <f t="shared" si="17"/>
        <v>87345.941962474331</v>
      </c>
      <c r="AF125" s="72">
        <f t="shared" si="17"/>
        <v>87137.357380317233</v>
      </c>
      <c r="AG125" s="72">
        <f t="shared" si="17"/>
        <v>86820.299258298401</v>
      </c>
      <c r="AH125" s="72">
        <f t="shared" si="17"/>
        <v>86503.241136279539</v>
      </c>
      <c r="AI125" s="72">
        <f t="shared" si="17"/>
        <v>86186.183014260663</v>
      </c>
      <c r="AJ125" s="72">
        <f t="shared" si="17"/>
        <v>85868.885963739885</v>
      </c>
      <c r="AK125" s="72">
        <f t="shared" si="17"/>
        <v>85552.33224633614</v>
      </c>
      <c r="AL125" s="72">
        <f t="shared" si="17"/>
        <v>85142.490222746826</v>
      </c>
      <c r="AM125" s="72">
        <f t="shared" si="17"/>
        <v>84733.65700838776</v>
      </c>
      <c r="AN125" s="72">
        <f t="shared" si="17"/>
        <v>84324.053913300319</v>
      </c>
      <c r="AO125" s="72">
        <f t="shared" si="17"/>
        <v>83914.477365824248</v>
      </c>
      <c r="AP125" s="72">
        <f t="shared" si="17"/>
        <v>83505.378675351909</v>
      </c>
      <c r="AQ125" s="8"/>
      <c r="AS125" s="24"/>
      <c r="AT125" s="20"/>
    </row>
    <row r="126" spans="2:86">
      <c r="B126" s="5"/>
      <c r="G126" s="116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"/>
    </row>
    <row r="127" spans="2:86">
      <c r="B127" s="5"/>
      <c r="E127" s="34">
        <f>E117+1</f>
        <v>5</v>
      </c>
      <c r="F127" s="35" t="str">
        <f>LOOKUP(E127,CAPEX!$E$11:$E$19,CAPEX!$F$11:$F$19)</f>
        <v>Nilopolis</v>
      </c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8"/>
      <c r="AS127" s="24"/>
    </row>
    <row r="128" spans="2:86">
      <c r="B128" s="5"/>
      <c r="F128" s="85" t="s">
        <v>46</v>
      </c>
      <c r="G128" s="72">
        <f t="shared" ref="G128:G135" si="18">SUM(H128:AP128)</f>
        <v>2757946.6619277052</v>
      </c>
      <c r="H128" s="72">
        <f t="shared" ref="H128:AP128" si="19">SUM(H129:H133)</f>
        <v>70084.430006995171</v>
      </c>
      <c r="I128" s="72">
        <f t="shared" si="19"/>
        <v>70076.402760798461</v>
      </c>
      <c r="J128" s="72">
        <f t="shared" si="19"/>
        <v>70881.49718529571</v>
      </c>
      <c r="K128" s="72">
        <f t="shared" si="19"/>
        <v>70396.766762724321</v>
      </c>
      <c r="L128" s="72">
        <f t="shared" si="19"/>
        <v>69677.89849366773</v>
      </c>
      <c r="M128" s="72">
        <f t="shared" si="19"/>
        <v>69260.252775510453</v>
      </c>
      <c r="N128" s="72">
        <f t="shared" si="19"/>
        <v>72794.011483890528</v>
      </c>
      <c r="O128" s="72">
        <f t="shared" si="19"/>
        <v>74455.421207002582</v>
      </c>
      <c r="P128" s="72">
        <f t="shared" si="19"/>
        <v>75821.009250944146</v>
      </c>
      <c r="Q128" s="72">
        <f t="shared" si="19"/>
        <v>76251.927164513691</v>
      </c>
      <c r="R128" s="72">
        <f t="shared" si="19"/>
        <v>76558.64578373704</v>
      </c>
      <c r="S128" s="72">
        <f t="shared" si="19"/>
        <v>80633.833157569752</v>
      </c>
      <c r="T128" s="72">
        <f t="shared" si="19"/>
        <v>84699.543351463362</v>
      </c>
      <c r="U128" s="72">
        <f t="shared" si="19"/>
        <v>84605.509296618067</v>
      </c>
      <c r="V128" s="72">
        <f t="shared" si="19"/>
        <v>84512.014362787275</v>
      </c>
      <c r="W128" s="72">
        <f t="shared" si="19"/>
        <v>84298.267067932218</v>
      </c>
      <c r="X128" s="72">
        <f t="shared" si="19"/>
        <v>84084.491398286918</v>
      </c>
      <c r="Y128" s="72">
        <f t="shared" si="19"/>
        <v>83871.283224446393</v>
      </c>
      <c r="Z128" s="72">
        <f t="shared" si="19"/>
        <v>83657.791302703466</v>
      </c>
      <c r="AA128" s="72">
        <f t="shared" si="19"/>
        <v>83444.327755750797</v>
      </c>
      <c r="AB128" s="72">
        <f t="shared" si="19"/>
        <v>83129.481083281455</v>
      </c>
      <c r="AC128" s="72">
        <f t="shared" si="19"/>
        <v>82814.946533504699</v>
      </c>
      <c r="AD128" s="72">
        <f t="shared" si="19"/>
        <v>82500.383608937715</v>
      </c>
      <c r="AE128" s="72">
        <f t="shared" si="19"/>
        <v>82185.281563356242</v>
      </c>
      <c r="AF128" s="72">
        <f t="shared" si="19"/>
        <v>81870.747013579487</v>
      </c>
      <c r="AG128" s="72">
        <f t="shared" si="19"/>
        <v>81466.718375395358</v>
      </c>
      <c r="AH128" s="72">
        <f t="shared" si="19"/>
        <v>81062.178990986969</v>
      </c>
      <c r="AI128" s="72">
        <f t="shared" si="19"/>
        <v>80658.178727593098</v>
      </c>
      <c r="AJ128" s="72">
        <f t="shared" si="19"/>
        <v>80254.178464199198</v>
      </c>
      <c r="AK128" s="72">
        <f t="shared" si="19"/>
        <v>79849.894452902954</v>
      </c>
      <c r="AL128" s="72">
        <f t="shared" si="19"/>
        <v>79372.658855907444</v>
      </c>
      <c r="AM128" s="72">
        <f t="shared" si="19"/>
        <v>78895.167885799819</v>
      </c>
      <c r="AN128" s="72">
        <f t="shared" si="19"/>
        <v>78417.648540901951</v>
      </c>
      <c r="AO128" s="72">
        <f t="shared" si="19"/>
        <v>77940.696691808829</v>
      </c>
      <c r="AP128" s="72">
        <f t="shared" si="19"/>
        <v>77463.177346910976</v>
      </c>
      <c r="AQ128" s="8"/>
      <c r="AS128" s="24"/>
      <c r="AT128" s="20"/>
    </row>
    <row r="129" spans="2:86">
      <c r="B129" s="5"/>
      <c r="F129" s="61" t="s">
        <v>2</v>
      </c>
      <c r="G129" s="72">
        <f t="shared" si="18"/>
        <v>78042.862194264031</v>
      </c>
      <c r="H129" s="73">
        <v>9.0658710550781247</v>
      </c>
      <c r="I129" s="73">
        <v>319.23464080977868</v>
      </c>
      <c r="J129" s="73">
        <v>637.95904811158459</v>
      </c>
      <c r="K129" s="73">
        <v>947.82130832492271</v>
      </c>
      <c r="L129" s="73">
        <v>1250.4763096543315</v>
      </c>
      <c r="M129" s="73">
        <v>1554.7607730030156</v>
      </c>
      <c r="N129" s="73">
        <v>1963.1682544811324</v>
      </c>
      <c r="O129" s="73">
        <v>2346.001659135638</v>
      </c>
      <c r="P129" s="73">
        <v>2389.0297122289894</v>
      </c>
      <c r="Q129" s="73">
        <v>2402.6074225393622</v>
      </c>
      <c r="R129" s="73">
        <v>2412.2717609840429</v>
      </c>
      <c r="S129" s="73">
        <v>2540.6760623138298</v>
      </c>
      <c r="T129" s="73">
        <v>2668.7817489893619</v>
      </c>
      <c r="U129" s="73">
        <v>2665.8188478989359</v>
      </c>
      <c r="V129" s="73">
        <v>2662.8729338696812</v>
      </c>
      <c r="W129" s="73">
        <v>2656.1380111436174</v>
      </c>
      <c r="X129" s="73">
        <v>2649.4021943617017</v>
      </c>
      <c r="Y129" s="73">
        <v>2642.6842586968087</v>
      </c>
      <c r="Z129" s="73">
        <v>2635.9573824734043</v>
      </c>
      <c r="AA129" s="73">
        <v>2629.2314003058514</v>
      </c>
      <c r="AB129" s="73">
        <v>2619.310956582447</v>
      </c>
      <c r="AC129" s="73">
        <v>2609.4003474734041</v>
      </c>
      <c r="AD129" s="73">
        <v>2599.488844308511</v>
      </c>
      <c r="AE129" s="73">
        <v>2589.5603540824468</v>
      </c>
      <c r="AF129" s="73">
        <v>2579.6497449734047</v>
      </c>
      <c r="AG129" s="73">
        <v>2566.9192837101064</v>
      </c>
      <c r="AH129" s="73">
        <v>2554.1727294414895</v>
      </c>
      <c r="AI129" s="73">
        <v>2541.4431622340426</v>
      </c>
      <c r="AJ129" s="73">
        <v>2528.7135950265956</v>
      </c>
      <c r="AK129" s="73">
        <v>2515.9750872606382</v>
      </c>
      <c r="AL129" s="73">
        <v>2500.9379619015954</v>
      </c>
      <c r="AM129" s="73">
        <v>2485.892790039894</v>
      </c>
      <c r="AN129" s="73">
        <v>2470.8467241223407</v>
      </c>
      <c r="AO129" s="73">
        <v>2455.8185393218082</v>
      </c>
      <c r="AP129" s="73">
        <v>2440.7724734042558</v>
      </c>
      <c r="AQ129" s="8"/>
      <c r="AS129" s="24"/>
      <c r="AY129" s="93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  <c r="BM129" s="92"/>
      <c r="BN129" s="92"/>
      <c r="BO129" s="92"/>
      <c r="BP129" s="92"/>
      <c r="BQ129" s="92"/>
      <c r="BR129" s="92"/>
      <c r="BS129" s="92"/>
      <c r="BT129" s="92"/>
      <c r="BU129" s="92"/>
      <c r="BV129" s="92"/>
      <c r="BW129" s="92"/>
      <c r="BX129" s="92"/>
      <c r="BY129" s="92"/>
      <c r="BZ129" s="92"/>
      <c r="CA129" s="92"/>
      <c r="CB129" s="92"/>
      <c r="CC129" s="92"/>
      <c r="CD129" s="92"/>
      <c r="CE129" s="92"/>
      <c r="CF129" s="92"/>
      <c r="CG129" s="92"/>
      <c r="CH129" s="92"/>
    </row>
    <row r="130" spans="2:86">
      <c r="B130" s="5"/>
      <c r="F130" s="61" t="s">
        <v>47</v>
      </c>
      <c r="G130" s="72">
        <f t="shared" si="18"/>
        <v>2291872.6230843919</v>
      </c>
      <c r="H130" s="73">
        <v>60345.125020339452</v>
      </c>
      <c r="I130" s="73">
        <v>60007.565393986777</v>
      </c>
      <c r="J130" s="73">
        <v>60361.123355798663</v>
      </c>
      <c r="K130" s="73">
        <v>59613.36677089335</v>
      </c>
      <c r="L130" s="73">
        <v>58671.660190231232</v>
      </c>
      <c r="M130" s="73">
        <v>57987.621168400277</v>
      </c>
      <c r="N130" s="73">
        <v>60595.425848308434</v>
      </c>
      <c r="O130" s="73">
        <v>61618.077453662234</v>
      </c>
      <c r="P130" s="73">
        <v>62748.215575202717</v>
      </c>
      <c r="Q130" s="73">
        <v>63104.836126722766</v>
      </c>
      <c r="R130" s="73">
        <v>63358.671392569144</v>
      </c>
      <c r="S130" s="73">
        <v>66731.2291884734</v>
      </c>
      <c r="T130" s="73">
        <v>70095.94382671277</v>
      </c>
      <c r="U130" s="73">
        <v>70018.12279527128</v>
      </c>
      <c r="V130" s="73">
        <v>69940.747931481397</v>
      </c>
      <c r="W130" s="73">
        <v>69763.854198877656</v>
      </c>
      <c r="X130" s="73">
        <v>69586.936983765961</v>
      </c>
      <c r="Y130" s="73">
        <v>69410.489418813828</v>
      </c>
      <c r="Z130" s="73">
        <v>69233.807028781914</v>
      </c>
      <c r="AA130" s="73">
        <v>69057.148121257982</v>
      </c>
      <c r="AB130" s="73">
        <v>68796.586212726077</v>
      </c>
      <c r="AC130" s="73">
        <v>68536.282611781906</v>
      </c>
      <c r="AD130" s="73">
        <v>68275.955528329781</v>
      </c>
      <c r="AE130" s="73">
        <v>68015.182277226064</v>
      </c>
      <c r="AF130" s="73">
        <v>67754.878676281907</v>
      </c>
      <c r="AG130" s="73">
        <v>67420.511245172864</v>
      </c>
      <c r="AH130" s="73">
        <v>67085.72112892021</v>
      </c>
      <c r="AI130" s="73">
        <v>66751.377180319148</v>
      </c>
      <c r="AJ130" s="73">
        <v>66417.033231718087</v>
      </c>
      <c r="AK130" s="73">
        <v>66082.454458037246</v>
      </c>
      <c r="AL130" s="73">
        <v>65687.502156343078</v>
      </c>
      <c r="AM130" s="73">
        <v>65292.338512077127</v>
      </c>
      <c r="AN130" s="73">
        <v>64897.151385303194</v>
      </c>
      <c r="AO130" s="73">
        <v>64502.433908688821</v>
      </c>
      <c r="AP130" s="73">
        <v>64107.246781914888</v>
      </c>
      <c r="AQ130" s="8"/>
      <c r="AS130" s="24"/>
      <c r="AY130" s="93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</row>
    <row r="131" spans="2:86">
      <c r="B131" s="5"/>
      <c r="F131" s="61" t="s">
        <v>48</v>
      </c>
      <c r="G131" s="72">
        <f t="shared" si="18"/>
        <v>304089.01222752751</v>
      </c>
      <c r="H131" s="73">
        <v>7625.3120353696731</v>
      </c>
      <c r="I131" s="73">
        <v>7640.486746873351</v>
      </c>
      <c r="J131" s="73">
        <v>7744.5677825320472</v>
      </c>
      <c r="K131" s="73">
        <v>7707.8636628689474</v>
      </c>
      <c r="L131" s="73">
        <v>7645.3135900964089</v>
      </c>
      <c r="M131" s="73">
        <v>7615.6193644487939</v>
      </c>
      <c r="N131" s="73">
        <v>8021.2058939029785</v>
      </c>
      <c r="O131" s="73">
        <v>8221.7668227551458</v>
      </c>
      <c r="P131" s="73">
        <v>8372.5623765404744</v>
      </c>
      <c r="Q131" s="73">
        <v>8420.14664304092</v>
      </c>
      <c r="R131" s="73">
        <v>8454.0161575312177</v>
      </c>
      <c r="S131" s="73">
        <v>8904.0201975800483</v>
      </c>
      <c r="T131" s="73">
        <v>9352.9777166055119</v>
      </c>
      <c r="U131" s="73">
        <v>9342.5939720802235</v>
      </c>
      <c r="V131" s="73">
        <v>9332.2697601880027</v>
      </c>
      <c r="W131" s="73">
        <v>9308.6666378256032</v>
      </c>
      <c r="X131" s="73">
        <v>9285.0603821667246</v>
      </c>
      <c r="Y131" s="73">
        <v>9261.5167924373927</v>
      </c>
      <c r="Z131" s="73">
        <v>9237.9418697432848</v>
      </c>
      <c r="AA131" s="73">
        <v>9214.3700803456595</v>
      </c>
      <c r="AB131" s="73">
        <v>9179.6030226351613</v>
      </c>
      <c r="AC131" s="73">
        <v>9144.870431185911</v>
      </c>
      <c r="AD131" s="73">
        <v>9110.1347064401816</v>
      </c>
      <c r="AE131" s="73">
        <v>9075.3394490613882</v>
      </c>
      <c r="AF131" s="73">
        <v>9040.6068576121379</v>
      </c>
      <c r="AG131" s="73">
        <v>8995.9918490739474</v>
      </c>
      <c r="AH131" s="73">
        <v>8951.3204411991646</v>
      </c>
      <c r="AI131" s="73">
        <v>8906.7085659574477</v>
      </c>
      <c r="AJ131" s="73">
        <v>8862.0966907157326</v>
      </c>
      <c r="AK131" s="73">
        <v>8817.4534825092433</v>
      </c>
      <c r="AL131" s="73">
        <v>8764.7545690599945</v>
      </c>
      <c r="AM131" s="73">
        <v>8712.027455942447</v>
      </c>
      <c r="AN131" s="73">
        <v>8659.2972095284276</v>
      </c>
      <c r="AO131" s="73">
        <v>8606.6296290439495</v>
      </c>
      <c r="AP131" s="73">
        <v>8553.8993826299284</v>
      </c>
      <c r="AQ131" s="8"/>
      <c r="AS131" s="24"/>
      <c r="AY131" s="93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92"/>
      <c r="BX131" s="92"/>
      <c r="BY131" s="92"/>
      <c r="BZ131" s="92"/>
      <c r="CA131" s="92"/>
      <c r="CB131" s="92"/>
      <c r="CC131" s="92"/>
      <c r="CD131" s="92"/>
      <c r="CE131" s="92"/>
      <c r="CF131" s="92"/>
      <c r="CG131" s="92"/>
      <c r="CH131" s="92"/>
    </row>
    <row r="132" spans="2:86">
      <c r="B132" s="5"/>
      <c r="F132" s="61" t="s">
        <v>49</v>
      </c>
      <c r="G132" s="72">
        <f t="shared" si="18"/>
        <v>15065.936431658718</v>
      </c>
      <c r="H132" s="73">
        <v>377.79223114606816</v>
      </c>
      <c r="I132" s="73">
        <v>378.54405455858972</v>
      </c>
      <c r="J132" s="73">
        <v>383.70069687028825</v>
      </c>
      <c r="K132" s="73">
        <v>381.88220981094491</v>
      </c>
      <c r="L132" s="73">
        <v>378.78319806670737</v>
      </c>
      <c r="M132" s="73">
        <v>377.31201266373222</v>
      </c>
      <c r="N132" s="73">
        <v>397.40659229202129</v>
      </c>
      <c r="O132" s="73">
        <v>407.3432821534106</v>
      </c>
      <c r="P132" s="73">
        <v>414.81437165731768</v>
      </c>
      <c r="Q132" s="73">
        <v>417.17191009315707</v>
      </c>
      <c r="R132" s="73">
        <v>418.84995807175403</v>
      </c>
      <c r="S132" s="73">
        <v>441.14518081493065</v>
      </c>
      <c r="T132" s="73">
        <v>463.38855420289065</v>
      </c>
      <c r="U132" s="73">
        <v>462.87409682807595</v>
      </c>
      <c r="V132" s="73">
        <v>462.36258896748018</v>
      </c>
      <c r="W132" s="73">
        <v>461.19318419847616</v>
      </c>
      <c r="X132" s="73">
        <v>460.02362419188182</v>
      </c>
      <c r="Y132" s="73">
        <v>458.85716893709679</v>
      </c>
      <c r="Z132" s="73">
        <v>457.68916130640702</v>
      </c>
      <c r="AA132" s="73">
        <v>456.52130891330773</v>
      </c>
      <c r="AB132" s="73">
        <v>454.79879260946223</v>
      </c>
      <c r="AC132" s="73">
        <v>453.07798391911194</v>
      </c>
      <c r="AD132" s="73">
        <v>451.35701999117106</v>
      </c>
      <c r="AE132" s="73">
        <v>449.63310654901136</v>
      </c>
      <c r="AF132" s="73">
        <v>447.91229785866108</v>
      </c>
      <c r="AG132" s="73">
        <v>445.70186980797109</v>
      </c>
      <c r="AH132" s="73">
        <v>443.48864748065267</v>
      </c>
      <c r="AI132" s="73">
        <v>441.27837466755318</v>
      </c>
      <c r="AJ132" s="73">
        <v>439.06810185445369</v>
      </c>
      <c r="AK132" s="73">
        <v>436.85627666544951</v>
      </c>
      <c r="AL132" s="73">
        <v>434.24533563134923</v>
      </c>
      <c r="AM132" s="73">
        <v>431.6329974589346</v>
      </c>
      <c r="AN132" s="73">
        <v>429.02050404892964</v>
      </c>
      <c r="AO132" s="73">
        <v>426.41111539073398</v>
      </c>
      <c r="AP132" s="73">
        <v>423.79862198072908</v>
      </c>
      <c r="AQ132" s="8"/>
      <c r="AS132" s="24"/>
      <c r="AY132" s="93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  <c r="BS132" s="92"/>
      <c r="BT132" s="92"/>
      <c r="BU132" s="92"/>
      <c r="BV132" s="92"/>
      <c r="BW132" s="92"/>
      <c r="BX132" s="92"/>
      <c r="BY132" s="92"/>
      <c r="BZ132" s="92"/>
      <c r="CA132" s="92"/>
      <c r="CB132" s="92"/>
      <c r="CC132" s="92"/>
      <c r="CD132" s="92"/>
      <c r="CE132" s="92"/>
      <c r="CF132" s="92"/>
      <c r="CG132" s="92"/>
      <c r="CH132" s="92"/>
    </row>
    <row r="133" spans="2:86">
      <c r="B133" s="5"/>
      <c r="F133" s="61" t="s">
        <v>50</v>
      </c>
      <c r="G133" s="72">
        <f t="shared" si="18"/>
        <v>68876.227989862382</v>
      </c>
      <c r="H133" s="73">
        <v>1727.1348490848873</v>
      </c>
      <c r="I133" s="73">
        <v>1730.571924569962</v>
      </c>
      <c r="J133" s="73">
        <v>1754.1463019831303</v>
      </c>
      <c r="K133" s="73">
        <v>1745.8328108261676</v>
      </c>
      <c r="L133" s="73">
        <v>1731.6652056190444</v>
      </c>
      <c r="M133" s="73">
        <v>1724.9394569946339</v>
      </c>
      <c r="N133" s="73">
        <v>1816.8048949059573</v>
      </c>
      <c r="O133" s="73">
        <v>1862.23198929615</v>
      </c>
      <c r="P133" s="73">
        <v>1896.3872153146576</v>
      </c>
      <c r="Q133" s="73">
        <v>1907.1650621174972</v>
      </c>
      <c r="R133" s="73">
        <v>1914.8365145808775</v>
      </c>
      <c r="S133" s="73">
        <v>2016.7625283875568</v>
      </c>
      <c r="T133" s="73">
        <v>2118.4515049528254</v>
      </c>
      <c r="U133" s="73">
        <v>2116.099584539545</v>
      </c>
      <c r="V133" s="73">
        <v>2113.761148280716</v>
      </c>
      <c r="W133" s="73">
        <v>2108.4150358868592</v>
      </c>
      <c r="X133" s="73">
        <v>2103.0682138006632</v>
      </c>
      <c r="Y133" s="73">
        <v>2097.7355855612577</v>
      </c>
      <c r="Z133" s="73">
        <v>2092.3958603984565</v>
      </c>
      <c r="AA133" s="73">
        <v>2087.0568449279949</v>
      </c>
      <c r="AB133" s="73">
        <v>2079.1820987283095</v>
      </c>
      <c r="AC133" s="73">
        <v>2071.3151591443584</v>
      </c>
      <c r="AD133" s="73">
        <v>2063.4475098680678</v>
      </c>
      <c r="AE133" s="73">
        <v>2055.5663764373257</v>
      </c>
      <c r="AF133" s="73">
        <v>2047.6994368533749</v>
      </c>
      <c r="AG133" s="73">
        <v>2037.594127630472</v>
      </c>
      <c r="AH133" s="73">
        <v>2027.4760439454567</v>
      </c>
      <c r="AI133" s="73">
        <v>2017.3714444148939</v>
      </c>
      <c r="AJ133" s="73">
        <v>2007.2668448843306</v>
      </c>
      <c r="AK133" s="73">
        <v>1997.1551484303716</v>
      </c>
      <c r="AL133" s="73">
        <v>1985.2188329714206</v>
      </c>
      <c r="AM133" s="73">
        <v>1973.2761302814138</v>
      </c>
      <c r="AN133" s="73">
        <v>1961.3327178990671</v>
      </c>
      <c r="AO133" s="73">
        <v>1949.4034993635114</v>
      </c>
      <c r="AP133" s="73">
        <v>1937.460086981165</v>
      </c>
      <c r="AQ133" s="8"/>
      <c r="AS133" s="24"/>
      <c r="AY133" s="93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  <c r="BM133" s="92"/>
      <c r="BN133" s="92"/>
      <c r="BO133" s="92"/>
      <c r="BP133" s="92"/>
      <c r="BQ133" s="92"/>
      <c r="BR133" s="92"/>
      <c r="BS133" s="92"/>
      <c r="BT133" s="92"/>
      <c r="BU133" s="92"/>
      <c r="BV133" s="92"/>
      <c r="BW133" s="92"/>
      <c r="BX133" s="92"/>
      <c r="BY133" s="92"/>
      <c r="BZ133" s="92"/>
      <c r="CA133" s="92"/>
      <c r="CB133" s="92"/>
      <c r="CC133" s="92"/>
      <c r="CD133" s="92"/>
      <c r="CE133" s="92"/>
      <c r="CF133" s="92"/>
      <c r="CG133" s="92"/>
      <c r="CH133" s="92"/>
    </row>
    <row r="134" spans="2:86">
      <c r="B134" s="5"/>
      <c r="F134" s="85" t="s">
        <v>0</v>
      </c>
      <c r="G134" s="72">
        <f t="shared" si="18"/>
        <v>-471924.95850931492</v>
      </c>
      <c r="H134" s="72">
        <f t="shared" ref="H134:AP134" si="20">-H128*SUMIF($E$10:$E$18,$E127,H$10:H$18)</f>
        <v>-26660.117174660965</v>
      </c>
      <c r="I134" s="72">
        <f t="shared" si="20"/>
        <v>-25353.642518856883</v>
      </c>
      <c r="J134" s="72">
        <f t="shared" si="20"/>
        <v>-24326.529833993489</v>
      </c>
      <c r="K134" s="72">
        <f t="shared" si="20"/>
        <v>-22850.790491180316</v>
      </c>
      <c r="L134" s="72">
        <f t="shared" si="20"/>
        <v>-21321.436939062325</v>
      </c>
      <c r="M134" s="72">
        <f t="shared" si="20"/>
        <v>-19905.396647681704</v>
      </c>
      <c r="N134" s="72">
        <f t="shared" si="20"/>
        <v>-19567.030286869773</v>
      </c>
      <c r="O134" s="72">
        <f t="shared" si="20"/>
        <v>-18628.746385992046</v>
      </c>
      <c r="P134" s="72">
        <f t="shared" si="20"/>
        <v>-17560.145742518664</v>
      </c>
      <c r="Q134" s="72">
        <f t="shared" si="20"/>
        <v>-16241.660486041414</v>
      </c>
      <c r="R134" s="72">
        <f t="shared" si="20"/>
        <v>-14883.000740358477</v>
      </c>
      <c r="S134" s="72">
        <f t="shared" si="20"/>
        <v>-14175.427869100758</v>
      </c>
      <c r="T134" s="72">
        <f t="shared" si="20"/>
        <v>-13314.768214850037</v>
      </c>
      <c r="U134" s="72">
        <f t="shared" si="20"/>
        <v>-11726.323588511259</v>
      </c>
      <c r="V134" s="72">
        <f t="shared" si="20"/>
        <v>-10141.441723534472</v>
      </c>
      <c r="W134" s="72">
        <f t="shared" si="20"/>
        <v>-10115.792048151865</v>
      </c>
      <c r="X134" s="72">
        <f t="shared" si="20"/>
        <v>-10090.13896779443</v>
      </c>
      <c r="Y134" s="72">
        <f t="shared" si="20"/>
        <v>-10064.553986933566</v>
      </c>
      <c r="Z134" s="72">
        <f t="shared" si="20"/>
        <v>-10038.934956324416</v>
      </c>
      <c r="AA134" s="72">
        <f t="shared" si="20"/>
        <v>-10013.319330690096</v>
      </c>
      <c r="AB134" s="72">
        <f t="shared" si="20"/>
        <v>-9975.5377299937736</v>
      </c>
      <c r="AC134" s="72">
        <f t="shared" si="20"/>
        <v>-9937.7935840205628</v>
      </c>
      <c r="AD134" s="72">
        <f t="shared" si="20"/>
        <v>-9900.0460330725255</v>
      </c>
      <c r="AE134" s="72">
        <f t="shared" si="20"/>
        <v>-9862.2337876027486</v>
      </c>
      <c r="AF134" s="72">
        <f t="shared" si="20"/>
        <v>-9824.4896416295378</v>
      </c>
      <c r="AG134" s="72">
        <f t="shared" si="20"/>
        <v>-9776.0062050474426</v>
      </c>
      <c r="AH134" s="72">
        <f t="shared" si="20"/>
        <v>-9727.4614789184361</v>
      </c>
      <c r="AI134" s="72">
        <f t="shared" si="20"/>
        <v>-9678.981447311171</v>
      </c>
      <c r="AJ134" s="72">
        <f t="shared" si="20"/>
        <v>-9630.5014157039041</v>
      </c>
      <c r="AK134" s="72">
        <f t="shared" si="20"/>
        <v>-9581.9873343483541</v>
      </c>
      <c r="AL134" s="72">
        <f t="shared" si="20"/>
        <v>-9524.719062708893</v>
      </c>
      <c r="AM134" s="72">
        <f t="shared" si="20"/>
        <v>-9467.4201462959772</v>
      </c>
      <c r="AN134" s="72">
        <f t="shared" si="20"/>
        <v>-9410.1178249082332</v>
      </c>
      <c r="AO134" s="72">
        <f t="shared" si="20"/>
        <v>-9352.8836030170587</v>
      </c>
      <c r="AP134" s="72">
        <f t="shared" si="20"/>
        <v>-9295.5812816293164</v>
      </c>
      <c r="AQ134" s="8"/>
      <c r="AS134" s="24"/>
    </row>
    <row r="135" spans="2:86">
      <c r="B135" s="5"/>
      <c r="F135" s="85" t="s">
        <v>5</v>
      </c>
      <c r="G135" s="72">
        <f t="shared" si="18"/>
        <v>2286021.7034183899</v>
      </c>
      <c r="H135" s="72">
        <f t="shared" ref="H135:AP135" si="21">SUM(H128,H134)</f>
        <v>43424.31283233421</v>
      </c>
      <c r="I135" s="72">
        <f t="shared" si="21"/>
        <v>44722.760241941578</v>
      </c>
      <c r="J135" s="72">
        <f t="shared" si="21"/>
        <v>46554.967351302221</v>
      </c>
      <c r="K135" s="72">
        <f t="shared" si="21"/>
        <v>47545.976271544001</v>
      </c>
      <c r="L135" s="72">
        <f t="shared" si="21"/>
        <v>48356.461554605405</v>
      </c>
      <c r="M135" s="72">
        <f t="shared" si="21"/>
        <v>49354.856127828753</v>
      </c>
      <c r="N135" s="72">
        <f t="shared" si="21"/>
        <v>53226.981197020752</v>
      </c>
      <c r="O135" s="72">
        <f t="shared" si="21"/>
        <v>55826.674821010536</v>
      </c>
      <c r="P135" s="72">
        <f t="shared" si="21"/>
        <v>58260.863508425478</v>
      </c>
      <c r="Q135" s="72">
        <f t="shared" si="21"/>
        <v>60010.266678472275</v>
      </c>
      <c r="R135" s="72">
        <f t="shared" si="21"/>
        <v>61675.645043378565</v>
      </c>
      <c r="S135" s="72">
        <f t="shared" si="21"/>
        <v>66458.405288468988</v>
      </c>
      <c r="T135" s="72">
        <f t="shared" si="21"/>
        <v>71384.775136613331</v>
      </c>
      <c r="U135" s="72">
        <f t="shared" si="21"/>
        <v>72879.185708106816</v>
      </c>
      <c r="V135" s="72">
        <f t="shared" si="21"/>
        <v>74370.572639252801</v>
      </c>
      <c r="W135" s="72">
        <f t="shared" si="21"/>
        <v>74182.475019780351</v>
      </c>
      <c r="X135" s="72">
        <f t="shared" si="21"/>
        <v>73994.352430492494</v>
      </c>
      <c r="Y135" s="72">
        <f t="shared" si="21"/>
        <v>73806.729237512831</v>
      </c>
      <c r="Z135" s="72">
        <f t="shared" si="21"/>
        <v>73618.856346379049</v>
      </c>
      <c r="AA135" s="72">
        <f t="shared" si="21"/>
        <v>73431.008425060703</v>
      </c>
      <c r="AB135" s="72">
        <f t="shared" si="21"/>
        <v>73153.943353287686</v>
      </c>
      <c r="AC135" s="72">
        <f t="shared" si="21"/>
        <v>72877.152949484138</v>
      </c>
      <c r="AD135" s="72">
        <f t="shared" si="21"/>
        <v>72600.337575865182</v>
      </c>
      <c r="AE135" s="72">
        <f t="shared" si="21"/>
        <v>72323.047775753497</v>
      </c>
      <c r="AF135" s="72">
        <f t="shared" si="21"/>
        <v>72046.257371949949</v>
      </c>
      <c r="AG135" s="72">
        <f t="shared" si="21"/>
        <v>71690.712170347921</v>
      </c>
      <c r="AH135" s="72">
        <f t="shared" si="21"/>
        <v>71334.717512068528</v>
      </c>
      <c r="AI135" s="72">
        <f t="shared" si="21"/>
        <v>70979.197280281922</v>
      </c>
      <c r="AJ135" s="72">
        <f t="shared" si="21"/>
        <v>70623.677048495301</v>
      </c>
      <c r="AK135" s="72">
        <f t="shared" si="21"/>
        <v>70267.907118554605</v>
      </c>
      <c r="AL135" s="72">
        <f t="shared" si="21"/>
        <v>69847.939793198544</v>
      </c>
      <c r="AM135" s="72">
        <f t="shared" si="21"/>
        <v>69427.747739503844</v>
      </c>
      <c r="AN135" s="72">
        <f t="shared" si="21"/>
        <v>69007.530715993722</v>
      </c>
      <c r="AO135" s="72">
        <f t="shared" si="21"/>
        <v>68587.813088791765</v>
      </c>
      <c r="AP135" s="72">
        <f t="shared" si="21"/>
        <v>68167.596065281658</v>
      </c>
      <c r="AQ135" s="8"/>
      <c r="AS135" s="24"/>
      <c r="AT135" s="20"/>
    </row>
    <row r="136" spans="2:86">
      <c r="B136" s="5"/>
      <c r="G136" s="116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"/>
    </row>
    <row r="137" spans="2:86">
      <c r="B137" s="5"/>
      <c r="E137" s="34">
        <f>E127+1</f>
        <v>6</v>
      </c>
      <c r="F137" s="35" t="str">
        <f>LOOKUP(E137,CAPEX!$E$11:$E$19,CAPEX!$F$11:$F$19)</f>
        <v>Novo Iguacu</v>
      </c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8"/>
      <c r="AS137" s="24"/>
    </row>
    <row r="138" spans="2:86">
      <c r="B138" s="5"/>
      <c r="F138" s="85" t="s">
        <v>46</v>
      </c>
      <c r="G138" s="72">
        <f t="shared" ref="G138:G145" si="22">SUM(H138:AP138)</f>
        <v>21051505.607099146</v>
      </c>
      <c r="H138" s="72">
        <f t="shared" ref="H138:AP138" si="23">SUM(H139:H143)</f>
        <v>319162.2606075721</v>
      </c>
      <c r="I138" s="72">
        <f t="shared" si="23"/>
        <v>319607.22104823595</v>
      </c>
      <c r="J138" s="72">
        <f t="shared" si="23"/>
        <v>377718.07044591638</v>
      </c>
      <c r="K138" s="72">
        <f t="shared" si="23"/>
        <v>444366.7645447664</v>
      </c>
      <c r="L138" s="72">
        <f t="shared" si="23"/>
        <v>496499.38774957275</v>
      </c>
      <c r="M138" s="72">
        <f t="shared" si="23"/>
        <v>547346.29946249095</v>
      </c>
      <c r="N138" s="72">
        <f t="shared" si="23"/>
        <v>596521.40930765215</v>
      </c>
      <c r="O138" s="72">
        <f t="shared" si="23"/>
        <v>604952.40894161828</v>
      </c>
      <c r="P138" s="72">
        <f t="shared" si="23"/>
        <v>609733.8453707064</v>
      </c>
      <c r="Q138" s="72">
        <f t="shared" si="23"/>
        <v>616612.8141324179</v>
      </c>
      <c r="R138" s="72">
        <f t="shared" si="23"/>
        <v>616698.0461840108</v>
      </c>
      <c r="S138" s="72">
        <f t="shared" si="23"/>
        <v>636840.69393665832</v>
      </c>
      <c r="T138" s="72">
        <f t="shared" si="23"/>
        <v>657009.37563978438</v>
      </c>
      <c r="U138" s="72">
        <f t="shared" si="23"/>
        <v>657433.00377116457</v>
      </c>
      <c r="V138" s="72">
        <f t="shared" si="23"/>
        <v>657856.63190254476</v>
      </c>
      <c r="W138" s="72">
        <f t="shared" si="23"/>
        <v>657413.04860139347</v>
      </c>
      <c r="X138" s="72">
        <f t="shared" si="23"/>
        <v>656968.66877035634</v>
      </c>
      <c r="Y138" s="72">
        <f t="shared" si="23"/>
        <v>656525.08546920493</v>
      </c>
      <c r="Z138" s="72">
        <f t="shared" si="23"/>
        <v>656081.50216805388</v>
      </c>
      <c r="AA138" s="72">
        <f t="shared" si="23"/>
        <v>655637.12233701674</v>
      </c>
      <c r="AB138" s="72">
        <f t="shared" si="23"/>
        <v>654229.31864776602</v>
      </c>
      <c r="AC138" s="72">
        <f t="shared" si="23"/>
        <v>652821.51495851541</v>
      </c>
      <c r="AD138" s="72">
        <f t="shared" si="23"/>
        <v>651414.13049552019</v>
      </c>
      <c r="AE138" s="72">
        <f t="shared" si="23"/>
        <v>650005.90758001409</v>
      </c>
      <c r="AF138" s="72">
        <f t="shared" si="23"/>
        <v>648597.72658713325</v>
      </c>
      <c r="AG138" s="72">
        <f t="shared" si="23"/>
        <v>646377.79779534938</v>
      </c>
      <c r="AH138" s="72">
        <f t="shared" si="23"/>
        <v>644157.11439630529</v>
      </c>
      <c r="AI138" s="72">
        <f t="shared" si="23"/>
        <v>641936.80830089143</v>
      </c>
      <c r="AJ138" s="72">
        <f t="shared" si="23"/>
        <v>639716.12490184745</v>
      </c>
      <c r="AK138" s="72">
        <f t="shared" si="23"/>
        <v>637496.19611006358</v>
      </c>
      <c r="AL138" s="72">
        <f t="shared" si="23"/>
        <v>634581.9867162226</v>
      </c>
      <c r="AM138" s="72">
        <f t="shared" si="23"/>
        <v>631668.15462601185</v>
      </c>
      <c r="AN138" s="72">
        <f t="shared" si="23"/>
        <v>628753.94523217098</v>
      </c>
      <c r="AO138" s="72">
        <f t="shared" si="23"/>
        <v>625839.31661207438</v>
      </c>
      <c r="AP138" s="72">
        <f t="shared" si="23"/>
        <v>622925.90374811937</v>
      </c>
      <c r="AQ138" s="8"/>
      <c r="AS138" s="24"/>
      <c r="AT138" s="20"/>
    </row>
    <row r="139" spans="2:86">
      <c r="B139" s="5"/>
      <c r="F139" s="61" t="s">
        <v>2</v>
      </c>
      <c r="G139" s="72">
        <f t="shared" si="22"/>
        <v>453850.25094324775</v>
      </c>
      <c r="H139" s="73">
        <v>0</v>
      </c>
      <c r="I139" s="73">
        <v>1046.858462511628</v>
      </c>
      <c r="J139" s="73">
        <v>2481.1725307092192</v>
      </c>
      <c r="K139" s="73">
        <v>4390.4911817988823</v>
      </c>
      <c r="L139" s="73">
        <v>6558.7842966456992</v>
      </c>
      <c r="M139" s="73">
        <v>9063.0521340241285</v>
      </c>
      <c r="N139" s="73">
        <v>11885.584206</v>
      </c>
      <c r="O139" s="73">
        <v>14101.547943707268</v>
      </c>
      <c r="P139" s="73">
        <v>14213.004074880524</v>
      </c>
      <c r="Q139" s="73">
        <v>14373.354056734885</v>
      </c>
      <c r="R139" s="73">
        <v>14375.340830973837</v>
      </c>
      <c r="S139" s="73">
        <v>14844.869522485464</v>
      </c>
      <c r="T139" s="73">
        <v>15315.005069999999</v>
      </c>
      <c r="U139" s="73">
        <v>15324.879916875001</v>
      </c>
      <c r="V139" s="73">
        <v>15334.754763750001</v>
      </c>
      <c r="W139" s="73">
        <v>15324.414758328488</v>
      </c>
      <c r="X139" s="73">
        <v>15314.056185654072</v>
      </c>
      <c r="Y139" s="73">
        <v>15303.716180232555</v>
      </c>
      <c r="Z139" s="73">
        <v>15293.376174811048</v>
      </c>
      <c r="AA139" s="73">
        <v>15283.017602136628</v>
      </c>
      <c r="AB139" s="73">
        <v>15250.201448459302</v>
      </c>
      <c r="AC139" s="73">
        <v>15217.385294781976</v>
      </c>
      <c r="AD139" s="73">
        <v>15184.578913343021</v>
      </c>
      <c r="AE139" s="73">
        <v>15151.752987427324</v>
      </c>
      <c r="AF139" s="73">
        <v>15118.928038735465</v>
      </c>
      <c r="AG139" s="73">
        <v>15067.181104883719</v>
      </c>
      <c r="AH139" s="73">
        <v>15015.416581002908</v>
      </c>
      <c r="AI139" s="73">
        <v>14963.660852136627</v>
      </c>
      <c r="AJ139" s="73">
        <v>14911.896328255816</v>
      </c>
      <c r="AK139" s="73">
        <v>14860.14939440407</v>
      </c>
      <c r="AL139" s="73">
        <v>14792.2186565843</v>
      </c>
      <c r="AM139" s="73">
        <v>14724.296713779069</v>
      </c>
      <c r="AN139" s="73">
        <v>14656.365975959303</v>
      </c>
      <c r="AO139" s="73">
        <v>14588.42546590116</v>
      </c>
      <c r="AP139" s="73">
        <v>14520.513295334304</v>
      </c>
      <c r="AQ139" s="8"/>
      <c r="AS139" s="24"/>
      <c r="AY139" s="93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  <c r="BM139" s="92"/>
      <c r="BN139" s="92"/>
      <c r="BO139" s="92"/>
      <c r="BP139" s="92"/>
      <c r="BQ139" s="92"/>
      <c r="BR139" s="92"/>
      <c r="BS139" s="92"/>
      <c r="BT139" s="92"/>
      <c r="BU139" s="92"/>
      <c r="BV139" s="92"/>
      <c r="BW139" s="92"/>
      <c r="BX139" s="92"/>
      <c r="BY139" s="92"/>
      <c r="BZ139" s="92"/>
      <c r="CA139" s="92"/>
      <c r="CB139" s="92"/>
      <c r="CC139" s="92"/>
      <c r="CD139" s="92"/>
      <c r="CE139" s="92"/>
      <c r="CF139" s="92"/>
      <c r="CG139" s="92"/>
      <c r="CH139" s="92"/>
    </row>
    <row r="140" spans="2:86">
      <c r="B140" s="5"/>
      <c r="F140" s="61" t="s">
        <v>47</v>
      </c>
      <c r="G140" s="72">
        <f t="shared" si="22"/>
        <v>14623964.312155332</v>
      </c>
      <c r="H140" s="73">
        <v>230194.44686560001</v>
      </c>
      <c r="I140" s="73">
        <v>229225.1756959256</v>
      </c>
      <c r="J140" s="73">
        <v>269369.66768575244</v>
      </c>
      <c r="K140" s="73">
        <v>315086.62676483754</v>
      </c>
      <c r="L140" s="73">
        <v>350014.75819946406</v>
      </c>
      <c r="M140" s="73">
        <v>383601.50472832203</v>
      </c>
      <c r="N140" s="73">
        <v>415590.22750959999</v>
      </c>
      <c r="O140" s="73">
        <v>418939.99405660096</v>
      </c>
      <c r="P140" s="73">
        <v>422251.22138552216</v>
      </c>
      <c r="Q140" s="73">
        <v>427015.02609073673</v>
      </c>
      <c r="R140" s="73">
        <v>427074.05075889244</v>
      </c>
      <c r="S140" s="73">
        <v>441023.18230221805</v>
      </c>
      <c r="T140" s="73">
        <v>454990.34280599997</v>
      </c>
      <c r="U140" s="73">
        <v>455283.71260537492</v>
      </c>
      <c r="V140" s="73">
        <v>455577.08240474993</v>
      </c>
      <c r="W140" s="73">
        <v>455269.89330557262</v>
      </c>
      <c r="X140" s="73">
        <v>454962.15259568888</v>
      </c>
      <c r="Y140" s="73">
        <v>454654.96349651157</v>
      </c>
      <c r="Z140" s="73">
        <v>454347.77439733432</v>
      </c>
      <c r="AA140" s="73">
        <v>454040.03368745057</v>
      </c>
      <c r="AB140" s="73">
        <v>453065.10531211051</v>
      </c>
      <c r="AC140" s="73">
        <v>452090.17693677032</v>
      </c>
      <c r="AD140" s="73">
        <v>451115.53888285463</v>
      </c>
      <c r="AE140" s="73">
        <v>450140.32018609019</v>
      </c>
      <c r="AF140" s="73">
        <v>449165.130521468</v>
      </c>
      <c r="AG140" s="73">
        <v>447627.79148274416</v>
      </c>
      <c r="AH140" s="73">
        <v>446089.92986545642</v>
      </c>
      <c r="AI140" s="73">
        <v>444552.32953745063</v>
      </c>
      <c r="AJ140" s="73">
        <v>443014.46792016283</v>
      </c>
      <c r="AK140" s="73">
        <v>441477.12888143898</v>
      </c>
      <c r="AL140" s="73">
        <v>439458.98853173549</v>
      </c>
      <c r="AM140" s="73">
        <v>437441.10947131389</v>
      </c>
      <c r="AN140" s="73">
        <v>435422.9691216104</v>
      </c>
      <c r="AO140" s="73">
        <v>433404.53845048265</v>
      </c>
      <c r="AP140" s="73">
        <v>431386.94971148553</v>
      </c>
      <c r="AQ140" s="8"/>
      <c r="AS140" s="24"/>
      <c r="AY140" s="93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  <c r="BM140" s="92"/>
      <c r="BN140" s="92"/>
      <c r="BO140" s="92"/>
      <c r="BP140" s="92"/>
      <c r="BQ140" s="92"/>
      <c r="BR140" s="92"/>
      <c r="BS140" s="92"/>
      <c r="BT140" s="92"/>
      <c r="BU140" s="92"/>
      <c r="BV140" s="92"/>
      <c r="BW140" s="92"/>
      <c r="BX140" s="92"/>
      <c r="BY140" s="92"/>
      <c r="BZ140" s="92"/>
      <c r="CA140" s="92"/>
      <c r="CB140" s="92"/>
      <c r="CC140" s="92"/>
      <c r="CD140" s="92"/>
      <c r="CE140" s="92"/>
      <c r="CF140" s="92"/>
      <c r="CG140" s="92"/>
      <c r="CH140" s="92"/>
    </row>
    <row r="141" spans="2:86">
      <c r="B141" s="5"/>
      <c r="F141" s="61" t="s">
        <v>48</v>
      </c>
      <c r="G141" s="72">
        <f t="shared" si="22"/>
        <v>4754186.5946537582</v>
      </c>
      <c r="H141" s="73">
        <v>70805.400602786234</v>
      </c>
      <c r="I141" s="73">
        <v>71097.776033950708</v>
      </c>
      <c r="J141" s="73">
        <v>84254.870742851417</v>
      </c>
      <c r="K141" s="73">
        <v>99393.939072925801</v>
      </c>
      <c r="L141" s="73">
        <v>111360.55963552219</v>
      </c>
      <c r="M141" s="73">
        <v>123104.10124839761</v>
      </c>
      <c r="N141" s="73">
        <v>134535.63434026367</v>
      </c>
      <c r="O141" s="73">
        <v>136815.97074031818</v>
      </c>
      <c r="P141" s="73">
        <v>137897.33988094746</v>
      </c>
      <c r="Q141" s="73">
        <v>139453.08670485459</v>
      </c>
      <c r="R141" s="73">
        <v>139472.36277633478</v>
      </c>
      <c r="S141" s="73">
        <v>144027.82179232608</v>
      </c>
      <c r="T141" s="73">
        <v>148589.16864371451</v>
      </c>
      <c r="U141" s="73">
        <v>148684.97633564367</v>
      </c>
      <c r="V141" s="73">
        <v>148780.78402757284</v>
      </c>
      <c r="W141" s="73">
        <v>148680.46327662753</v>
      </c>
      <c r="X141" s="73">
        <v>148579.9623825702</v>
      </c>
      <c r="Y141" s="73">
        <v>148479.64163162487</v>
      </c>
      <c r="Z141" s="73">
        <v>148379.32088067956</v>
      </c>
      <c r="AA141" s="73">
        <v>148278.81998662223</v>
      </c>
      <c r="AB141" s="73">
        <v>147960.43125800532</v>
      </c>
      <c r="AC141" s="73">
        <v>147642.04252938851</v>
      </c>
      <c r="AD141" s="73">
        <v>147323.74861293583</v>
      </c>
      <c r="AE141" s="73">
        <v>147005.26507215475</v>
      </c>
      <c r="AF141" s="73">
        <v>146686.79101259011</v>
      </c>
      <c r="AG141" s="73">
        <v>146184.73215947527</v>
      </c>
      <c r="AH141" s="73">
        <v>145682.50264446487</v>
      </c>
      <c r="AI141" s="73">
        <v>145180.35846040229</v>
      </c>
      <c r="AJ141" s="73">
        <v>144678.12894539189</v>
      </c>
      <c r="AK141" s="73">
        <v>144176.07009227708</v>
      </c>
      <c r="AL141" s="73">
        <v>143516.99281402229</v>
      </c>
      <c r="AM141" s="73">
        <v>142858.00086671533</v>
      </c>
      <c r="AN141" s="73">
        <v>142198.92358846054</v>
      </c>
      <c r="AO141" s="73">
        <v>141539.75149804159</v>
      </c>
      <c r="AP141" s="73">
        <v>140880.85436289883</v>
      </c>
      <c r="AQ141" s="8"/>
      <c r="AS141" s="24"/>
      <c r="AY141" s="93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  <c r="BM141" s="92"/>
      <c r="BN141" s="92"/>
      <c r="BO141" s="92"/>
      <c r="BP141" s="92"/>
      <c r="BQ141" s="92"/>
      <c r="BR141" s="92"/>
      <c r="BS141" s="92"/>
      <c r="BT141" s="92"/>
      <c r="BU141" s="92"/>
      <c r="BV141" s="92"/>
      <c r="BW141" s="92"/>
      <c r="BX141" s="92"/>
      <c r="BY141" s="92"/>
      <c r="BZ141" s="92"/>
      <c r="CA141" s="92"/>
      <c r="CB141" s="92"/>
      <c r="CC141" s="92"/>
      <c r="CD141" s="92"/>
      <c r="CE141" s="92"/>
      <c r="CF141" s="92"/>
      <c r="CG141" s="92"/>
      <c r="CH141" s="92"/>
    </row>
    <row r="142" spans="2:86">
      <c r="B142" s="5"/>
      <c r="F142" s="61" t="s">
        <v>49</v>
      </c>
      <c r="G142" s="72">
        <f t="shared" si="22"/>
        <v>484680.85454405256</v>
      </c>
      <c r="H142" s="73">
        <v>7218.4844635850332</v>
      </c>
      <c r="I142" s="73">
        <v>7248.2916179747754</v>
      </c>
      <c r="J142" s="73">
        <v>8589.6339864039328</v>
      </c>
      <c r="K142" s="73">
        <v>10133.035034960305</v>
      </c>
      <c r="L142" s="73">
        <v>11353.010684802472</v>
      </c>
      <c r="M142" s="73">
        <v>12550.24383309808</v>
      </c>
      <c r="N142" s="73">
        <v>13715.668268467296</v>
      </c>
      <c r="O142" s="73">
        <v>13948.144502418487</v>
      </c>
      <c r="P142" s="73">
        <v>14058.388160029055</v>
      </c>
      <c r="Q142" s="73">
        <v>14216.993777426032</v>
      </c>
      <c r="R142" s="73">
        <v>14218.958938576372</v>
      </c>
      <c r="S142" s="73">
        <v>14683.379870475423</v>
      </c>
      <c r="T142" s="73">
        <v>15148.401056705025</v>
      </c>
      <c r="U142" s="73">
        <v>15158.168480231972</v>
      </c>
      <c r="V142" s="73">
        <v>15167.93590375892</v>
      </c>
      <c r="W142" s="73">
        <v>15157.708381904529</v>
      </c>
      <c r="X142" s="73">
        <v>15147.462494780764</v>
      </c>
      <c r="Y142" s="73">
        <v>15137.23497292637</v>
      </c>
      <c r="Z142" s="73">
        <v>15127.007451071975</v>
      </c>
      <c r="AA142" s="73">
        <v>15116.761563948214</v>
      </c>
      <c r="AB142" s="73">
        <v>15084.302400221495</v>
      </c>
      <c r="AC142" s="73">
        <v>15051.843236494784</v>
      </c>
      <c r="AD142" s="73">
        <v>15019.393738699317</v>
      </c>
      <c r="AE142" s="73">
        <v>14986.924909041354</v>
      </c>
      <c r="AF142" s="73">
        <v>14954.457045976516</v>
      </c>
      <c r="AG142" s="73">
        <v>14903.273040234555</v>
      </c>
      <c r="AH142" s="73">
        <v>14852.071635816348</v>
      </c>
      <c r="AI142" s="73">
        <v>14800.878930736271</v>
      </c>
      <c r="AJ142" s="73">
        <v>14749.677526318061</v>
      </c>
      <c r="AK142" s="73">
        <v>14698.493520576099</v>
      </c>
      <c r="AL142" s="73">
        <v>14631.301766092947</v>
      </c>
      <c r="AM142" s="73">
        <v>14564.118710947916</v>
      </c>
      <c r="AN142" s="73">
        <v>14496.926956464762</v>
      </c>
      <c r="AO142" s="73">
        <v>14429.725536050355</v>
      </c>
      <c r="AP142" s="73">
        <v>14362.552146836571</v>
      </c>
      <c r="AQ142" s="8"/>
      <c r="AS142" s="24"/>
      <c r="AY142" s="93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  <c r="BM142" s="92"/>
      <c r="BN142" s="92"/>
      <c r="BO142" s="92"/>
      <c r="BP142" s="92"/>
      <c r="BQ142" s="92"/>
      <c r="BR142" s="92"/>
      <c r="BS142" s="92"/>
      <c r="BT142" s="92"/>
      <c r="BU142" s="92"/>
      <c r="BV142" s="92"/>
      <c r="BW142" s="92"/>
      <c r="BX142" s="92"/>
      <c r="BY142" s="92"/>
      <c r="BZ142" s="92"/>
      <c r="CA142" s="92"/>
      <c r="CB142" s="92"/>
      <c r="CC142" s="92"/>
      <c r="CD142" s="92"/>
      <c r="CE142" s="92"/>
      <c r="CF142" s="92"/>
      <c r="CG142" s="92"/>
      <c r="CH142" s="92"/>
    </row>
    <row r="143" spans="2:86">
      <c r="B143" s="5"/>
      <c r="F143" s="61" t="s">
        <v>50</v>
      </c>
      <c r="G143" s="72">
        <f t="shared" si="22"/>
        <v>734823.59480275528</v>
      </c>
      <c r="H143" s="73">
        <v>10943.928675600877</v>
      </c>
      <c r="I143" s="73">
        <v>10989.11923787327</v>
      </c>
      <c r="J143" s="73">
        <v>13022.725500199384</v>
      </c>
      <c r="K143" s="73">
        <v>15362.672490243849</v>
      </c>
      <c r="L143" s="73">
        <v>17212.274933138295</v>
      </c>
      <c r="M143" s="73">
        <v>19027.397518649126</v>
      </c>
      <c r="N143" s="73">
        <v>20794.294983321197</v>
      </c>
      <c r="O143" s="73">
        <v>21146.751698573382</v>
      </c>
      <c r="P143" s="73">
        <v>21313.891869327206</v>
      </c>
      <c r="Q143" s="73">
        <v>21554.353502665697</v>
      </c>
      <c r="R143" s="73">
        <v>21557.332879233436</v>
      </c>
      <c r="S143" s="73">
        <v>22261.440449153313</v>
      </c>
      <c r="T143" s="73">
        <v>22966.458063364895</v>
      </c>
      <c r="U143" s="73">
        <v>22981.266433038967</v>
      </c>
      <c r="V143" s="73">
        <v>22996.074802713039</v>
      </c>
      <c r="W143" s="73">
        <v>22980.568878960312</v>
      </c>
      <c r="X143" s="73">
        <v>22965.035111662422</v>
      </c>
      <c r="Y143" s="73">
        <v>22949.529187909691</v>
      </c>
      <c r="Z143" s="73">
        <v>22934.023264156956</v>
      </c>
      <c r="AA143" s="73">
        <v>22918.489496859074</v>
      </c>
      <c r="AB143" s="73">
        <v>22869.278228969415</v>
      </c>
      <c r="AC143" s="73">
        <v>22820.066961079756</v>
      </c>
      <c r="AD143" s="73">
        <v>22770.870347687545</v>
      </c>
      <c r="AE143" s="73">
        <v>22721.644425300437</v>
      </c>
      <c r="AF143" s="73">
        <v>22672.41996836308</v>
      </c>
      <c r="AG143" s="73">
        <v>22594.820008011659</v>
      </c>
      <c r="AH143" s="73">
        <v>22517.193669564822</v>
      </c>
      <c r="AI143" s="73">
        <v>22439.580520165699</v>
      </c>
      <c r="AJ143" s="73">
        <v>22361.954181718866</v>
      </c>
      <c r="AK143" s="73">
        <v>22284.354221367445</v>
      </c>
      <c r="AL143" s="73">
        <v>22182.484947787692</v>
      </c>
      <c r="AM143" s="73">
        <v>22080.628863255646</v>
      </c>
      <c r="AN143" s="73">
        <v>21978.759589675894</v>
      </c>
      <c r="AO143" s="73">
        <v>21876.875661598693</v>
      </c>
      <c r="AP143" s="73">
        <v>21775.034231564096</v>
      </c>
      <c r="AQ143" s="8"/>
      <c r="AS143" s="24"/>
      <c r="AY143" s="93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</row>
    <row r="144" spans="2:86">
      <c r="B144" s="5"/>
      <c r="F144" s="85" t="s">
        <v>0</v>
      </c>
      <c r="G144" s="72">
        <f t="shared" si="22"/>
        <v>-4273965.1590835778</v>
      </c>
      <c r="H144" s="72">
        <f t="shared" ref="H144:AP144" si="24">-H138*SUMIF($E$10:$E$18,$E137,H$10:H$18)</f>
        <v>-194391.0941940519</v>
      </c>
      <c r="I144" s="72">
        <f t="shared" si="24"/>
        <v>-183497.15917782718</v>
      </c>
      <c r="J144" s="72">
        <f t="shared" si="24"/>
        <v>-203665.58358443808</v>
      </c>
      <c r="K144" s="72">
        <f t="shared" si="24"/>
        <v>-224079.34713444082</v>
      </c>
      <c r="L144" s="72">
        <f t="shared" si="24"/>
        <v>-233023.7126504661</v>
      </c>
      <c r="M144" s="72">
        <f t="shared" si="24"/>
        <v>-237767.23248650602</v>
      </c>
      <c r="N144" s="72">
        <f t="shared" si="24"/>
        <v>-238290.41897143007</v>
      </c>
      <c r="O144" s="72">
        <f t="shared" si="24"/>
        <v>-220525.31813951788</v>
      </c>
      <c r="P144" s="72">
        <f t="shared" si="24"/>
        <v>-200968.27543418479</v>
      </c>
      <c r="Q144" s="72">
        <f t="shared" si="24"/>
        <v>-181695.24256435246</v>
      </c>
      <c r="R144" s="72">
        <f t="shared" si="24"/>
        <v>-160177.03919552706</v>
      </c>
      <c r="S144" s="72">
        <f t="shared" si="24"/>
        <v>-143161.78799696077</v>
      </c>
      <c r="T144" s="72">
        <f t="shared" si="24"/>
        <v>-124744.18012147371</v>
      </c>
      <c r="U144" s="72">
        <f t="shared" si="24"/>
        <v>-101858.2867176124</v>
      </c>
      <c r="V144" s="72">
        <f t="shared" si="24"/>
        <v>-78942.795828305374</v>
      </c>
      <c r="W144" s="72">
        <f t="shared" si="24"/>
        <v>-78889.565832167209</v>
      </c>
      <c r="X144" s="72">
        <f t="shared" si="24"/>
        <v>-78836.24025244276</v>
      </c>
      <c r="Y144" s="72">
        <f t="shared" si="24"/>
        <v>-78783.010256304595</v>
      </c>
      <c r="Z144" s="72">
        <f t="shared" si="24"/>
        <v>-78729.780260166459</v>
      </c>
      <c r="AA144" s="72">
        <f t="shared" si="24"/>
        <v>-78676.45468044201</v>
      </c>
      <c r="AB144" s="72">
        <f t="shared" si="24"/>
        <v>-78507.518237731914</v>
      </c>
      <c r="AC144" s="72">
        <f t="shared" si="24"/>
        <v>-78338.581795021848</v>
      </c>
      <c r="AD144" s="72">
        <f t="shared" si="24"/>
        <v>-78169.695659462421</v>
      </c>
      <c r="AE144" s="72">
        <f t="shared" si="24"/>
        <v>-78000.708909601686</v>
      </c>
      <c r="AF144" s="72">
        <f t="shared" si="24"/>
        <v>-77831.727190455989</v>
      </c>
      <c r="AG144" s="72">
        <f t="shared" si="24"/>
        <v>-77565.335735441928</v>
      </c>
      <c r="AH144" s="72">
        <f t="shared" si="24"/>
        <v>-77298.853727556634</v>
      </c>
      <c r="AI144" s="72">
        <f t="shared" si="24"/>
        <v>-77032.416996106971</v>
      </c>
      <c r="AJ144" s="72">
        <f t="shared" si="24"/>
        <v>-76765.934988221692</v>
      </c>
      <c r="AK144" s="72">
        <f t="shared" si="24"/>
        <v>-76499.54353320763</v>
      </c>
      <c r="AL144" s="72">
        <f t="shared" si="24"/>
        <v>-76149.838405946706</v>
      </c>
      <c r="AM144" s="72">
        <f t="shared" si="24"/>
        <v>-75800.178555121413</v>
      </c>
      <c r="AN144" s="72">
        <f t="shared" si="24"/>
        <v>-75450.473427860517</v>
      </c>
      <c r="AO144" s="72">
        <f t="shared" si="24"/>
        <v>-75100.717993448925</v>
      </c>
      <c r="AP144" s="72">
        <f t="shared" si="24"/>
        <v>-74751.108449774314</v>
      </c>
      <c r="AQ144" s="8"/>
      <c r="AS144" s="24"/>
    </row>
    <row r="145" spans="2:86">
      <c r="B145" s="5"/>
      <c r="F145" s="85" t="s">
        <v>5</v>
      </c>
      <c r="G145" s="72">
        <f t="shared" si="22"/>
        <v>16777540.448015563</v>
      </c>
      <c r="H145" s="72">
        <f t="shared" ref="H145:AP145" si="25">SUM(H138,H144)</f>
        <v>124771.1664135202</v>
      </c>
      <c r="I145" s="72">
        <f t="shared" si="25"/>
        <v>136110.06187040877</v>
      </c>
      <c r="J145" s="72">
        <f t="shared" si="25"/>
        <v>174052.4868614783</v>
      </c>
      <c r="K145" s="72">
        <f t="shared" si="25"/>
        <v>220287.41741032558</v>
      </c>
      <c r="L145" s="72">
        <f t="shared" si="25"/>
        <v>263475.67509910662</v>
      </c>
      <c r="M145" s="72">
        <f t="shared" si="25"/>
        <v>309579.06697598496</v>
      </c>
      <c r="N145" s="72">
        <f t="shared" si="25"/>
        <v>358230.99033622211</v>
      </c>
      <c r="O145" s="72">
        <f t="shared" si="25"/>
        <v>384427.09080210037</v>
      </c>
      <c r="P145" s="72">
        <f t="shared" si="25"/>
        <v>408765.56993652158</v>
      </c>
      <c r="Q145" s="72">
        <f t="shared" si="25"/>
        <v>434917.57156806544</v>
      </c>
      <c r="R145" s="72">
        <f t="shared" si="25"/>
        <v>456521.00698848371</v>
      </c>
      <c r="S145" s="72">
        <f t="shared" si="25"/>
        <v>493678.90593969752</v>
      </c>
      <c r="T145" s="72">
        <f t="shared" si="25"/>
        <v>532265.19551831065</v>
      </c>
      <c r="U145" s="72">
        <f t="shared" si="25"/>
        <v>555574.71705355216</v>
      </c>
      <c r="V145" s="72">
        <f t="shared" si="25"/>
        <v>578913.83607423934</v>
      </c>
      <c r="W145" s="72">
        <f t="shared" si="25"/>
        <v>578523.48276922631</v>
      </c>
      <c r="X145" s="72">
        <f t="shared" si="25"/>
        <v>578132.42851791356</v>
      </c>
      <c r="Y145" s="72">
        <f t="shared" si="25"/>
        <v>577742.07521290029</v>
      </c>
      <c r="Z145" s="72">
        <f t="shared" si="25"/>
        <v>577351.72190788737</v>
      </c>
      <c r="AA145" s="72">
        <f t="shared" si="25"/>
        <v>576960.66765657475</v>
      </c>
      <c r="AB145" s="72">
        <f t="shared" si="25"/>
        <v>575721.80041003413</v>
      </c>
      <c r="AC145" s="72">
        <f t="shared" si="25"/>
        <v>574482.93316349352</v>
      </c>
      <c r="AD145" s="72">
        <f t="shared" si="25"/>
        <v>573244.43483605771</v>
      </c>
      <c r="AE145" s="72">
        <f t="shared" si="25"/>
        <v>572005.19867041241</v>
      </c>
      <c r="AF145" s="72">
        <f t="shared" si="25"/>
        <v>570765.99939667725</v>
      </c>
      <c r="AG145" s="72">
        <f t="shared" si="25"/>
        <v>568812.4620599075</v>
      </c>
      <c r="AH145" s="72">
        <f t="shared" si="25"/>
        <v>566858.26066874864</v>
      </c>
      <c r="AI145" s="72">
        <f t="shared" si="25"/>
        <v>564904.39130478445</v>
      </c>
      <c r="AJ145" s="72">
        <f t="shared" si="25"/>
        <v>562950.18991362571</v>
      </c>
      <c r="AK145" s="72">
        <f t="shared" si="25"/>
        <v>560996.65257685597</v>
      </c>
      <c r="AL145" s="72">
        <f t="shared" si="25"/>
        <v>558432.14831027586</v>
      </c>
      <c r="AM145" s="72">
        <f t="shared" si="25"/>
        <v>555867.97607089044</v>
      </c>
      <c r="AN145" s="72">
        <f t="shared" si="25"/>
        <v>553303.47180431045</v>
      </c>
      <c r="AO145" s="72">
        <f t="shared" si="25"/>
        <v>550738.59861862543</v>
      </c>
      <c r="AP145" s="72">
        <f t="shared" si="25"/>
        <v>548174.79529834504</v>
      </c>
      <c r="AQ145" s="8"/>
      <c r="AS145" s="24"/>
      <c r="AT145" s="20"/>
    </row>
    <row r="146" spans="2:86">
      <c r="B146" s="5"/>
      <c r="G146" s="116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"/>
    </row>
    <row r="147" spans="2:86">
      <c r="B147" s="5"/>
      <c r="E147" s="34">
        <f>E137+1</f>
        <v>7</v>
      </c>
      <c r="F147" s="35" t="str">
        <f>LOOKUP(E147,CAPEX!$E$11:$E$19,CAPEX!$F$11:$F$19)</f>
        <v>Queimados</v>
      </c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8"/>
      <c r="AS147" s="24"/>
    </row>
    <row r="148" spans="2:86">
      <c r="B148" s="5"/>
      <c r="F148" s="85" t="s">
        <v>46</v>
      </c>
      <c r="G148" s="72">
        <f t="shared" ref="G148:G155" si="26">SUM(H148:AP148)</f>
        <v>4020398.3235278334</v>
      </c>
      <c r="H148" s="72">
        <f t="shared" ref="H148:AP148" si="27">SUM(H149:H153)</f>
        <v>37443.206169660036</v>
      </c>
      <c r="I148" s="72">
        <f t="shared" si="27"/>
        <v>37724.203562306524</v>
      </c>
      <c r="J148" s="72">
        <f t="shared" si="27"/>
        <v>58195.804828404718</v>
      </c>
      <c r="K148" s="72">
        <f t="shared" si="27"/>
        <v>80089.203683751824</v>
      </c>
      <c r="L148" s="72">
        <f t="shared" si="27"/>
        <v>104244.29470498738</v>
      </c>
      <c r="M148" s="72">
        <f t="shared" si="27"/>
        <v>131278.32960679007</v>
      </c>
      <c r="N148" s="72">
        <f t="shared" si="27"/>
        <v>140081.05918175704</v>
      </c>
      <c r="O148" s="72">
        <f t="shared" si="27"/>
        <v>135285.70733154274</v>
      </c>
      <c r="P148" s="72">
        <f t="shared" si="27"/>
        <v>129809.05488473714</v>
      </c>
      <c r="Q148" s="72">
        <f t="shared" si="27"/>
        <v>125048.9007464212</v>
      </c>
      <c r="R148" s="72">
        <f t="shared" si="27"/>
        <v>119944.04436412737</v>
      </c>
      <c r="S148" s="72">
        <f t="shared" si="27"/>
        <v>120413.47221283332</v>
      </c>
      <c r="T148" s="72">
        <f t="shared" si="27"/>
        <v>120883.64988323963</v>
      </c>
      <c r="U148" s="72">
        <f t="shared" si="27"/>
        <v>121354.22219664611</v>
      </c>
      <c r="V148" s="72">
        <f t="shared" si="27"/>
        <v>121824.04468835225</v>
      </c>
      <c r="W148" s="72">
        <f t="shared" si="27"/>
        <v>122033.75797864428</v>
      </c>
      <c r="X148" s="72">
        <f t="shared" si="27"/>
        <v>122243.86591193645</v>
      </c>
      <c r="Y148" s="72">
        <f t="shared" si="27"/>
        <v>122453.57920222847</v>
      </c>
      <c r="Z148" s="72">
        <f t="shared" si="27"/>
        <v>122663.68713552065</v>
      </c>
      <c r="AA148" s="72">
        <f t="shared" si="27"/>
        <v>122874.150247513</v>
      </c>
      <c r="AB148" s="72">
        <f t="shared" si="27"/>
        <v>122844.47309389999</v>
      </c>
      <c r="AC148" s="72">
        <f t="shared" si="27"/>
        <v>122815.15111898709</v>
      </c>
      <c r="AD148" s="72">
        <f t="shared" si="27"/>
        <v>122785.82914407425</v>
      </c>
      <c r="AE148" s="72">
        <f t="shared" si="27"/>
        <v>122756.90181216155</v>
      </c>
      <c r="AF148" s="72">
        <f t="shared" si="27"/>
        <v>122727.57983724869</v>
      </c>
      <c r="AG148" s="72">
        <f t="shared" si="27"/>
        <v>122476.50796053853</v>
      </c>
      <c r="AH148" s="72">
        <f t="shared" si="27"/>
        <v>122225.43608382836</v>
      </c>
      <c r="AI148" s="72">
        <f t="shared" si="27"/>
        <v>121974.75885011838</v>
      </c>
      <c r="AJ148" s="72">
        <f t="shared" si="27"/>
        <v>121723.68697340823</v>
      </c>
      <c r="AK148" s="72">
        <f t="shared" si="27"/>
        <v>121473.36491839839</v>
      </c>
      <c r="AL148" s="72">
        <f t="shared" si="27"/>
        <v>121029.11529310346</v>
      </c>
      <c r="AM148" s="72">
        <f t="shared" si="27"/>
        <v>120585.22084650869</v>
      </c>
      <c r="AN148" s="72">
        <f t="shared" si="27"/>
        <v>120141.36586421393</v>
      </c>
      <c r="AO148" s="72">
        <f t="shared" si="27"/>
        <v>119697.47141761918</v>
      </c>
      <c r="AP148" s="72">
        <f t="shared" si="27"/>
        <v>119253.22179232424</v>
      </c>
      <c r="AQ148" s="8"/>
      <c r="AS148" s="24"/>
      <c r="AT148" s="20"/>
    </row>
    <row r="149" spans="2:86">
      <c r="B149" s="5"/>
      <c r="F149" s="61" t="s">
        <v>2</v>
      </c>
      <c r="G149" s="72">
        <f t="shared" si="26"/>
        <v>95601.289029909211</v>
      </c>
      <c r="H149" s="73">
        <v>200.90192718441949</v>
      </c>
      <c r="I149" s="73">
        <v>307.69777713753189</v>
      </c>
      <c r="J149" s="73">
        <v>637.51482189670912</v>
      </c>
      <c r="K149" s="73">
        <v>1102.0251386231926</v>
      </c>
      <c r="L149" s="73">
        <v>1727.5877299186832</v>
      </c>
      <c r="M149" s="73">
        <v>2545.7811813164353</v>
      </c>
      <c r="N149" s="73">
        <v>3112.4961367049054</v>
      </c>
      <c r="O149" s="73">
        <v>3389.3864600152947</v>
      </c>
      <c r="P149" s="73">
        <v>3252.1769053952944</v>
      </c>
      <c r="Q149" s="73">
        <v>3132.9181728785297</v>
      </c>
      <c r="R149" s="73">
        <v>3005.0234274264708</v>
      </c>
      <c r="S149" s="73">
        <v>3016.7842588235289</v>
      </c>
      <c r="T149" s="73">
        <v>3028.5638759117646</v>
      </c>
      <c r="U149" s="73">
        <v>3040.3533802058819</v>
      </c>
      <c r="V149" s="73">
        <v>3052.1240988088239</v>
      </c>
      <c r="W149" s="73">
        <v>3057.3781600147058</v>
      </c>
      <c r="X149" s="73">
        <v>3062.6421084264703</v>
      </c>
      <c r="Y149" s="73">
        <v>3067.8961696323531</v>
      </c>
      <c r="Z149" s="73">
        <v>3073.1601180441176</v>
      </c>
      <c r="AA149" s="73">
        <v>3078.4329649411766</v>
      </c>
      <c r="AB149" s="73">
        <v>3077.689447058824</v>
      </c>
      <c r="AC149" s="73">
        <v>3076.9548276617643</v>
      </c>
      <c r="AD149" s="73">
        <v>3076.2202082647054</v>
      </c>
      <c r="AE149" s="73">
        <v>3075.4954760735295</v>
      </c>
      <c r="AF149" s="73">
        <v>3074.7608566764702</v>
      </c>
      <c r="AG149" s="73">
        <v>3068.4706162941175</v>
      </c>
      <c r="AH149" s="73">
        <v>3062.1803759117647</v>
      </c>
      <c r="AI149" s="73">
        <v>3055.900022735294</v>
      </c>
      <c r="AJ149" s="73">
        <v>3049.6097823529417</v>
      </c>
      <c r="AK149" s="73">
        <v>3043.3383276617647</v>
      </c>
      <c r="AL149" s="73">
        <v>3032.2082999999998</v>
      </c>
      <c r="AM149" s="73">
        <v>3021.087170823529</v>
      </c>
      <c r="AN149" s="73">
        <v>3009.9670303676467</v>
      </c>
      <c r="AO149" s="73">
        <v>2998.8459011911764</v>
      </c>
      <c r="AP149" s="73">
        <v>2987.7158735294115</v>
      </c>
      <c r="AQ149" s="8"/>
      <c r="AS149" s="24"/>
      <c r="AY149" s="93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  <c r="BM149" s="92"/>
      <c r="BN149" s="92"/>
      <c r="BO149" s="92"/>
      <c r="BP149" s="92"/>
      <c r="BQ149" s="92"/>
      <c r="BR149" s="92"/>
      <c r="BS149" s="92"/>
      <c r="BT149" s="92"/>
      <c r="BU149" s="92"/>
      <c r="BV149" s="92"/>
      <c r="BW149" s="92"/>
      <c r="BX149" s="92"/>
      <c r="BY149" s="92"/>
      <c r="BZ149" s="92"/>
      <c r="CA149" s="92"/>
      <c r="CB149" s="92"/>
      <c r="CC149" s="92"/>
      <c r="CD149" s="92"/>
      <c r="CE149" s="92"/>
      <c r="CF149" s="92"/>
      <c r="CG149" s="92"/>
      <c r="CH149" s="92"/>
    </row>
    <row r="150" spans="2:86">
      <c r="B150" s="5"/>
      <c r="F150" s="61" t="s">
        <v>47</v>
      </c>
      <c r="G150" s="72">
        <f t="shared" si="26"/>
        <v>2357817.6785869943</v>
      </c>
      <c r="H150" s="73">
        <v>22770.630157358501</v>
      </c>
      <c r="I150" s="73">
        <v>22817.583232774941</v>
      </c>
      <c r="J150" s="73">
        <v>35008.209603286436</v>
      </c>
      <c r="K150" s="73">
        <v>47913.920292225172</v>
      </c>
      <c r="L150" s="73">
        <v>62019.76488466021</v>
      </c>
      <c r="M150" s="73">
        <v>77667.845452073438</v>
      </c>
      <c r="N150" s="73">
        <v>82409.646837028413</v>
      </c>
      <c r="O150" s="73">
        <v>79137.205685308232</v>
      </c>
      <c r="P150" s="73">
        <v>75933.563706428249</v>
      </c>
      <c r="Q150" s="73">
        <v>73149.047111378837</v>
      </c>
      <c r="R150" s="73">
        <v>70162.892272941186</v>
      </c>
      <c r="S150" s="73">
        <v>70437.490447058837</v>
      </c>
      <c r="T150" s="73">
        <v>70712.527239529416</v>
      </c>
      <c r="U150" s="73">
        <v>70987.794883764713</v>
      </c>
      <c r="V150" s="73">
        <v>71262.623909647067</v>
      </c>
      <c r="W150" s="73">
        <v>71385.298537411785</v>
      </c>
      <c r="X150" s="73">
        <v>71508.204016941178</v>
      </c>
      <c r="Y150" s="73">
        <v>71630.878644705896</v>
      </c>
      <c r="Z150" s="73">
        <v>71753.784124235302</v>
      </c>
      <c r="AA150" s="73">
        <v>71876.897370352948</v>
      </c>
      <c r="AB150" s="73">
        <v>71859.537317647075</v>
      </c>
      <c r="AC150" s="73">
        <v>71842.385031529426</v>
      </c>
      <c r="AD150" s="73">
        <v>71825.232745411777</v>
      </c>
      <c r="AE150" s="73">
        <v>71808.311311058846</v>
      </c>
      <c r="AF150" s="73">
        <v>71791.159024941182</v>
      </c>
      <c r="AG150" s="73">
        <v>71644.291132235303</v>
      </c>
      <c r="AH150" s="73">
        <v>71497.423239529424</v>
      </c>
      <c r="AI150" s="73">
        <v>71350.786198588248</v>
      </c>
      <c r="AJ150" s="73">
        <v>71203.918305882369</v>
      </c>
      <c r="AK150" s="73">
        <v>71057.489031529432</v>
      </c>
      <c r="AL150" s="73">
        <v>70797.619200000016</v>
      </c>
      <c r="AM150" s="73">
        <v>70537.957135058823</v>
      </c>
      <c r="AN150" s="73">
        <v>70278.318155294124</v>
      </c>
      <c r="AO150" s="73">
        <v>70018.656090352946</v>
      </c>
      <c r="AP150" s="73">
        <v>69758.786258823529</v>
      </c>
      <c r="AQ150" s="8"/>
      <c r="AS150" s="24"/>
      <c r="AY150" s="93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  <c r="BM150" s="92"/>
      <c r="BN150" s="92"/>
      <c r="BO150" s="92"/>
      <c r="BP150" s="92"/>
      <c r="BQ150" s="92"/>
      <c r="BR150" s="92"/>
      <c r="BS150" s="92"/>
      <c r="BT150" s="92"/>
      <c r="BU150" s="92"/>
      <c r="BV150" s="92"/>
      <c r="BW150" s="92"/>
      <c r="BX150" s="92"/>
      <c r="BY150" s="92"/>
      <c r="BZ150" s="92"/>
      <c r="CA150" s="92"/>
      <c r="CB150" s="92"/>
      <c r="CC150" s="92"/>
      <c r="CD150" s="92"/>
      <c r="CE150" s="92"/>
      <c r="CF150" s="92"/>
      <c r="CG150" s="92"/>
      <c r="CH150" s="92"/>
    </row>
    <row r="151" spans="2:86">
      <c r="B151" s="5"/>
      <c r="F151" s="61" t="s">
        <v>48</v>
      </c>
      <c r="G151" s="72">
        <f t="shared" si="26"/>
        <v>688589.62619123992</v>
      </c>
      <c r="H151" s="73">
        <v>6359.3975319727679</v>
      </c>
      <c r="I151" s="73">
        <v>6415.3152913134418</v>
      </c>
      <c r="J151" s="73">
        <v>9909.3529068288317</v>
      </c>
      <c r="K151" s="73">
        <v>13654.757610046576</v>
      </c>
      <c r="L151" s="73">
        <v>17795.87849114442</v>
      </c>
      <c r="M151" s="73">
        <v>22439.749827833111</v>
      </c>
      <c r="N151" s="73">
        <v>23975.23845822618</v>
      </c>
      <c r="O151" s="73">
        <v>23184.338241099515</v>
      </c>
      <c r="P151" s="73">
        <v>22245.787042601383</v>
      </c>
      <c r="Q151" s="73">
        <v>21430.024418453468</v>
      </c>
      <c r="R151" s="73">
        <v>20555.189083858288</v>
      </c>
      <c r="S151" s="73">
        <v>20635.636414465938</v>
      </c>
      <c r="T151" s="73">
        <v>20716.212244382674</v>
      </c>
      <c r="U151" s="73">
        <v>20796.855705514718</v>
      </c>
      <c r="V151" s="73">
        <v>20877.37066733768</v>
      </c>
      <c r="W151" s="73">
        <v>20913.309895151811</v>
      </c>
      <c r="X151" s="73">
        <v>20949.316754181244</v>
      </c>
      <c r="Y151" s="73">
        <v>20985.255981995375</v>
      </c>
      <c r="Z151" s="73">
        <v>21021.262841024814</v>
      </c>
      <c r="AA151" s="73">
        <v>21057.330568148023</v>
      </c>
      <c r="AB151" s="73">
        <v>21052.244700756943</v>
      </c>
      <c r="AC151" s="73">
        <v>21047.219701459631</v>
      </c>
      <c r="AD151" s="73">
        <v>21042.194702162324</v>
      </c>
      <c r="AE151" s="73">
        <v>21037.237334080317</v>
      </c>
      <c r="AF151" s="73">
        <v>21032.212334783013</v>
      </c>
      <c r="AG151" s="73">
        <v>20989.185355604714</v>
      </c>
      <c r="AH151" s="73">
        <v>20946.158376426411</v>
      </c>
      <c r="AI151" s="73">
        <v>20903.199028463416</v>
      </c>
      <c r="AJ151" s="73">
        <v>20860.172049285116</v>
      </c>
      <c r="AK151" s="73">
        <v>20817.273569415898</v>
      </c>
      <c r="AL151" s="73">
        <v>20741.14111034483</v>
      </c>
      <c r="AM151" s="73">
        <v>20665.069519367538</v>
      </c>
      <c r="AN151" s="73">
        <v>20589.004691511778</v>
      </c>
      <c r="AO151" s="73">
        <v>20512.933100534487</v>
      </c>
      <c r="AP151" s="73">
        <v>20436.800641463415</v>
      </c>
      <c r="AQ151" s="8"/>
      <c r="AS151" s="24"/>
      <c r="AY151" s="93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  <c r="BM151" s="92"/>
      <c r="BN151" s="92"/>
      <c r="BO151" s="92"/>
      <c r="BP151" s="92"/>
      <c r="BQ151" s="92"/>
      <c r="BR151" s="92"/>
      <c r="BS151" s="92"/>
      <c r="BT151" s="92"/>
      <c r="BU151" s="92"/>
      <c r="BV151" s="92"/>
      <c r="BW151" s="92"/>
      <c r="BX151" s="92"/>
      <c r="BY151" s="92"/>
      <c r="BZ151" s="92"/>
      <c r="CA151" s="92"/>
      <c r="CB151" s="92"/>
      <c r="CC151" s="92"/>
      <c r="CD151" s="92"/>
      <c r="CE151" s="92"/>
      <c r="CF151" s="92"/>
      <c r="CG151" s="92"/>
      <c r="CH151" s="92"/>
    </row>
    <row r="152" spans="2:86">
      <c r="B152" s="5"/>
      <c r="F152" s="61" t="s">
        <v>49</v>
      </c>
      <c r="G152" s="72">
        <f t="shared" si="26"/>
        <v>670419.42343592283</v>
      </c>
      <c r="H152" s="73">
        <v>6191.5885232940382</v>
      </c>
      <c r="I152" s="73">
        <v>6246.0307491875055</v>
      </c>
      <c r="J152" s="73">
        <v>9647.8692238883832</v>
      </c>
      <c r="K152" s="73">
        <v>13294.441821204951</v>
      </c>
      <c r="L152" s="73">
        <v>17326.288610475378</v>
      </c>
      <c r="M152" s="73">
        <v>21847.619495568877</v>
      </c>
      <c r="N152" s="73">
        <v>23342.590321624622</v>
      </c>
      <c r="O152" s="73">
        <v>22572.560034508238</v>
      </c>
      <c r="P152" s="73">
        <v>21658.774915724789</v>
      </c>
      <c r="Q152" s="73">
        <v>20864.538279940891</v>
      </c>
      <c r="R152" s="73">
        <v>20012.787718630832</v>
      </c>
      <c r="S152" s="73">
        <v>20091.112240162274</v>
      </c>
      <c r="T152" s="73">
        <v>20169.56187021907</v>
      </c>
      <c r="U152" s="73">
        <v>20248.077346868158</v>
      </c>
      <c r="V152" s="73">
        <v>20326.46771499189</v>
      </c>
      <c r="W152" s="73">
        <v>20361.458594135904</v>
      </c>
      <c r="X152" s="73">
        <v>20396.515319872215</v>
      </c>
      <c r="Y152" s="73">
        <v>20431.506199016228</v>
      </c>
      <c r="Z152" s="73">
        <v>20466.562924752536</v>
      </c>
      <c r="AA152" s="73">
        <v>20501.678912421907</v>
      </c>
      <c r="AB152" s="73">
        <v>20496.727248681542</v>
      </c>
      <c r="AC152" s="73">
        <v>20491.834846874241</v>
      </c>
      <c r="AD152" s="73">
        <v>20486.942445066939</v>
      </c>
      <c r="AE152" s="73">
        <v>20482.115889851928</v>
      </c>
      <c r="AF152" s="73">
        <v>20477.223488044623</v>
      </c>
      <c r="AG152" s="73">
        <v>20435.331886028398</v>
      </c>
      <c r="AH152" s="73">
        <v>20393.440284012169</v>
      </c>
      <c r="AI152" s="73">
        <v>20351.614528588238</v>
      </c>
      <c r="AJ152" s="73">
        <v>20309.722926572013</v>
      </c>
      <c r="AK152" s="73">
        <v>20267.956433081134</v>
      </c>
      <c r="AL152" s="73">
        <v>20193.832924137932</v>
      </c>
      <c r="AM152" s="73">
        <v>20119.768677127791</v>
      </c>
      <c r="AN152" s="73">
        <v>20045.711014776876</v>
      </c>
      <c r="AO152" s="73">
        <v>19971.646767766739</v>
      </c>
      <c r="AP152" s="73">
        <v>19897.52325882353</v>
      </c>
      <c r="AQ152" s="8"/>
      <c r="AS152" s="24"/>
      <c r="AY152" s="93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  <c r="BM152" s="92"/>
      <c r="BN152" s="92"/>
      <c r="BO152" s="92"/>
      <c r="BP152" s="92"/>
      <c r="BQ152" s="92"/>
      <c r="BR152" s="92"/>
      <c r="BS152" s="92"/>
      <c r="BT152" s="92"/>
      <c r="BU152" s="92"/>
      <c r="BV152" s="92"/>
      <c r="BW152" s="92"/>
      <c r="BX152" s="92"/>
      <c r="BY152" s="92"/>
      <c r="BZ152" s="92"/>
      <c r="CA152" s="92"/>
      <c r="CB152" s="92"/>
      <c r="CC152" s="92"/>
      <c r="CD152" s="92"/>
      <c r="CE152" s="92"/>
      <c r="CF152" s="92"/>
      <c r="CG152" s="92"/>
      <c r="CH152" s="92"/>
    </row>
    <row r="153" spans="2:86">
      <c r="B153" s="5"/>
      <c r="F153" s="61" t="s">
        <v>50</v>
      </c>
      <c r="G153" s="72">
        <f t="shared" si="26"/>
        <v>207970.30628376777</v>
      </c>
      <c r="H153" s="73">
        <v>1920.6880298503092</v>
      </c>
      <c r="I153" s="73">
        <v>1937.5765118930985</v>
      </c>
      <c r="J153" s="73">
        <v>2992.8582725043598</v>
      </c>
      <c r="K153" s="73">
        <v>4124.0588216519409</v>
      </c>
      <c r="L153" s="73">
        <v>5374.7749887886766</v>
      </c>
      <c r="M153" s="73">
        <v>6777.3336499982088</v>
      </c>
      <c r="N153" s="73">
        <v>7241.0874281729048</v>
      </c>
      <c r="O153" s="73">
        <v>7002.216910611477</v>
      </c>
      <c r="P153" s="73">
        <v>6718.7523145874238</v>
      </c>
      <c r="Q153" s="73">
        <v>6472.372763769481</v>
      </c>
      <c r="R153" s="73">
        <v>6208.1518612705931</v>
      </c>
      <c r="S153" s="73">
        <v>6232.448852322761</v>
      </c>
      <c r="T153" s="73">
        <v>6256.7846531967034</v>
      </c>
      <c r="U153" s="73">
        <v>6281.1408802926335</v>
      </c>
      <c r="V153" s="73">
        <v>6305.458297566789</v>
      </c>
      <c r="W153" s="73">
        <v>6316.3127919300696</v>
      </c>
      <c r="X153" s="73">
        <v>6327.187712515336</v>
      </c>
      <c r="Y153" s="73">
        <v>6338.0422068786174</v>
      </c>
      <c r="Z153" s="73">
        <v>6348.9171274638848</v>
      </c>
      <c r="AA153" s="73">
        <v>6359.8104316489371</v>
      </c>
      <c r="AB153" s="73">
        <v>6358.2743797556022</v>
      </c>
      <c r="AC153" s="73">
        <v>6356.7567114620533</v>
      </c>
      <c r="AD153" s="73">
        <v>6355.2390431685035</v>
      </c>
      <c r="AE153" s="73">
        <v>6353.7418010969423</v>
      </c>
      <c r="AF153" s="73">
        <v>6352.2241328033933</v>
      </c>
      <c r="AG153" s="73">
        <v>6339.2289703759943</v>
      </c>
      <c r="AH153" s="73">
        <v>6326.2338079485971</v>
      </c>
      <c r="AI153" s="73">
        <v>6313.259071743184</v>
      </c>
      <c r="AJ153" s="73">
        <v>6300.2639093157868</v>
      </c>
      <c r="AK153" s="73">
        <v>6287.3075567101605</v>
      </c>
      <c r="AL153" s="73">
        <v>6264.3137586206894</v>
      </c>
      <c r="AM153" s="73">
        <v>6241.3383441310043</v>
      </c>
      <c r="AN153" s="73">
        <v>6218.3649722635182</v>
      </c>
      <c r="AO153" s="73">
        <v>6195.3895577738331</v>
      </c>
      <c r="AP153" s="73">
        <v>6172.3957596843611</v>
      </c>
      <c r="AQ153" s="8"/>
      <c r="AS153" s="24"/>
      <c r="AY153" s="93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  <c r="BM153" s="92"/>
      <c r="BN153" s="92"/>
      <c r="BO153" s="92"/>
      <c r="BP153" s="92"/>
      <c r="BQ153" s="92"/>
      <c r="BR153" s="92"/>
      <c r="BS153" s="92"/>
      <c r="BT153" s="92"/>
      <c r="BU153" s="92"/>
      <c r="BV153" s="92"/>
      <c r="BW153" s="92"/>
      <c r="BX153" s="92"/>
      <c r="BY153" s="92"/>
      <c r="BZ153" s="92"/>
      <c r="CA153" s="92"/>
      <c r="CB153" s="92"/>
      <c r="CC153" s="92"/>
      <c r="CD153" s="92"/>
      <c r="CE153" s="92"/>
      <c r="CF153" s="92"/>
      <c r="CG153" s="92"/>
      <c r="CH153" s="92"/>
    </row>
    <row r="154" spans="2:86">
      <c r="B154" s="5"/>
      <c r="F154" s="85" t="s">
        <v>0</v>
      </c>
      <c r="G154" s="72">
        <f t="shared" si="26"/>
        <v>-750805.4186005072</v>
      </c>
      <c r="H154" s="72">
        <f t="shared" ref="H154:AP154" si="28">-H148*SUMIF($E$10:$E$18,$E147,H$10:H$18)</f>
        <v>-19310.709528566003</v>
      </c>
      <c r="I154" s="72">
        <f t="shared" si="28"/>
        <v>-18389.291763172354</v>
      </c>
      <c r="J154" s="72">
        <f t="shared" si="28"/>
        <v>-26723.513577203448</v>
      </c>
      <c r="K154" s="72">
        <f t="shared" si="28"/>
        <v>-34513.107507451459</v>
      </c>
      <c r="L154" s="72">
        <f t="shared" si="28"/>
        <v>-41975.702667874924</v>
      </c>
      <c r="M154" s="72">
        <f t="shared" si="28"/>
        <v>-49150.60660478221</v>
      </c>
      <c r="N154" s="72">
        <f t="shared" si="28"/>
        <v>-48486.723951445514</v>
      </c>
      <c r="O154" s="72">
        <f t="shared" si="28"/>
        <v>-43002.816837119732</v>
      </c>
      <c r="P154" s="72">
        <f t="shared" si="28"/>
        <v>-37592.702294619885</v>
      </c>
      <c r="Q154" s="72">
        <f t="shared" si="28"/>
        <v>-32679.446061731418</v>
      </c>
      <c r="R154" s="72">
        <f t="shared" si="28"/>
        <v>-27954.958606465963</v>
      </c>
      <c r="S154" s="72">
        <f t="shared" si="28"/>
        <v>-24660.679109188277</v>
      </c>
      <c r="T154" s="72">
        <f t="shared" si="28"/>
        <v>-21339.993659387914</v>
      </c>
      <c r="U154" s="72">
        <f t="shared" si="28"/>
        <v>-17992.786011022741</v>
      </c>
      <c r="V154" s="72">
        <f t="shared" si="28"/>
        <v>-14618.88536260227</v>
      </c>
      <c r="W154" s="72">
        <f t="shared" si="28"/>
        <v>-14644.050957437314</v>
      </c>
      <c r="X154" s="72">
        <f t="shared" si="28"/>
        <v>-14669.263909432373</v>
      </c>
      <c r="Y154" s="72">
        <f t="shared" si="28"/>
        <v>-14694.429504267417</v>
      </c>
      <c r="Z154" s="72">
        <f t="shared" si="28"/>
        <v>-14719.642456262478</v>
      </c>
      <c r="AA154" s="72">
        <f t="shared" si="28"/>
        <v>-14744.898029701559</v>
      </c>
      <c r="AB154" s="72">
        <f t="shared" si="28"/>
        <v>-14741.336771267997</v>
      </c>
      <c r="AC154" s="72">
        <f t="shared" si="28"/>
        <v>-14737.81813427845</v>
      </c>
      <c r="AD154" s="72">
        <f t="shared" si="28"/>
        <v>-14734.299497288908</v>
      </c>
      <c r="AE154" s="72">
        <f t="shared" si="28"/>
        <v>-14730.828217459386</v>
      </c>
      <c r="AF154" s="72">
        <f t="shared" si="28"/>
        <v>-14727.309580469842</v>
      </c>
      <c r="AG154" s="72">
        <f t="shared" si="28"/>
        <v>-14697.180955264623</v>
      </c>
      <c r="AH154" s="72">
        <f t="shared" si="28"/>
        <v>-14667.052330059403</v>
      </c>
      <c r="AI154" s="72">
        <f t="shared" si="28"/>
        <v>-14636.971062014205</v>
      </c>
      <c r="AJ154" s="72">
        <f t="shared" si="28"/>
        <v>-14606.842436808987</v>
      </c>
      <c r="AK154" s="72">
        <f t="shared" si="28"/>
        <v>-14576.803790207807</v>
      </c>
      <c r="AL154" s="72">
        <f t="shared" si="28"/>
        <v>-14523.493835172414</v>
      </c>
      <c r="AM154" s="72">
        <f t="shared" si="28"/>
        <v>-14470.226501581043</v>
      </c>
      <c r="AN154" s="72">
        <f t="shared" si="28"/>
        <v>-14416.963903705671</v>
      </c>
      <c r="AO154" s="72">
        <f t="shared" si="28"/>
        <v>-14363.6965701143</v>
      </c>
      <c r="AP154" s="72">
        <f t="shared" si="28"/>
        <v>-14310.386615078909</v>
      </c>
      <c r="AQ154" s="8"/>
      <c r="AS154" s="24"/>
    </row>
    <row r="155" spans="2:86">
      <c r="B155" s="5"/>
      <c r="F155" s="85" t="s">
        <v>5</v>
      </c>
      <c r="G155" s="72">
        <f t="shared" si="26"/>
        <v>3269592.9049273273</v>
      </c>
      <c r="H155" s="72">
        <f t="shared" ref="H155:AP155" si="29">SUM(H148,H154)</f>
        <v>18132.496641094032</v>
      </c>
      <c r="I155" s="72">
        <f t="shared" si="29"/>
        <v>19334.91179913417</v>
      </c>
      <c r="J155" s="72">
        <f t="shared" si="29"/>
        <v>31472.29125120127</v>
      </c>
      <c r="K155" s="72">
        <f t="shared" si="29"/>
        <v>45576.096176300365</v>
      </c>
      <c r="L155" s="72">
        <f t="shared" si="29"/>
        <v>62268.592037112452</v>
      </c>
      <c r="M155" s="72">
        <f t="shared" si="29"/>
        <v>82127.723002007857</v>
      </c>
      <c r="N155" s="72">
        <f t="shared" si="29"/>
        <v>91594.335230311524</v>
      </c>
      <c r="O155" s="72">
        <f t="shared" si="29"/>
        <v>92282.890494423016</v>
      </c>
      <c r="P155" s="72">
        <f t="shared" si="29"/>
        <v>92216.352590117254</v>
      </c>
      <c r="Q155" s="72">
        <f t="shared" si="29"/>
        <v>92369.454684689787</v>
      </c>
      <c r="R155" s="72">
        <f t="shared" si="29"/>
        <v>91989.085757661407</v>
      </c>
      <c r="S155" s="72">
        <f t="shared" si="29"/>
        <v>95752.793103645046</v>
      </c>
      <c r="T155" s="72">
        <f t="shared" si="29"/>
        <v>99543.656223851722</v>
      </c>
      <c r="U155" s="72">
        <f t="shared" si="29"/>
        <v>103361.43618562337</v>
      </c>
      <c r="V155" s="72">
        <f t="shared" si="29"/>
        <v>107205.15932574998</v>
      </c>
      <c r="W155" s="72">
        <f t="shared" si="29"/>
        <v>107389.70702120697</v>
      </c>
      <c r="X155" s="72">
        <f t="shared" si="29"/>
        <v>107574.60200250408</v>
      </c>
      <c r="Y155" s="72">
        <f t="shared" si="29"/>
        <v>107759.14969796105</v>
      </c>
      <c r="Z155" s="72">
        <f t="shared" si="29"/>
        <v>107944.04467925818</v>
      </c>
      <c r="AA155" s="72">
        <f t="shared" si="29"/>
        <v>108129.25221781145</v>
      </c>
      <c r="AB155" s="72">
        <f t="shared" si="29"/>
        <v>108103.136322632</v>
      </c>
      <c r="AC155" s="72">
        <f t="shared" si="29"/>
        <v>108077.33298470864</v>
      </c>
      <c r="AD155" s="72">
        <f t="shared" si="29"/>
        <v>108051.52964678533</v>
      </c>
      <c r="AE155" s="72">
        <f t="shared" si="29"/>
        <v>108026.07359470216</v>
      </c>
      <c r="AF155" s="72">
        <f t="shared" si="29"/>
        <v>108000.27025677885</v>
      </c>
      <c r="AG155" s="72">
        <f t="shared" si="29"/>
        <v>107779.3270052739</v>
      </c>
      <c r="AH155" s="72">
        <f t="shared" si="29"/>
        <v>107558.38375376895</v>
      </c>
      <c r="AI155" s="72">
        <f t="shared" si="29"/>
        <v>107337.78778810418</v>
      </c>
      <c r="AJ155" s="72">
        <f t="shared" si="29"/>
        <v>107116.84453659924</v>
      </c>
      <c r="AK155" s="72">
        <f t="shared" si="29"/>
        <v>106896.56112819059</v>
      </c>
      <c r="AL155" s="72">
        <f t="shared" si="29"/>
        <v>106505.62145793105</v>
      </c>
      <c r="AM155" s="72">
        <f t="shared" si="29"/>
        <v>106114.99434492765</v>
      </c>
      <c r="AN155" s="72">
        <f t="shared" si="29"/>
        <v>105724.40196050826</v>
      </c>
      <c r="AO155" s="72">
        <f t="shared" si="29"/>
        <v>105333.77484750487</v>
      </c>
      <c r="AP155" s="72">
        <f t="shared" si="29"/>
        <v>104942.83517724533</v>
      </c>
      <c r="AQ155" s="8"/>
      <c r="AS155" s="24"/>
      <c r="AT155" s="20"/>
    </row>
    <row r="156" spans="2:86">
      <c r="B156" s="5"/>
      <c r="G156" s="116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"/>
    </row>
    <row r="157" spans="2:86">
      <c r="B157" s="5"/>
      <c r="E157" s="34">
        <f>E147+1</f>
        <v>8</v>
      </c>
      <c r="F157" s="35" t="str">
        <f>LOOKUP(E157,CAPEX!$E$11:$E$19,CAPEX!$F$11:$F$19)</f>
        <v>Rio de Janeiro - AP 1, 2.2 e 3</v>
      </c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8"/>
      <c r="AS157" s="24"/>
    </row>
    <row r="158" spans="2:86">
      <c r="B158" s="5"/>
      <c r="F158" s="85" t="s">
        <v>46</v>
      </c>
      <c r="G158" s="72">
        <f t="shared" ref="G158:G165" si="30">SUM(H158:AP158)</f>
        <v>103403854.51540281</v>
      </c>
      <c r="H158" s="72">
        <f t="shared" ref="H158:AP158" si="31">SUM(H159:H163)</f>
        <v>2641445.5303849978</v>
      </c>
      <c r="I158" s="72">
        <f t="shared" si="31"/>
        <v>2654271.7453255183</v>
      </c>
      <c r="J158" s="72">
        <f t="shared" si="31"/>
        <v>2796989.7407948598</v>
      </c>
      <c r="K158" s="72">
        <f t="shared" si="31"/>
        <v>2947926.9976919973</v>
      </c>
      <c r="L158" s="72">
        <f t="shared" si="31"/>
        <v>3106843.4639900429</v>
      </c>
      <c r="M158" s="72">
        <f t="shared" si="31"/>
        <v>3175415.0518137235</v>
      </c>
      <c r="N158" s="72">
        <f t="shared" si="31"/>
        <v>3216716.2918053856</v>
      </c>
      <c r="O158" s="72">
        <f t="shared" si="31"/>
        <v>3152111.1532108099</v>
      </c>
      <c r="P158" s="72">
        <f t="shared" si="31"/>
        <v>3071409.8488463131</v>
      </c>
      <c r="Q158" s="72">
        <f t="shared" si="31"/>
        <v>2991918.0400883453</v>
      </c>
      <c r="R158" s="72">
        <f t="shared" si="31"/>
        <v>2887261.0210425127</v>
      </c>
      <c r="S158" s="72">
        <f t="shared" si="31"/>
        <v>2925213.651415186</v>
      </c>
      <c r="T158" s="72">
        <f t="shared" si="31"/>
        <v>2963303.6435831124</v>
      </c>
      <c r="U158" s="72">
        <f t="shared" si="31"/>
        <v>2969713.2411869923</v>
      </c>
      <c r="V158" s="72">
        <f t="shared" si="31"/>
        <v>2976121.8250506865</v>
      </c>
      <c r="W158" s="72">
        <f t="shared" si="31"/>
        <v>2977359.770774934</v>
      </c>
      <c r="X158" s="72">
        <f t="shared" si="31"/>
        <v>2978597.153310189</v>
      </c>
      <c r="Y158" s="72">
        <f t="shared" si="31"/>
        <v>2979835.0990344365</v>
      </c>
      <c r="Z158" s="72">
        <f t="shared" si="31"/>
        <v>2981073.0447586845</v>
      </c>
      <c r="AA158" s="72">
        <f t="shared" si="31"/>
        <v>2982310.990482932</v>
      </c>
      <c r="AB158" s="72">
        <f t="shared" si="31"/>
        <v>2978876.1008181367</v>
      </c>
      <c r="AC158" s="72">
        <f t="shared" si="31"/>
        <v>2975441.1548344418</v>
      </c>
      <c r="AD158" s="72">
        <f t="shared" si="31"/>
        <v>2972007.3352287333</v>
      </c>
      <c r="AE158" s="72">
        <f t="shared" si="31"/>
        <v>2968572.3892450389</v>
      </c>
      <c r="AF158" s="72">
        <f t="shared" si="31"/>
        <v>2965138.0064503374</v>
      </c>
      <c r="AG158" s="72">
        <f t="shared" si="31"/>
        <v>2957376.7552646385</v>
      </c>
      <c r="AH158" s="72">
        <f t="shared" si="31"/>
        <v>2949615.4477600413</v>
      </c>
      <c r="AI158" s="72">
        <f t="shared" si="31"/>
        <v>2941853.6333853509</v>
      </c>
      <c r="AJ158" s="72">
        <f t="shared" si="31"/>
        <v>2934092.8890697458</v>
      </c>
      <c r="AK158" s="72">
        <f t="shared" si="31"/>
        <v>2926331.0746950549</v>
      </c>
      <c r="AL158" s="72">
        <f t="shared" si="31"/>
        <v>2914801.8075555433</v>
      </c>
      <c r="AM158" s="72">
        <f t="shared" si="31"/>
        <v>2903271.9772270387</v>
      </c>
      <c r="AN158" s="72">
        <f t="shared" si="31"/>
        <v>2891742.7100875266</v>
      </c>
      <c r="AO158" s="72">
        <f t="shared" si="31"/>
        <v>2880212.8797590216</v>
      </c>
      <c r="AP158" s="72">
        <f t="shared" si="31"/>
        <v>2868683.0494305175</v>
      </c>
      <c r="AQ158" s="8"/>
      <c r="AS158" s="24"/>
      <c r="AT158" s="20"/>
    </row>
    <row r="159" spans="2:86">
      <c r="B159" s="5"/>
      <c r="F159" s="61" t="s">
        <v>2</v>
      </c>
      <c r="G159" s="72">
        <f t="shared" si="30"/>
        <v>2238490.4737754818</v>
      </c>
      <c r="H159" s="73">
        <v>21645.030284480588</v>
      </c>
      <c r="I159" s="73">
        <v>27439.333236218627</v>
      </c>
      <c r="J159" s="73">
        <v>34923.656668923461</v>
      </c>
      <c r="K159" s="73">
        <v>43156.109939792979</v>
      </c>
      <c r="L159" s="73">
        <v>52188.056920492512</v>
      </c>
      <c r="M159" s="73">
        <v>60209.262605029275</v>
      </c>
      <c r="N159" s="73">
        <v>67967.207462227729</v>
      </c>
      <c r="O159" s="73">
        <v>73452.744639938915</v>
      </c>
      <c r="P159" s="73">
        <v>71572.185226430505</v>
      </c>
      <c r="Q159" s="73">
        <v>69719.810343102494</v>
      </c>
      <c r="R159" s="73">
        <v>67281.01776216185</v>
      </c>
      <c r="S159" s="73">
        <v>68165.417052567049</v>
      </c>
      <c r="T159" s="73">
        <v>69053.017245598952</v>
      </c>
      <c r="U159" s="73">
        <v>69202.378265296196</v>
      </c>
      <c r="V159" s="73">
        <v>69351.715662095798</v>
      </c>
      <c r="W159" s="73">
        <v>69380.563157232085</v>
      </c>
      <c r="X159" s="73">
        <v>69409.397528536356</v>
      </c>
      <c r="Y159" s="73">
        <v>69438.245023672644</v>
      </c>
      <c r="Z159" s="73">
        <v>69467.092518808902</v>
      </c>
      <c r="AA159" s="73">
        <v>69495.94001394519</v>
      </c>
      <c r="AB159" s="73">
        <v>69415.897762529799</v>
      </c>
      <c r="AC159" s="73">
        <v>69335.854198731206</v>
      </c>
      <c r="AD159" s="73">
        <v>69255.836882596632</v>
      </c>
      <c r="AE159" s="73">
        <v>69175.793318798038</v>
      </c>
      <c r="AF159" s="73">
        <v>69095.762878831476</v>
      </c>
      <c r="AG159" s="73">
        <v>68914.904662315588</v>
      </c>
      <c r="AH159" s="73">
        <v>68734.045133416512</v>
      </c>
      <c r="AI159" s="73">
        <v>68553.173793068621</v>
      </c>
      <c r="AJ159" s="73">
        <v>68372.327388001562</v>
      </c>
      <c r="AK159" s="73">
        <v>68191.456047653672</v>
      </c>
      <c r="AL159" s="73">
        <v>67922.792833089799</v>
      </c>
      <c r="AM159" s="73">
        <v>67654.116494693939</v>
      </c>
      <c r="AN159" s="73">
        <v>67385.453280130067</v>
      </c>
      <c r="AO159" s="73">
        <v>67116.776941734206</v>
      </c>
      <c r="AP159" s="73">
        <v>66848.100603338331</v>
      </c>
      <c r="AQ159" s="8"/>
      <c r="AS159" s="24"/>
      <c r="AY159" s="93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  <c r="BM159" s="92"/>
      <c r="BN159" s="92"/>
      <c r="BO159" s="92"/>
      <c r="BP159" s="92"/>
      <c r="BQ159" s="92"/>
      <c r="BR159" s="92"/>
      <c r="BS159" s="92"/>
      <c r="BT159" s="92"/>
      <c r="BU159" s="92"/>
      <c r="BV159" s="92"/>
      <c r="BW159" s="92"/>
      <c r="BX159" s="92"/>
      <c r="BY159" s="92"/>
      <c r="BZ159" s="92"/>
      <c r="CA159" s="92"/>
      <c r="CB159" s="92"/>
      <c r="CC159" s="92"/>
      <c r="CD159" s="92"/>
      <c r="CE159" s="92"/>
      <c r="CF159" s="92"/>
      <c r="CG159" s="92"/>
      <c r="CH159" s="92"/>
    </row>
    <row r="160" spans="2:86">
      <c r="B160" s="5"/>
      <c r="F160" s="61" t="s">
        <v>47</v>
      </c>
      <c r="G160" s="72">
        <f t="shared" si="30"/>
        <v>55868201.965855807</v>
      </c>
      <c r="H160" s="73">
        <v>1470994.4875786761</v>
      </c>
      <c r="I160" s="73">
        <v>1471118.1311826657</v>
      </c>
      <c r="J160" s="73">
        <v>1542805.3128669513</v>
      </c>
      <c r="K160" s="73">
        <v>1618229.797298809</v>
      </c>
      <c r="L160" s="73">
        <v>1697192.1039523121</v>
      </c>
      <c r="M160" s="73">
        <v>1726175.8907239274</v>
      </c>
      <c r="N160" s="73">
        <v>1740022.1948993285</v>
      </c>
      <c r="O160" s="73">
        <v>1696623.2120820242</v>
      </c>
      <c r="P160" s="73">
        <v>1653185.7507822756</v>
      </c>
      <c r="Q160" s="73">
        <v>1610399.3002563242</v>
      </c>
      <c r="R160" s="73">
        <v>1554067.6802118975</v>
      </c>
      <c r="S160" s="73">
        <v>1574495.6760915027</v>
      </c>
      <c r="T160" s="73">
        <v>1594997.6069305525</v>
      </c>
      <c r="U160" s="73">
        <v>1598447.5715879763</v>
      </c>
      <c r="V160" s="73">
        <v>1601896.9905999429</v>
      </c>
      <c r="W160" s="73">
        <v>1602563.3146440415</v>
      </c>
      <c r="X160" s="73">
        <v>1603229.3355517751</v>
      </c>
      <c r="Y160" s="73">
        <v>1603895.6595958739</v>
      </c>
      <c r="Z160" s="73">
        <v>1604561.9836399725</v>
      </c>
      <c r="AA160" s="73">
        <v>1605228.3076840714</v>
      </c>
      <c r="AB160" s="73">
        <v>1603379.4789934033</v>
      </c>
      <c r="AC160" s="73">
        <v>1601530.619989098</v>
      </c>
      <c r="AD160" s="73">
        <v>1599682.3672575234</v>
      </c>
      <c r="AE160" s="73">
        <v>1597833.5082532186</v>
      </c>
      <c r="AF160" s="73">
        <v>1595984.9523852789</v>
      </c>
      <c r="AG160" s="73">
        <v>1591807.4604516451</v>
      </c>
      <c r="AH160" s="73">
        <v>1587629.9382043751</v>
      </c>
      <c r="AI160" s="73">
        <v>1583452.1431343765</v>
      </c>
      <c r="AJ160" s="73">
        <v>1579274.9240234713</v>
      </c>
      <c r="AK160" s="73">
        <v>1575097.1289534727</v>
      </c>
      <c r="AL160" s="73">
        <v>1568891.5031692216</v>
      </c>
      <c r="AM160" s="73">
        <v>1562685.5742486052</v>
      </c>
      <c r="AN160" s="73">
        <v>1556479.948464354</v>
      </c>
      <c r="AO160" s="73">
        <v>1550274.0195437379</v>
      </c>
      <c r="AP160" s="73">
        <v>1544068.0906231217</v>
      </c>
      <c r="AQ160" s="8"/>
      <c r="AS160" s="24"/>
      <c r="AY160" s="93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  <c r="BM160" s="92"/>
      <c r="BN160" s="92"/>
      <c r="BO160" s="92"/>
      <c r="BP160" s="92"/>
      <c r="BQ160" s="92"/>
      <c r="BR160" s="92"/>
      <c r="BS160" s="92"/>
      <c r="BT160" s="92"/>
      <c r="BU160" s="92"/>
      <c r="BV160" s="92"/>
      <c r="BW160" s="92"/>
      <c r="BX160" s="92"/>
      <c r="BY160" s="92"/>
      <c r="BZ160" s="92"/>
      <c r="CA160" s="92"/>
      <c r="CB160" s="92"/>
      <c r="CC160" s="92"/>
      <c r="CD160" s="92"/>
      <c r="CE160" s="92"/>
      <c r="CF160" s="92"/>
      <c r="CG160" s="92"/>
      <c r="CH160" s="92"/>
    </row>
    <row r="161" spans="2:86">
      <c r="B161" s="5"/>
      <c r="F161" s="61" t="s">
        <v>48</v>
      </c>
      <c r="G161" s="72">
        <f t="shared" si="30"/>
        <v>31576232.263861567</v>
      </c>
      <c r="H161" s="73">
        <v>800822.0342111229</v>
      </c>
      <c r="I161" s="73">
        <v>805637.72413656325</v>
      </c>
      <c r="J161" s="73">
        <v>849935.3941663669</v>
      </c>
      <c r="K161" s="73">
        <v>896835.88170939917</v>
      </c>
      <c r="L161" s="73">
        <v>946275.0994686574</v>
      </c>
      <c r="M161" s="73">
        <v>968279.8808153806</v>
      </c>
      <c r="N161" s="73">
        <v>982010.47083296604</v>
      </c>
      <c r="O161" s="73">
        <v>963403.93881993694</v>
      </c>
      <c r="P161" s="73">
        <v>938738.57941042888</v>
      </c>
      <c r="Q161" s="73">
        <v>914442.88743162993</v>
      </c>
      <c r="R161" s="73">
        <v>882455.75897291303</v>
      </c>
      <c r="S161" s="73">
        <v>894055.51285607368</v>
      </c>
      <c r="T161" s="73">
        <v>905697.24967960571</v>
      </c>
      <c r="U161" s="73">
        <v>907656.26421865169</v>
      </c>
      <c r="V161" s="73">
        <v>909614.96892049932</v>
      </c>
      <c r="W161" s="73">
        <v>909993.33177917288</v>
      </c>
      <c r="X161" s="73">
        <v>910371.52250606939</v>
      </c>
      <c r="Y161" s="73">
        <v>910749.88536474295</v>
      </c>
      <c r="Z161" s="73">
        <v>911128.24822341639</v>
      </c>
      <c r="AA161" s="73">
        <v>911506.61108208995</v>
      </c>
      <c r="AB161" s="73">
        <v>910456.77937513869</v>
      </c>
      <c r="AC161" s="73">
        <v>909406.93045500969</v>
      </c>
      <c r="AD161" s="73">
        <v>908357.42579843441</v>
      </c>
      <c r="AE161" s="73">
        <v>907307.57687830552</v>
      </c>
      <c r="AF161" s="73">
        <v>906257.90008995344</v>
      </c>
      <c r="AG161" s="73">
        <v>903885.7692864897</v>
      </c>
      <c r="AH161" s="73">
        <v>901513.62126984843</v>
      </c>
      <c r="AI161" s="73">
        <v>899141.31833460811</v>
      </c>
      <c r="AJ161" s="73">
        <v>896769.34244974353</v>
      </c>
      <c r="AK161" s="73">
        <v>894397.03951450321</v>
      </c>
      <c r="AL161" s="73">
        <v>890873.26105808711</v>
      </c>
      <c r="AM161" s="73">
        <v>887349.31046989409</v>
      </c>
      <c r="AN161" s="73">
        <v>883825.53201347799</v>
      </c>
      <c r="AO161" s="73">
        <v>880301.58142528497</v>
      </c>
      <c r="AP161" s="73">
        <v>876777.63083709218</v>
      </c>
      <c r="AQ161" s="8"/>
      <c r="AS161" s="24"/>
      <c r="AY161" s="93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  <c r="BM161" s="92"/>
      <c r="BN161" s="92"/>
      <c r="BO161" s="92"/>
      <c r="BP161" s="92"/>
      <c r="BQ161" s="92"/>
      <c r="BR161" s="92"/>
      <c r="BS161" s="92"/>
      <c r="BT161" s="92"/>
      <c r="BU161" s="92"/>
      <c r="BV161" s="92"/>
      <c r="BW161" s="92"/>
      <c r="BX161" s="92"/>
      <c r="BY161" s="92"/>
      <c r="BZ161" s="92"/>
      <c r="CA161" s="92"/>
      <c r="CB161" s="92"/>
      <c r="CC161" s="92"/>
      <c r="CD161" s="92"/>
      <c r="CE161" s="92"/>
      <c r="CF161" s="92"/>
      <c r="CG161" s="92"/>
      <c r="CH161" s="92"/>
    </row>
    <row r="162" spans="2:86">
      <c r="B162" s="5"/>
      <c r="F162" s="61" t="s">
        <v>49</v>
      </c>
      <c r="G162" s="72">
        <f t="shared" si="30"/>
        <v>4863615.8430269184</v>
      </c>
      <c r="H162" s="73">
        <v>123348.8118685995</v>
      </c>
      <c r="I162" s="73">
        <v>124090.561727188</v>
      </c>
      <c r="J162" s="73">
        <v>130913.6319391685</v>
      </c>
      <c r="K162" s="73">
        <v>138137.60826268455</v>
      </c>
      <c r="L162" s="73">
        <v>145752.61947591213</v>
      </c>
      <c r="M162" s="73">
        <v>149141.96632027114</v>
      </c>
      <c r="N162" s="73">
        <v>151256.85813464588</v>
      </c>
      <c r="O162" s="73">
        <v>148390.93597122404</v>
      </c>
      <c r="P162" s="73">
        <v>144591.7862881464</v>
      </c>
      <c r="Q162" s="73">
        <v>140849.57564572513</v>
      </c>
      <c r="R162" s="73">
        <v>135922.67038848187</v>
      </c>
      <c r="S162" s="73">
        <v>137709.35431865812</v>
      </c>
      <c r="T162" s="73">
        <v>139502.50478645734</v>
      </c>
      <c r="U162" s="73">
        <v>139804.24737782177</v>
      </c>
      <c r="V162" s="73">
        <v>140105.94224566137</v>
      </c>
      <c r="W162" s="73">
        <v>140164.22062347672</v>
      </c>
      <c r="X162" s="73">
        <v>140222.47248822261</v>
      </c>
      <c r="Y162" s="73">
        <v>140280.75086603794</v>
      </c>
      <c r="Z162" s="73">
        <v>140339.02924385323</v>
      </c>
      <c r="AA162" s="73">
        <v>140397.30762166856</v>
      </c>
      <c r="AB162" s="73">
        <v>140235.60441148904</v>
      </c>
      <c r="AC162" s="73">
        <v>140073.89855000257</v>
      </c>
      <c r="AD162" s="73">
        <v>139912.24571465494</v>
      </c>
      <c r="AE162" s="73">
        <v>139750.53985316848</v>
      </c>
      <c r="AF162" s="73">
        <v>139588.86050475144</v>
      </c>
      <c r="AG162" s="73">
        <v>139223.48654686281</v>
      </c>
      <c r="AH162" s="73">
        <v>138858.10993766721</v>
      </c>
      <c r="AI162" s="73">
        <v>138492.7094667092</v>
      </c>
      <c r="AJ162" s="73">
        <v>138127.35937058303</v>
      </c>
      <c r="AK162" s="73">
        <v>137761.95889962502</v>
      </c>
      <c r="AL162" s="73">
        <v>137219.19925101561</v>
      </c>
      <c r="AM162" s="73">
        <v>136676.41308933683</v>
      </c>
      <c r="AN162" s="73">
        <v>136133.65344072742</v>
      </c>
      <c r="AO162" s="73">
        <v>135590.86727904863</v>
      </c>
      <c r="AP162" s="73">
        <v>135048.08111736982</v>
      </c>
      <c r="AQ162" s="8"/>
      <c r="AS162" s="24"/>
      <c r="AY162" s="93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  <c r="BM162" s="92"/>
      <c r="BN162" s="92"/>
      <c r="BO162" s="92"/>
      <c r="BP162" s="92"/>
      <c r="BQ162" s="92"/>
      <c r="BR162" s="92"/>
      <c r="BS162" s="92"/>
      <c r="BT162" s="92"/>
      <c r="BU162" s="92"/>
      <c r="BV162" s="92"/>
      <c r="BW162" s="92"/>
      <c r="BX162" s="92"/>
      <c r="BY162" s="92"/>
      <c r="BZ162" s="92"/>
      <c r="CA162" s="92"/>
      <c r="CB162" s="92"/>
      <c r="CC162" s="92"/>
      <c r="CD162" s="92"/>
      <c r="CE162" s="92"/>
      <c r="CF162" s="92"/>
      <c r="CG162" s="92"/>
      <c r="CH162" s="92"/>
    </row>
    <row r="163" spans="2:86">
      <c r="B163" s="5"/>
      <c r="F163" s="61" t="s">
        <v>50</v>
      </c>
      <c r="G163" s="72">
        <f t="shared" si="30"/>
        <v>8857313.9688830636</v>
      </c>
      <c r="H163" s="73">
        <v>224635.16644211838</v>
      </c>
      <c r="I163" s="73">
        <v>225985.99504288303</v>
      </c>
      <c r="J163" s="73">
        <v>238411.74515344953</v>
      </c>
      <c r="K163" s="73">
        <v>251567.60048131138</v>
      </c>
      <c r="L163" s="73">
        <v>265435.58417266823</v>
      </c>
      <c r="M163" s="73">
        <v>271608.05134911515</v>
      </c>
      <c r="N163" s="73">
        <v>275459.56047621754</v>
      </c>
      <c r="O163" s="73">
        <v>270240.32169768575</v>
      </c>
      <c r="P163" s="73">
        <v>263321.5471390317</v>
      </c>
      <c r="Q163" s="73">
        <v>256506.46641156368</v>
      </c>
      <c r="R163" s="73">
        <v>247533.89370705816</v>
      </c>
      <c r="S163" s="73">
        <v>250787.69109638478</v>
      </c>
      <c r="T163" s="73">
        <v>254053.2649408977</v>
      </c>
      <c r="U163" s="73">
        <v>254602.77973724646</v>
      </c>
      <c r="V163" s="73">
        <v>255152.20762248687</v>
      </c>
      <c r="W163" s="73">
        <v>255258.3405710106</v>
      </c>
      <c r="X163" s="73">
        <v>255364.42523558525</v>
      </c>
      <c r="Y163" s="73">
        <v>255470.55818410905</v>
      </c>
      <c r="Z163" s="73">
        <v>255576.69113263284</v>
      </c>
      <c r="AA163" s="73">
        <v>255682.82408115664</v>
      </c>
      <c r="AB163" s="73">
        <v>255388.34027557611</v>
      </c>
      <c r="AC163" s="73">
        <v>255093.85164160069</v>
      </c>
      <c r="AD163" s="73">
        <v>254799.45957552348</v>
      </c>
      <c r="AE163" s="73">
        <v>254504.97094154809</v>
      </c>
      <c r="AF163" s="73">
        <v>254210.53059152173</v>
      </c>
      <c r="AG163" s="73">
        <v>253545.13431732531</v>
      </c>
      <c r="AH163" s="73">
        <v>252879.73321473392</v>
      </c>
      <c r="AI163" s="73">
        <v>252214.28865658835</v>
      </c>
      <c r="AJ163" s="73">
        <v>251548.93583794602</v>
      </c>
      <c r="AK163" s="73">
        <v>250883.49127980048</v>
      </c>
      <c r="AL163" s="73">
        <v>249895.05124412893</v>
      </c>
      <c r="AM163" s="73">
        <v>248906.5629245083</v>
      </c>
      <c r="AN163" s="73">
        <v>247918.12288883684</v>
      </c>
      <c r="AO163" s="73">
        <v>246929.63456921623</v>
      </c>
      <c r="AP163" s="73">
        <v>245941.14624959556</v>
      </c>
      <c r="AQ163" s="8"/>
      <c r="AS163" s="24"/>
      <c r="AY163" s="93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  <c r="BM163" s="92"/>
      <c r="BN163" s="92"/>
      <c r="BO163" s="92"/>
      <c r="BP163" s="92"/>
      <c r="BQ163" s="92"/>
      <c r="BR163" s="92"/>
      <c r="BS163" s="92"/>
      <c r="BT163" s="92"/>
      <c r="BU163" s="92"/>
      <c r="BV163" s="92"/>
      <c r="BW163" s="92"/>
      <c r="BX163" s="92"/>
      <c r="BY163" s="92"/>
      <c r="BZ163" s="92"/>
      <c r="CA163" s="92"/>
      <c r="CB163" s="92"/>
      <c r="CC163" s="92"/>
      <c r="CD163" s="92"/>
      <c r="CE163" s="92"/>
      <c r="CF163" s="92"/>
      <c r="CG163" s="92"/>
      <c r="CH163" s="92"/>
    </row>
    <row r="164" spans="2:86">
      <c r="B164" s="5"/>
      <c r="F164" s="85" t="s">
        <v>0</v>
      </c>
      <c r="G164" s="72">
        <f t="shared" si="30"/>
        <v>-12501837.860692693</v>
      </c>
      <c r="H164" s="72">
        <f t="shared" ref="H164:AP164" si="32">-H158*SUMIF($E$10:$E$18,$E157,H$10:H$18)</f>
        <v>-524056.14963723108</v>
      </c>
      <c r="I164" s="72">
        <f t="shared" si="32"/>
        <v>-507945.57671539992</v>
      </c>
      <c r="J164" s="72">
        <f t="shared" si="32"/>
        <v>-515599.05038385466</v>
      </c>
      <c r="K164" s="72">
        <f t="shared" si="32"/>
        <v>-522703.74430744525</v>
      </c>
      <c r="L164" s="72">
        <f t="shared" si="32"/>
        <v>-529045.4769182927</v>
      </c>
      <c r="M164" s="72">
        <f t="shared" si="32"/>
        <v>-518404.05450413685</v>
      </c>
      <c r="N164" s="72">
        <f t="shared" si="32"/>
        <v>-502538.36783144047</v>
      </c>
      <c r="O164" s="72">
        <f t="shared" si="32"/>
        <v>-470291.02006707806</v>
      </c>
      <c r="P164" s="72">
        <f t="shared" si="32"/>
        <v>-436663.41522056295</v>
      </c>
      <c r="Q164" s="72">
        <f t="shared" si="32"/>
        <v>-404333.664747403</v>
      </c>
      <c r="R164" s="72">
        <f t="shared" si="32"/>
        <v>-369897.3085672158</v>
      </c>
      <c r="S164" s="72">
        <f t="shared" si="32"/>
        <v>-354200.0078543197</v>
      </c>
      <c r="T164" s="72">
        <f t="shared" si="32"/>
        <v>-337984.88227558805</v>
      </c>
      <c r="U164" s="72">
        <f t="shared" si="32"/>
        <v>-317843.63224042498</v>
      </c>
      <c r="V164" s="72">
        <f t="shared" si="32"/>
        <v>-297612.18250506866</v>
      </c>
      <c r="W164" s="72">
        <f t="shared" si="32"/>
        <v>-297735.97707749339</v>
      </c>
      <c r="X164" s="72">
        <f t="shared" si="32"/>
        <v>-297859.7153310189</v>
      </c>
      <c r="Y164" s="72">
        <f t="shared" si="32"/>
        <v>-297983.50990344369</v>
      </c>
      <c r="Z164" s="72">
        <f t="shared" si="32"/>
        <v>-298107.30447586847</v>
      </c>
      <c r="AA164" s="72">
        <f t="shared" si="32"/>
        <v>-298231.0990482932</v>
      </c>
      <c r="AB164" s="72">
        <f t="shared" si="32"/>
        <v>-297887.61008181371</v>
      </c>
      <c r="AC164" s="72">
        <f t="shared" si="32"/>
        <v>-297544.11548344418</v>
      </c>
      <c r="AD164" s="72">
        <f t="shared" si="32"/>
        <v>-297200.73352287331</v>
      </c>
      <c r="AE164" s="72">
        <f t="shared" si="32"/>
        <v>-296857.23892450391</v>
      </c>
      <c r="AF164" s="72">
        <f t="shared" si="32"/>
        <v>-296513.80064503377</v>
      </c>
      <c r="AG164" s="72">
        <f t="shared" si="32"/>
        <v>-295737.67552646383</v>
      </c>
      <c r="AH164" s="72">
        <f t="shared" si="32"/>
        <v>-294961.54477600416</v>
      </c>
      <c r="AI164" s="72">
        <f t="shared" si="32"/>
        <v>-294185.36333853513</v>
      </c>
      <c r="AJ164" s="72">
        <f t="shared" si="32"/>
        <v>-293409.2889069746</v>
      </c>
      <c r="AK164" s="72">
        <f t="shared" si="32"/>
        <v>-292633.10746950551</v>
      </c>
      <c r="AL164" s="72">
        <f t="shared" si="32"/>
        <v>-291480.18075555435</v>
      </c>
      <c r="AM164" s="72">
        <f t="shared" si="32"/>
        <v>-290327.19772270386</v>
      </c>
      <c r="AN164" s="72">
        <f t="shared" si="32"/>
        <v>-289174.27100875269</v>
      </c>
      <c r="AO164" s="72">
        <f t="shared" si="32"/>
        <v>-288021.28797590215</v>
      </c>
      <c r="AP164" s="72">
        <f t="shared" si="32"/>
        <v>-286868.30494305177</v>
      </c>
      <c r="AQ164" s="8"/>
      <c r="AS164" s="24"/>
    </row>
    <row r="165" spans="2:86">
      <c r="B165" s="5"/>
      <c r="F165" s="85" t="s">
        <v>5</v>
      </c>
      <c r="G165" s="72">
        <f t="shared" si="30"/>
        <v>90902016.654710114</v>
      </c>
      <c r="H165" s="72">
        <f t="shared" ref="H165:AP165" si="33">SUM(H158,H164)</f>
        <v>2117389.3807477667</v>
      </c>
      <c r="I165" s="72">
        <f t="shared" si="33"/>
        <v>2146326.1686101183</v>
      </c>
      <c r="J165" s="72">
        <f t="shared" si="33"/>
        <v>2281390.6904110052</v>
      </c>
      <c r="K165" s="72">
        <f t="shared" si="33"/>
        <v>2425223.253384552</v>
      </c>
      <c r="L165" s="72">
        <f t="shared" si="33"/>
        <v>2577797.9870717502</v>
      </c>
      <c r="M165" s="72">
        <f t="shared" si="33"/>
        <v>2657010.9973095865</v>
      </c>
      <c r="N165" s="72">
        <f t="shared" si="33"/>
        <v>2714177.923973945</v>
      </c>
      <c r="O165" s="72">
        <f t="shared" si="33"/>
        <v>2681820.1331437319</v>
      </c>
      <c r="P165" s="72">
        <f t="shared" si="33"/>
        <v>2634746.4336257502</v>
      </c>
      <c r="Q165" s="72">
        <f t="shared" si="33"/>
        <v>2587584.3753409423</v>
      </c>
      <c r="R165" s="72">
        <f t="shared" si="33"/>
        <v>2517363.712475297</v>
      </c>
      <c r="S165" s="72">
        <f t="shared" si="33"/>
        <v>2571013.6435608664</v>
      </c>
      <c r="T165" s="72">
        <f t="shared" si="33"/>
        <v>2625318.7613075245</v>
      </c>
      <c r="U165" s="72">
        <f t="shared" si="33"/>
        <v>2651869.6089465674</v>
      </c>
      <c r="V165" s="72">
        <f t="shared" si="33"/>
        <v>2678509.6425456177</v>
      </c>
      <c r="W165" s="72">
        <f t="shared" si="33"/>
        <v>2679623.7936974405</v>
      </c>
      <c r="X165" s="72">
        <f t="shared" si="33"/>
        <v>2680737.4379791701</v>
      </c>
      <c r="Y165" s="72">
        <f t="shared" si="33"/>
        <v>2681851.589130993</v>
      </c>
      <c r="Z165" s="72">
        <f t="shared" si="33"/>
        <v>2682965.7402828159</v>
      </c>
      <c r="AA165" s="72">
        <f t="shared" si="33"/>
        <v>2684079.8914346388</v>
      </c>
      <c r="AB165" s="72">
        <f t="shared" si="33"/>
        <v>2680988.4907363229</v>
      </c>
      <c r="AC165" s="72">
        <f t="shared" si="33"/>
        <v>2677897.0393509977</v>
      </c>
      <c r="AD165" s="72">
        <f t="shared" si="33"/>
        <v>2674806.6017058599</v>
      </c>
      <c r="AE165" s="72">
        <f t="shared" si="33"/>
        <v>2671715.1503205351</v>
      </c>
      <c r="AF165" s="72">
        <f t="shared" si="33"/>
        <v>2668624.2058053035</v>
      </c>
      <c r="AG165" s="72">
        <f t="shared" si="33"/>
        <v>2661639.0797381746</v>
      </c>
      <c r="AH165" s="72">
        <f t="shared" si="33"/>
        <v>2654653.9029840371</v>
      </c>
      <c r="AI165" s="72">
        <f t="shared" si="33"/>
        <v>2647668.2700468157</v>
      </c>
      <c r="AJ165" s="72">
        <f t="shared" si="33"/>
        <v>2640683.6001627711</v>
      </c>
      <c r="AK165" s="72">
        <f t="shared" si="33"/>
        <v>2633697.9672255493</v>
      </c>
      <c r="AL165" s="72">
        <f t="shared" si="33"/>
        <v>2623321.626799989</v>
      </c>
      <c r="AM165" s="72">
        <f t="shared" si="33"/>
        <v>2612944.779504335</v>
      </c>
      <c r="AN165" s="72">
        <f t="shared" si="33"/>
        <v>2602568.4390787738</v>
      </c>
      <c r="AO165" s="72">
        <f t="shared" si="33"/>
        <v>2592191.5917831194</v>
      </c>
      <c r="AP165" s="72">
        <f t="shared" si="33"/>
        <v>2581814.7444874658</v>
      </c>
      <c r="AQ165" s="8"/>
      <c r="AS165" s="24"/>
      <c r="AT165" s="20"/>
    </row>
    <row r="166" spans="2:86">
      <c r="B166" s="5"/>
      <c r="G166" s="116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"/>
    </row>
    <row r="167" spans="2:86">
      <c r="B167" s="5"/>
      <c r="E167" s="34">
        <f>E157+1</f>
        <v>9</v>
      </c>
      <c r="F167" s="35" t="str">
        <f>LOOKUP(E167,CAPEX!$E$11:$E$19,CAPEX!$F$11:$F$19)</f>
        <v>Sao Joao de Meriti</v>
      </c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8"/>
      <c r="AS167" s="24"/>
    </row>
    <row r="168" spans="2:86">
      <c r="B168" s="5"/>
      <c r="F168" s="85" t="s">
        <v>46</v>
      </c>
      <c r="G168" s="72">
        <f t="shared" ref="G168:G175" si="34">SUM(H168:AP168)</f>
        <v>4825221.370581178</v>
      </c>
      <c r="H168" s="72">
        <f t="shared" ref="H168:AP168" si="35">SUM(H169:H173)</f>
        <v>122511.14471142493</v>
      </c>
      <c r="I168" s="72">
        <f t="shared" si="35"/>
        <v>122428.59286328456</v>
      </c>
      <c r="J168" s="72">
        <f t="shared" si="35"/>
        <v>130617.39759513784</v>
      </c>
      <c r="K168" s="72">
        <f t="shared" si="35"/>
        <v>139314.40985551968</v>
      </c>
      <c r="L168" s="72">
        <f t="shared" si="35"/>
        <v>148033.59465831419</v>
      </c>
      <c r="M168" s="72">
        <f t="shared" si="35"/>
        <v>153379.84015202924</v>
      </c>
      <c r="N168" s="72">
        <f t="shared" si="35"/>
        <v>160519.68990696332</v>
      </c>
      <c r="O168" s="72">
        <f t="shared" si="35"/>
        <v>155120.66370843168</v>
      </c>
      <c r="P168" s="72">
        <f t="shared" si="35"/>
        <v>150921.73060991496</v>
      </c>
      <c r="Q168" s="72">
        <f t="shared" si="35"/>
        <v>145693.1698320483</v>
      </c>
      <c r="R168" s="72">
        <f t="shared" si="35"/>
        <v>141064.84599867213</v>
      </c>
      <c r="S168" s="72">
        <f t="shared" si="35"/>
        <v>140867.24631225792</v>
      </c>
      <c r="T168" s="72">
        <f t="shared" si="35"/>
        <v>140669.94287724758</v>
      </c>
      <c r="U168" s="72">
        <f t="shared" si="35"/>
        <v>140471.75068802555</v>
      </c>
      <c r="V168" s="72">
        <f t="shared" si="35"/>
        <v>140274.15100161135</v>
      </c>
      <c r="W168" s="72">
        <f t="shared" si="35"/>
        <v>139881.02538861029</v>
      </c>
      <c r="X168" s="72">
        <f t="shared" si="35"/>
        <v>139487.60352420539</v>
      </c>
      <c r="Y168" s="72">
        <f t="shared" si="35"/>
        <v>139094.18165980047</v>
      </c>
      <c r="Z168" s="72">
        <f t="shared" si="35"/>
        <v>138700.75979539551</v>
      </c>
      <c r="AA168" s="72">
        <f t="shared" si="35"/>
        <v>138307.33793099059</v>
      </c>
      <c r="AB168" s="72">
        <f t="shared" si="35"/>
        <v>137748.90403460257</v>
      </c>
      <c r="AC168" s="72">
        <f t="shared" si="35"/>
        <v>137190.47013821456</v>
      </c>
      <c r="AD168" s="72">
        <f t="shared" si="35"/>
        <v>136632.03624182657</v>
      </c>
      <c r="AE168" s="72">
        <f t="shared" si="35"/>
        <v>136073.6023454385</v>
      </c>
      <c r="AF168" s="72">
        <f t="shared" si="35"/>
        <v>135515.16844905051</v>
      </c>
      <c r="AG168" s="72">
        <f t="shared" si="35"/>
        <v>134811.86761614593</v>
      </c>
      <c r="AH168" s="72">
        <f t="shared" si="35"/>
        <v>134108.56678324132</v>
      </c>
      <c r="AI168" s="72">
        <f t="shared" si="35"/>
        <v>133405.26595033673</v>
      </c>
      <c r="AJ168" s="72">
        <f t="shared" si="35"/>
        <v>132701.66886602822</v>
      </c>
      <c r="AK168" s="72">
        <f t="shared" si="35"/>
        <v>131998.07178171971</v>
      </c>
      <c r="AL168" s="72">
        <f t="shared" si="35"/>
        <v>131177.15914145909</v>
      </c>
      <c r="AM168" s="72">
        <f t="shared" si="35"/>
        <v>130356.24650119856</v>
      </c>
      <c r="AN168" s="72">
        <f t="shared" si="35"/>
        <v>129535.33386093797</v>
      </c>
      <c r="AO168" s="72">
        <f t="shared" si="35"/>
        <v>128714.42122067737</v>
      </c>
      <c r="AP168" s="72">
        <f t="shared" si="35"/>
        <v>127893.5085804168</v>
      </c>
      <c r="AQ168" s="8"/>
      <c r="AS168" s="24"/>
      <c r="AT168" s="20"/>
    </row>
    <row r="169" spans="2:86">
      <c r="B169" s="5"/>
      <c r="F169" s="61" t="s">
        <v>2</v>
      </c>
      <c r="G169" s="72">
        <f t="shared" si="34"/>
        <v>129303.15444205087</v>
      </c>
      <c r="H169" s="73">
        <v>70.164051660403871</v>
      </c>
      <c r="I169" s="73">
        <v>578.41476173721253</v>
      </c>
      <c r="J169" s="73">
        <v>1161.9837149290533</v>
      </c>
      <c r="K169" s="73">
        <v>1823.2908010296196</v>
      </c>
      <c r="L169" s="73">
        <v>2560.8597428565699</v>
      </c>
      <c r="M169" s="73">
        <v>3302.4183252407101</v>
      </c>
      <c r="N169" s="73">
        <v>4138.7024064709722</v>
      </c>
      <c r="O169" s="73">
        <v>4662.2787867157895</v>
      </c>
      <c r="P169" s="73">
        <v>4536.0764082315791</v>
      </c>
      <c r="Q169" s="73">
        <v>4378.9277252842112</v>
      </c>
      <c r="R169" s="73">
        <v>4239.8196560526312</v>
      </c>
      <c r="S169" s="73">
        <v>4233.8806353947375</v>
      </c>
      <c r="T169" s="73">
        <v>4227.9505188157891</v>
      </c>
      <c r="U169" s="73">
        <v>4221.9936899999993</v>
      </c>
      <c r="V169" s="73">
        <v>4216.0546693421056</v>
      </c>
      <c r="W169" s="73">
        <v>4204.2389565789472</v>
      </c>
      <c r="X169" s="73">
        <v>4192.4143397368425</v>
      </c>
      <c r="Y169" s="73">
        <v>4180.5897228947379</v>
      </c>
      <c r="Z169" s="73">
        <v>4168.7651060526314</v>
      </c>
      <c r="AA169" s="73">
        <v>4156.9404892105267</v>
      </c>
      <c r="AB169" s="73">
        <v>4140.1563003947367</v>
      </c>
      <c r="AC169" s="73">
        <v>4123.3721115789476</v>
      </c>
      <c r="AD169" s="73">
        <v>4106.5879227631576</v>
      </c>
      <c r="AE169" s="73">
        <v>4089.803733947369</v>
      </c>
      <c r="AF169" s="73">
        <v>4073.019545131579</v>
      </c>
      <c r="AG169" s="73">
        <v>4051.8812617105268</v>
      </c>
      <c r="AH169" s="73">
        <v>4030.7429782894737</v>
      </c>
      <c r="AI169" s="73">
        <v>4009.6046948684211</v>
      </c>
      <c r="AJ169" s="73">
        <v>3988.4575073684214</v>
      </c>
      <c r="AK169" s="73">
        <v>3967.3103198684212</v>
      </c>
      <c r="AL169" s="73">
        <v>3942.6371171052629</v>
      </c>
      <c r="AM169" s="73">
        <v>3917.9639143421055</v>
      </c>
      <c r="AN169" s="73">
        <v>3893.2907115789476</v>
      </c>
      <c r="AO169" s="73">
        <v>3868.6175088157893</v>
      </c>
      <c r="AP169" s="73">
        <v>3843.9443060526319</v>
      </c>
      <c r="AQ169" s="8"/>
      <c r="AS169" s="24"/>
      <c r="AY169" s="93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  <c r="BS169" s="92"/>
      <c r="BT169" s="92"/>
      <c r="BU169" s="92"/>
      <c r="BV169" s="92"/>
      <c r="BW169" s="92"/>
      <c r="BX169" s="92"/>
      <c r="BY169" s="92"/>
      <c r="BZ169" s="92"/>
      <c r="CA169" s="92"/>
      <c r="CB169" s="92"/>
      <c r="CC169" s="92"/>
      <c r="CD169" s="92"/>
      <c r="CE169" s="92"/>
      <c r="CF169" s="92"/>
      <c r="CG169" s="92"/>
      <c r="CH169" s="92"/>
    </row>
    <row r="170" spans="2:86">
      <c r="B170" s="5"/>
      <c r="F170" s="61" t="s">
        <v>47</v>
      </c>
      <c r="G170" s="72">
        <f t="shared" si="34"/>
        <v>4122561.056178825</v>
      </c>
      <c r="H170" s="73">
        <v>108098.96145520551</v>
      </c>
      <c r="I170" s="73">
        <v>107483.74881772006</v>
      </c>
      <c r="J170" s="73">
        <v>114091.53967832112</v>
      </c>
      <c r="K170" s="73">
        <v>121065.11384517672</v>
      </c>
      <c r="L170" s="73">
        <v>127976.89159834069</v>
      </c>
      <c r="M170" s="73">
        <v>131906.20353703931</v>
      </c>
      <c r="N170" s="73">
        <v>137318.14112297964</v>
      </c>
      <c r="O170" s="73">
        <v>131992.28099090524</v>
      </c>
      <c r="P170" s="73">
        <v>128419.40588741052</v>
      </c>
      <c r="Q170" s="73">
        <v>123970.41987309472</v>
      </c>
      <c r="R170" s="73">
        <v>120032.17589368421</v>
      </c>
      <c r="S170" s="73">
        <v>119864.03818263159</v>
      </c>
      <c r="T170" s="73">
        <v>119696.15255210525</v>
      </c>
      <c r="U170" s="73">
        <v>119527.51068000001</v>
      </c>
      <c r="V170" s="73">
        <v>119359.37296894738</v>
      </c>
      <c r="W170" s="73">
        <v>119024.86211052629</v>
      </c>
      <c r="X170" s="73">
        <v>118690.09917157896</v>
      </c>
      <c r="Y170" s="73">
        <v>118355.33623263158</v>
      </c>
      <c r="Z170" s="73">
        <v>118020.57329368421</v>
      </c>
      <c r="AA170" s="73">
        <v>117685.81035473682</v>
      </c>
      <c r="AB170" s="73">
        <v>117210.63856263156</v>
      </c>
      <c r="AC170" s="73">
        <v>116735.46677052631</v>
      </c>
      <c r="AD170" s="73">
        <v>116260.29497842107</v>
      </c>
      <c r="AE170" s="73">
        <v>115785.12318631577</v>
      </c>
      <c r="AF170" s="73">
        <v>115309.95139421053</v>
      </c>
      <c r="AG170" s="73">
        <v>114711.51222473683</v>
      </c>
      <c r="AH170" s="73">
        <v>114113.07305526314</v>
      </c>
      <c r="AI170" s="73">
        <v>113514.63388578947</v>
      </c>
      <c r="AJ170" s="73">
        <v>112915.94263578947</v>
      </c>
      <c r="AK170" s="73">
        <v>112317.25138578947</v>
      </c>
      <c r="AL170" s="73">
        <v>111618.7362473684</v>
      </c>
      <c r="AM170" s="73">
        <v>110920.22110894737</v>
      </c>
      <c r="AN170" s="73">
        <v>110221.70597052632</v>
      </c>
      <c r="AO170" s="73">
        <v>109523.19083210525</v>
      </c>
      <c r="AP170" s="73">
        <v>108824.67569368421</v>
      </c>
      <c r="AQ170" s="8"/>
      <c r="AS170" s="24"/>
      <c r="AY170" s="93"/>
      <c r="AZ170" s="92"/>
      <c r="BA170" s="92"/>
      <c r="BB170" s="92"/>
      <c r="BC170" s="92"/>
      <c r="BD170" s="92"/>
      <c r="BE170" s="92"/>
      <c r="BF170" s="92"/>
      <c r="BG170" s="92"/>
      <c r="BH170" s="92"/>
      <c r="BI170" s="92"/>
      <c r="BJ170" s="92"/>
      <c r="BK170" s="92"/>
      <c r="BL170" s="92"/>
      <c r="BM170" s="92"/>
      <c r="BN170" s="92"/>
      <c r="BO170" s="92"/>
      <c r="BP170" s="92"/>
      <c r="BQ170" s="92"/>
      <c r="BR170" s="92"/>
      <c r="BS170" s="92"/>
      <c r="BT170" s="92"/>
      <c r="BU170" s="92"/>
      <c r="BV170" s="92"/>
      <c r="BW170" s="92"/>
      <c r="BX170" s="92"/>
      <c r="BY170" s="92"/>
      <c r="BZ170" s="92"/>
      <c r="CA170" s="92"/>
      <c r="CB170" s="92"/>
      <c r="CC170" s="92"/>
      <c r="CD170" s="92"/>
      <c r="CE170" s="92"/>
      <c r="CF170" s="92"/>
      <c r="CG170" s="92"/>
      <c r="CH170" s="92"/>
    </row>
    <row r="171" spans="2:86">
      <c r="B171" s="5"/>
      <c r="F171" s="61" t="s">
        <v>48</v>
      </c>
      <c r="G171" s="72">
        <f t="shared" si="34"/>
        <v>481784.15330750612</v>
      </c>
      <c r="H171" s="73">
        <v>12051.40192139023</v>
      </c>
      <c r="I171" s="73">
        <v>12071.913376018714</v>
      </c>
      <c r="J171" s="73">
        <v>12910.052652681545</v>
      </c>
      <c r="K171" s="73">
        <v>13802.546762547821</v>
      </c>
      <c r="L171" s="73">
        <v>14701.517043096776</v>
      </c>
      <c r="M171" s="73">
        <v>15269.025364397292</v>
      </c>
      <c r="N171" s="73">
        <v>16018.248210691014</v>
      </c>
      <c r="O171" s="73">
        <v>15516.813721851773</v>
      </c>
      <c r="P171" s="73">
        <v>15096.791906817078</v>
      </c>
      <c r="Q171" s="73">
        <v>14573.775812868233</v>
      </c>
      <c r="R171" s="73">
        <v>14110.801783167753</v>
      </c>
      <c r="S171" s="73">
        <v>14091.035767136846</v>
      </c>
      <c r="T171" s="73">
        <v>14071.299385312881</v>
      </c>
      <c r="U171" s="73">
        <v>14051.47410086809</v>
      </c>
      <c r="V171" s="73">
        <v>14031.708084837181</v>
      </c>
      <c r="W171" s="73">
        <v>13992.383492223968</v>
      </c>
      <c r="X171" s="73">
        <v>13953.029265403809</v>
      </c>
      <c r="Y171" s="73">
        <v>13913.675038583653</v>
      </c>
      <c r="Z171" s="73">
        <v>13874.320811763499</v>
      </c>
      <c r="AA171" s="73">
        <v>13834.966584943342</v>
      </c>
      <c r="AB171" s="73">
        <v>13779.106104855993</v>
      </c>
      <c r="AC171" s="73">
        <v>13723.245624768646</v>
      </c>
      <c r="AD171" s="73">
        <v>13667.385144681302</v>
      </c>
      <c r="AE171" s="73">
        <v>13611.524664593955</v>
      </c>
      <c r="AF171" s="73">
        <v>13555.664184506611</v>
      </c>
      <c r="AG171" s="73">
        <v>13485.312577224191</v>
      </c>
      <c r="AH171" s="73">
        <v>13414.960969941774</v>
      </c>
      <c r="AI171" s="73">
        <v>13344.609362659354</v>
      </c>
      <c r="AJ171" s="73">
        <v>13274.228121169992</v>
      </c>
      <c r="AK171" s="73">
        <v>13203.84687968063</v>
      </c>
      <c r="AL171" s="73">
        <v>13121.730492241886</v>
      </c>
      <c r="AM171" s="73">
        <v>13039.614104803139</v>
      </c>
      <c r="AN171" s="73">
        <v>12957.497717364393</v>
      </c>
      <c r="AO171" s="73">
        <v>12875.381329925647</v>
      </c>
      <c r="AP171" s="73">
        <v>12793.264942486903</v>
      </c>
      <c r="AQ171" s="8"/>
      <c r="AS171" s="24"/>
      <c r="AY171" s="93"/>
      <c r="AZ171" s="92"/>
      <c r="BA171" s="92"/>
      <c r="BB171" s="92"/>
      <c r="BC171" s="92"/>
      <c r="BD171" s="92"/>
      <c r="BE171" s="92"/>
      <c r="BF171" s="92"/>
      <c r="BG171" s="92"/>
      <c r="BH171" s="92"/>
      <c r="BI171" s="92"/>
      <c r="BJ171" s="92"/>
      <c r="BK171" s="92"/>
      <c r="BL171" s="92"/>
      <c r="BM171" s="92"/>
      <c r="BN171" s="92"/>
      <c r="BO171" s="92"/>
      <c r="BP171" s="92"/>
      <c r="BQ171" s="92"/>
      <c r="BR171" s="92"/>
      <c r="BS171" s="92"/>
      <c r="BT171" s="92"/>
      <c r="BU171" s="92"/>
      <c r="BV171" s="92"/>
      <c r="BW171" s="92"/>
      <c r="BX171" s="92"/>
      <c r="BY171" s="92"/>
      <c r="BZ171" s="92"/>
      <c r="CA171" s="92"/>
      <c r="CB171" s="92"/>
      <c r="CC171" s="92"/>
      <c r="CD171" s="92"/>
      <c r="CE171" s="92"/>
      <c r="CF171" s="92"/>
      <c r="CG171" s="92"/>
      <c r="CH171" s="92"/>
    </row>
    <row r="172" spans="2:86">
      <c r="B172" s="5"/>
      <c r="F172" s="61" t="s">
        <v>49</v>
      </c>
      <c r="G172" s="72">
        <f t="shared" si="34"/>
        <v>11113.507669238796</v>
      </c>
      <c r="H172" s="73">
        <v>277.99450596077304</v>
      </c>
      <c r="I172" s="73">
        <v>278.46765188463951</v>
      </c>
      <c r="J172" s="73">
        <v>297.80134564591475</v>
      </c>
      <c r="K172" s="73">
        <v>318.38886407435615</v>
      </c>
      <c r="L172" s="73">
        <v>339.12577092094114</v>
      </c>
      <c r="M172" s="73">
        <v>352.21671224358892</v>
      </c>
      <c r="N172" s="73">
        <v>369.49933515904155</v>
      </c>
      <c r="O172" s="73">
        <v>357.93254534439416</v>
      </c>
      <c r="P172" s="73">
        <v>348.24373422308634</v>
      </c>
      <c r="Q172" s="73">
        <v>336.1791128956059</v>
      </c>
      <c r="R172" s="73">
        <v>325.49950586741335</v>
      </c>
      <c r="S172" s="73">
        <v>325.04355527368421</v>
      </c>
      <c r="T172" s="73">
        <v>324.5882882640538</v>
      </c>
      <c r="U172" s="73">
        <v>324.1309705021277</v>
      </c>
      <c r="V172" s="73">
        <v>323.67501990839872</v>
      </c>
      <c r="W172" s="73">
        <v>322.76790380963047</v>
      </c>
      <c r="X172" s="73">
        <v>321.86010412676376</v>
      </c>
      <c r="Y172" s="73">
        <v>320.95230444389705</v>
      </c>
      <c r="Z172" s="73">
        <v>320.0445047610304</v>
      </c>
      <c r="AA172" s="73">
        <v>319.13670507816357</v>
      </c>
      <c r="AB172" s="73">
        <v>317.84814905240768</v>
      </c>
      <c r="AC172" s="73">
        <v>316.55959302665178</v>
      </c>
      <c r="AD172" s="73">
        <v>315.27103700089594</v>
      </c>
      <c r="AE172" s="73">
        <v>313.98248097514005</v>
      </c>
      <c r="AF172" s="73">
        <v>312.69392494938421</v>
      </c>
      <c r="AG172" s="73">
        <v>311.07109629944017</v>
      </c>
      <c r="AH172" s="73">
        <v>309.44826764949619</v>
      </c>
      <c r="AI172" s="73">
        <v>307.82543899955215</v>
      </c>
      <c r="AJ172" s="73">
        <v>306.20192676550965</v>
      </c>
      <c r="AK172" s="73">
        <v>304.57841453146705</v>
      </c>
      <c r="AL172" s="73">
        <v>302.68420299440101</v>
      </c>
      <c r="AM172" s="73">
        <v>300.78999145733496</v>
      </c>
      <c r="AN172" s="73">
        <v>298.89577992026886</v>
      </c>
      <c r="AO172" s="73">
        <v>297.00156838320271</v>
      </c>
      <c r="AP172" s="73">
        <v>295.10735684613667</v>
      </c>
      <c r="AQ172" s="8"/>
      <c r="AS172" s="24"/>
      <c r="AY172" s="93"/>
      <c r="AZ172" s="92"/>
      <c r="BA172" s="92"/>
      <c r="BB172" s="92"/>
      <c r="BC172" s="92"/>
      <c r="BD172" s="92"/>
      <c r="BE172" s="92"/>
      <c r="BF172" s="92"/>
      <c r="BG172" s="92"/>
      <c r="BH172" s="92"/>
      <c r="BI172" s="92"/>
      <c r="BJ172" s="92"/>
      <c r="BK172" s="92"/>
      <c r="BL172" s="92"/>
      <c r="BM172" s="92"/>
      <c r="BN172" s="92"/>
      <c r="BO172" s="92"/>
      <c r="BP172" s="92"/>
      <c r="BQ172" s="92"/>
      <c r="BR172" s="92"/>
      <c r="BS172" s="92"/>
      <c r="BT172" s="92"/>
      <c r="BU172" s="92"/>
      <c r="BV172" s="92"/>
      <c r="BW172" s="92"/>
      <c r="BX172" s="92"/>
      <c r="BY172" s="92"/>
      <c r="BZ172" s="92"/>
      <c r="CA172" s="92"/>
      <c r="CB172" s="92"/>
      <c r="CC172" s="92"/>
      <c r="CD172" s="92"/>
      <c r="CE172" s="92"/>
      <c r="CF172" s="92"/>
      <c r="CG172" s="92"/>
      <c r="CH172" s="92"/>
    </row>
    <row r="173" spans="2:86">
      <c r="B173" s="5"/>
      <c r="F173" s="61" t="s">
        <v>50</v>
      </c>
      <c r="G173" s="72">
        <f t="shared" si="34"/>
        <v>80459.498983559126</v>
      </c>
      <c r="H173" s="73">
        <v>2012.6227772080042</v>
      </c>
      <c r="I173" s="73">
        <v>2016.048255923944</v>
      </c>
      <c r="J173" s="73">
        <v>2156.0202035601956</v>
      </c>
      <c r="K173" s="73">
        <v>2305.0695826911533</v>
      </c>
      <c r="L173" s="73">
        <v>2455.2005030992227</v>
      </c>
      <c r="M173" s="73">
        <v>2549.9762131082985</v>
      </c>
      <c r="N173" s="73">
        <v>2675.0988316626563</v>
      </c>
      <c r="O173" s="73">
        <v>2591.3576636144589</v>
      </c>
      <c r="P173" s="73">
        <v>2521.2126732326633</v>
      </c>
      <c r="Q173" s="73">
        <v>2433.8673079055407</v>
      </c>
      <c r="R173" s="73">
        <v>2356.5491599001125</v>
      </c>
      <c r="S173" s="73">
        <v>2353.2481718210529</v>
      </c>
      <c r="T173" s="73">
        <v>2349.9521327496082</v>
      </c>
      <c r="U173" s="73">
        <v>2346.6412466553188</v>
      </c>
      <c r="V173" s="73">
        <v>2343.3402585762601</v>
      </c>
      <c r="W173" s="73">
        <v>2336.7729254714445</v>
      </c>
      <c r="X173" s="73">
        <v>2330.200643359015</v>
      </c>
      <c r="Y173" s="73">
        <v>2323.6283612465841</v>
      </c>
      <c r="Z173" s="73">
        <v>2317.0560791341545</v>
      </c>
      <c r="AA173" s="73">
        <v>2310.483797021725</v>
      </c>
      <c r="AB173" s="73">
        <v>2301.1549176678609</v>
      </c>
      <c r="AC173" s="73">
        <v>2291.8260383139977</v>
      </c>
      <c r="AD173" s="73">
        <v>2282.4971589601341</v>
      </c>
      <c r="AE173" s="73">
        <v>2273.168279606271</v>
      </c>
      <c r="AF173" s="73">
        <v>2263.8394002524078</v>
      </c>
      <c r="AG173" s="73">
        <v>2252.0904561749167</v>
      </c>
      <c r="AH173" s="73">
        <v>2240.341512097425</v>
      </c>
      <c r="AI173" s="73">
        <v>2228.592568019933</v>
      </c>
      <c r="AJ173" s="73">
        <v>2216.8386749348269</v>
      </c>
      <c r="AK173" s="73">
        <v>2205.0847818497205</v>
      </c>
      <c r="AL173" s="73">
        <v>2191.3710817491601</v>
      </c>
      <c r="AM173" s="73">
        <v>2177.6573816486002</v>
      </c>
      <c r="AN173" s="73">
        <v>2163.9436815480403</v>
      </c>
      <c r="AO173" s="73">
        <v>2150.22998144748</v>
      </c>
      <c r="AP173" s="73">
        <v>2136.516281346921</v>
      </c>
      <c r="AQ173" s="8"/>
      <c r="AS173" s="24"/>
      <c r="AY173" s="93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  <c r="BZ173" s="92"/>
      <c r="CA173" s="92"/>
      <c r="CB173" s="92"/>
      <c r="CC173" s="92"/>
      <c r="CD173" s="92"/>
      <c r="CE173" s="92"/>
      <c r="CF173" s="92"/>
      <c r="CG173" s="92"/>
      <c r="CH173" s="92"/>
    </row>
    <row r="174" spans="2:86">
      <c r="B174" s="5"/>
      <c r="F174" s="85" t="s">
        <v>0</v>
      </c>
      <c r="G174" s="72">
        <f t="shared" si="34"/>
        <v>-1032831.057954774</v>
      </c>
      <c r="H174" s="72">
        <f t="shared" ref="H174:AP174" si="36">-H168*SUMIF($E$10:$E$18,$E167,H$10:H$18)</f>
        <v>-72134.562006086999</v>
      </c>
      <c r="I174" s="72">
        <f t="shared" si="36"/>
        <v>-67898.897601977616</v>
      </c>
      <c r="J174" s="72">
        <f t="shared" si="36"/>
        <v>-67973.293708509722</v>
      </c>
      <c r="K174" s="72">
        <f t="shared" si="36"/>
        <v>-67734.666071753672</v>
      </c>
      <c r="L174" s="72">
        <f t="shared" si="36"/>
        <v>-66911.184785558013</v>
      </c>
      <c r="M174" s="72">
        <f t="shared" si="36"/>
        <v>-64082.09721551781</v>
      </c>
      <c r="N174" s="72">
        <f t="shared" si="36"/>
        <v>-61575.353048311117</v>
      </c>
      <c r="O174" s="72">
        <f t="shared" si="36"/>
        <v>-54199.159899726015</v>
      </c>
      <c r="P174" s="72">
        <f t="shared" si="36"/>
        <v>-47570.529488245185</v>
      </c>
      <c r="Q174" s="72">
        <f t="shared" si="36"/>
        <v>-40939.780722805561</v>
      </c>
      <c r="R174" s="72">
        <f t="shared" si="36"/>
        <v>-34814.803992472269</v>
      </c>
      <c r="S174" s="72">
        <f t="shared" si="36"/>
        <v>-29948.376565986018</v>
      </c>
      <c r="T174" s="72">
        <f t="shared" si="36"/>
        <v>-25095.517809300953</v>
      </c>
      <c r="U174" s="72">
        <f t="shared" si="36"/>
        <v>-20256.02644921327</v>
      </c>
      <c r="V174" s="72">
        <f t="shared" si="36"/>
        <v>-15430.156610177248</v>
      </c>
      <c r="W174" s="72">
        <f t="shared" si="36"/>
        <v>-15386.912792747131</v>
      </c>
      <c r="X174" s="72">
        <f t="shared" si="36"/>
        <v>-15343.636387662593</v>
      </c>
      <c r="Y174" s="72">
        <f t="shared" si="36"/>
        <v>-15300.359982578051</v>
      </c>
      <c r="Z174" s="72">
        <f t="shared" si="36"/>
        <v>-15257.083577493506</v>
      </c>
      <c r="AA174" s="72">
        <f t="shared" si="36"/>
        <v>-15213.807172408964</v>
      </c>
      <c r="AB174" s="72">
        <f t="shared" si="36"/>
        <v>-15152.379443806283</v>
      </c>
      <c r="AC174" s="72">
        <f t="shared" si="36"/>
        <v>-15090.951715203601</v>
      </c>
      <c r="AD174" s="72">
        <f t="shared" si="36"/>
        <v>-15029.523986600923</v>
      </c>
      <c r="AE174" s="72">
        <f t="shared" si="36"/>
        <v>-14968.096257998235</v>
      </c>
      <c r="AF174" s="72">
        <f t="shared" si="36"/>
        <v>-14906.668529395556</v>
      </c>
      <c r="AG174" s="72">
        <f t="shared" si="36"/>
        <v>-14829.305437776053</v>
      </c>
      <c r="AH174" s="72">
        <f t="shared" si="36"/>
        <v>-14751.942346156546</v>
      </c>
      <c r="AI174" s="72">
        <f t="shared" si="36"/>
        <v>-14674.57925453704</v>
      </c>
      <c r="AJ174" s="72">
        <f t="shared" si="36"/>
        <v>-14597.183575263105</v>
      </c>
      <c r="AK174" s="72">
        <f t="shared" si="36"/>
        <v>-14519.78789598917</v>
      </c>
      <c r="AL174" s="72">
        <f t="shared" si="36"/>
        <v>-14429.487505560501</v>
      </c>
      <c r="AM174" s="72">
        <f t="shared" si="36"/>
        <v>-14339.187115131843</v>
      </c>
      <c r="AN174" s="72">
        <f t="shared" si="36"/>
        <v>-14248.886724703178</v>
      </c>
      <c r="AO174" s="72">
        <f t="shared" si="36"/>
        <v>-14158.586334274511</v>
      </c>
      <c r="AP174" s="72">
        <f t="shared" si="36"/>
        <v>-14068.285943845849</v>
      </c>
      <c r="AQ174" s="8"/>
      <c r="AS174" s="24"/>
    </row>
    <row r="175" spans="2:86">
      <c r="B175" s="5"/>
      <c r="F175" s="85" t="s">
        <v>5</v>
      </c>
      <c r="G175" s="72">
        <f t="shared" si="34"/>
        <v>3792390.3126264061</v>
      </c>
      <c r="H175" s="72">
        <f t="shared" ref="H175:AP175" si="37">SUM(H168,H174)</f>
        <v>50376.582705337933</v>
      </c>
      <c r="I175" s="72">
        <f t="shared" si="37"/>
        <v>54529.695261306944</v>
      </c>
      <c r="J175" s="72">
        <f t="shared" si="37"/>
        <v>62644.103886628116</v>
      </c>
      <c r="K175" s="72">
        <f t="shared" si="37"/>
        <v>71579.743783766011</v>
      </c>
      <c r="L175" s="72">
        <f t="shared" si="37"/>
        <v>81122.40987275618</v>
      </c>
      <c r="M175" s="72">
        <f t="shared" si="37"/>
        <v>89297.742936511437</v>
      </c>
      <c r="N175" s="72">
        <f t="shared" si="37"/>
        <v>98944.336858652212</v>
      </c>
      <c r="O175" s="72">
        <f t="shared" si="37"/>
        <v>100921.50380870566</v>
      </c>
      <c r="P175" s="72">
        <f t="shared" si="37"/>
        <v>103351.20112166977</v>
      </c>
      <c r="Q175" s="72">
        <f t="shared" si="37"/>
        <v>104753.38910924274</v>
      </c>
      <c r="R175" s="72">
        <f t="shared" si="37"/>
        <v>106250.04200619986</v>
      </c>
      <c r="S175" s="72">
        <f t="shared" si="37"/>
        <v>110918.8697462719</v>
      </c>
      <c r="T175" s="72">
        <f t="shared" si="37"/>
        <v>115574.42506794663</v>
      </c>
      <c r="U175" s="72">
        <f t="shared" si="37"/>
        <v>120215.72423881228</v>
      </c>
      <c r="V175" s="72">
        <f t="shared" si="37"/>
        <v>124843.9943914341</v>
      </c>
      <c r="W175" s="72">
        <f t="shared" si="37"/>
        <v>124494.11259586316</v>
      </c>
      <c r="X175" s="72">
        <f t="shared" si="37"/>
        <v>124143.96713654279</v>
      </c>
      <c r="Y175" s="72">
        <f t="shared" si="37"/>
        <v>123793.82167722241</v>
      </c>
      <c r="Z175" s="72">
        <f t="shared" si="37"/>
        <v>123443.676217902</v>
      </c>
      <c r="AA175" s="72">
        <f t="shared" si="37"/>
        <v>123093.53075858162</v>
      </c>
      <c r="AB175" s="72">
        <f t="shared" si="37"/>
        <v>122596.5245907963</v>
      </c>
      <c r="AC175" s="72">
        <f t="shared" si="37"/>
        <v>122099.51842301096</v>
      </c>
      <c r="AD175" s="72">
        <f t="shared" si="37"/>
        <v>121602.51225522565</v>
      </c>
      <c r="AE175" s="72">
        <f t="shared" si="37"/>
        <v>121105.50608744027</v>
      </c>
      <c r="AF175" s="72">
        <f t="shared" si="37"/>
        <v>120608.49991965496</v>
      </c>
      <c r="AG175" s="72">
        <f t="shared" si="37"/>
        <v>119982.56217836987</v>
      </c>
      <c r="AH175" s="72">
        <f t="shared" si="37"/>
        <v>119356.62443708477</v>
      </c>
      <c r="AI175" s="72">
        <f t="shared" si="37"/>
        <v>118730.6866957997</v>
      </c>
      <c r="AJ175" s="72">
        <f t="shared" si="37"/>
        <v>118104.48529076512</v>
      </c>
      <c r="AK175" s="72">
        <f t="shared" si="37"/>
        <v>117478.28388573055</v>
      </c>
      <c r="AL175" s="72">
        <f t="shared" si="37"/>
        <v>116747.67163589859</v>
      </c>
      <c r="AM175" s="72">
        <f t="shared" si="37"/>
        <v>116017.05938606671</v>
      </c>
      <c r="AN175" s="72">
        <f t="shared" si="37"/>
        <v>115286.4471362348</v>
      </c>
      <c r="AO175" s="72">
        <f t="shared" si="37"/>
        <v>114555.83488640285</v>
      </c>
      <c r="AP175" s="72">
        <f t="shared" si="37"/>
        <v>113825.22263657095</v>
      </c>
      <c r="AQ175" s="8"/>
      <c r="AS175" s="24"/>
      <c r="AT175" s="20"/>
    </row>
    <row r="176" spans="2:86">
      <c r="B176" s="5"/>
      <c r="G176" s="116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"/>
    </row>
    <row r="177" spans="2:43">
      <c r="B177" s="5"/>
      <c r="E177" s="34"/>
      <c r="F177" s="35" t="s">
        <v>1</v>
      </c>
      <c r="G177" s="116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"/>
    </row>
    <row r="178" spans="2:43">
      <c r="B178" s="5"/>
      <c r="F178" s="85" t="s">
        <v>46</v>
      </c>
      <c r="G178" s="72">
        <f t="shared" ref="G178" si="38">SUM(H178:AP178)</f>
        <v>171374309.38829431</v>
      </c>
      <c r="H178" s="73">
        <f>SUM(H179:H183)</f>
        <v>3553855.3960327338</v>
      </c>
      <c r="I178" s="73">
        <f t="shared" ref="I178" si="39">SUM(I179:I183)</f>
        <v>3568470.9165585097</v>
      </c>
      <c r="J178" s="73">
        <f t="shared" ref="J178" si="40">SUM(J179:J183)</f>
        <v>3921402.846039006</v>
      </c>
      <c r="K178" s="73">
        <f t="shared" ref="K178" si="41">SUM(K179:K183)</f>
        <v>4303416.4374524066</v>
      </c>
      <c r="L178" s="73">
        <f t="shared" ref="L178" si="42">SUM(L179:L183)</f>
        <v>4671894.345161045</v>
      </c>
      <c r="M178" s="73">
        <f t="shared" ref="M178" si="43">SUM(M179:M183)</f>
        <v>4946316.3928138018</v>
      </c>
      <c r="N178" s="73">
        <f t="shared" ref="N178" si="44">SUM(N179:N183)</f>
        <v>5186191.225616686</v>
      </c>
      <c r="O178" s="73">
        <f t="shared" ref="O178" si="45">SUM(O179:O183)</f>
        <v>5124870.1139384955</v>
      </c>
      <c r="P178" s="73">
        <f t="shared" ref="P178" si="46">SUM(P179:P183)</f>
        <v>5054897.4473798648</v>
      </c>
      <c r="Q178" s="73">
        <f t="shared" ref="Q178" si="47">SUM(Q179:Q183)</f>
        <v>4980949.2654163232</v>
      </c>
      <c r="R178" s="73">
        <f t="shared" ref="R178" si="48">SUM(R179:R183)</f>
        <v>4865065.7821947699</v>
      </c>
      <c r="S178" s="73">
        <f t="shared" ref="S178" si="49">SUM(S179:S183)</f>
        <v>4975568.5987355551</v>
      </c>
      <c r="T178" s="73">
        <f t="shared" ref="T178" si="50">SUM(T179:T183)</f>
        <v>5086519.2850790136</v>
      </c>
      <c r="U178" s="73">
        <f t="shared" ref="U178" si="51">SUM(U179:U183)</f>
        <v>5096476.0636130162</v>
      </c>
      <c r="V178" s="73">
        <f t="shared" ref="V178" si="52">SUM(V179:V183)</f>
        <v>5106433.1898627067</v>
      </c>
      <c r="W178" s="73">
        <f t="shared" ref="W178" si="53">SUM(W179:W183)</f>
        <v>5107700.7078282265</v>
      </c>
      <c r="X178" s="73">
        <f t="shared" ref="X178" si="54">SUM(X179:X183)</f>
        <v>5108967.0842529442</v>
      </c>
      <c r="Y178" s="73">
        <f t="shared" ref="Y178" si="55">SUM(Y179:Y183)</f>
        <v>5110234.7773401085</v>
      </c>
      <c r="Z178" s="73">
        <f t="shared" ref="Z178" si="56">SUM(Z179:Z183)</f>
        <v>5111503.2901920257</v>
      </c>
      <c r="AA178" s="73">
        <f t="shared" ref="AA178" si="57">SUM(AA179:AA183)</f>
        <v>5112771.0243091835</v>
      </c>
      <c r="AB178" s="73">
        <f t="shared" ref="AB178" si="58">SUM(AB179:AB183)</f>
        <v>5106008.6136661535</v>
      </c>
      <c r="AC178" s="73">
        <f t="shared" ref="AC178" si="59">SUM(AC179:AC183)</f>
        <v>5099246.5494922278</v>
      </c>
      <c r="AD178" s="73">
        <f t="shared" ref="AD178" si="60">SUM(AD179:AD183)</f>
        <v>5092487.9789882572</v>
      </c>
      <c r="AE178" s="73">
        <f t="shared" ref="AE178" si="61">SUM(AE179:AE183)</f>
        <v>5085726.1142926402</v>
      </c>
      <c r="AF178" s="73">
        <f t="shared" ref="AF178" si="62">SUM(AF179:AF183)</f>
        <v>5078963.6538087158</v>
      </c>
      <c r="AG178" s="73">
        <f t="shared" ref="AG178" si="63">SUM(AG179:AG183)</f>
        <v>5064861.0343997972</v>
      </c>
      <c r="AH178" s="73">
        <f t="shared" ref="AH178" si="64">SUM(AH179:AH183)</f>
        <v>5050754.9083368238</v>
      </c>
      <c r="AI178" s="73">
        <f t="shared" ref="AI178" si="65">SUM(AI179:AI183)</f>
        <v>5036650.6408693912</v>
      </c>
      <c r="AJ178" s="73">
        <f t="shared" ref="AJ178:AP178" si="66">SUM(AJ179:AJ183)</f>
        <v>5022547.0498177903</v>
      </c>
      <c r="AK178" s="73">
        <f t="shared" si="66"/>
        <v>5008443.6267560981</v>
      </c>
      <c r="AL178" s="73">
        <f t="shared" si="66"/>
        <v>4987969.4585790532</v>
      </c>
      <c r="AM178" s="73">
        <f t="shared" si="66"/>
        <v>4967497.1193753406</v>
      </c>
      <c r="AN178" s="73">
        <f t="shared" si="66"/>
        <v>4947023.3336030534</v>
      </c>
      <c r="AO178" s="73">
        <f t="shared" si="66"/>
        <v>4926549.644466755</v>
      </c>
      <c r="AP178" s="73">
        <f t="shared" si="66"/>
        <v>4906075.4720257837</v>
      </c>
      <c r="AQ178" s="8"/>
    </row>
    <row r="179" spans="2:43">
      <c r="B179" s="5"/>
      <c r="F179" s="61" t="s">
        <v>2</v>
      </c>
      <c r="G179" s="72">
        <f t="shared" ref="G179:G185" si="67">SUM(H179:AP179)</f>
        <v>3796525.5598833216</v>
      </c>
      <c r="H179" s="73">
        <f t="shared" ref="H179:Q184" si="68">SUMIF($F$88:$F$175,$F179,H$88:H$175)</f>
        <v>22212.597938460593</v>
      </c>
      <c r="I179" s="73">
        <f t="shared" si="68"/>
        <v>31249.993053679838</v>
      </c>
      <c r="J179" s="73">
        <f t="shared" si="68"/>
        <v>43537.309820340066</v>
      </c>
      <c r="K179" s="73">
        <f t="shared" si="68"/>
        <v>58091.638300374689</v>
      </c>
      <c r="L179" s="73">
        <f t="shared" si="68"/>
        <v>74535.382805462141</v>
      </c>
      <c r="M179" s="73">
        <f t="shared" si="68"/>
        <v>91121.066227978343</v>
      </c>
      <c r="N179" s="73">
        <f t="shared" si="68"/>
        <v>109012.32597505474</v>
      </c>
      <c r="O179" s="73">
        <f t="shared" si="68"/>
        <v>121559.50727502254</v>
      </c>
      <c r="P179" s="73">
        <f t="shared" si="68"/>
        <v>120064.00126777813</v>
      </c>
      <c r="Q179" s="73">
        <f t="shared" si="68"/>
        <v>118460.64122934353</v>
      </c>
      <c r="R179" s="73">
        <f t="shared" ref="R179:AA184" si="69">SUMIF($F$88:$F$175,$F179,R$88:R$175)</f>
        <v>115852.77248599278</v>
      </c>
      <c r="S179" s="73">
        <f t="shared" si="69"/>
        <v>118614.71776594951</v>
      </c>
      <c r="T179" s="73">
        <f t="shared" si="69"/>
        <v>121388.23173664651</v>
      </c>
      <c r="U179" s="73">
        <f t="shared" si="69"/>
        <v>121618.62785681232</v>
      </c>
      <c r="V179" s="73">
        <f t="shared" si="69"/>
        <v>121849.01512663397</v>
      </c>
      <c r="W179" s="73">
        <f t="shared" si="69"/>
        <v>121873.11776774129</v>
      </c>
      <c r="X179" s="73">
        <f t="shared" si="69"/>
        <v>121897.18557538363</v>
      </c>
      <c r="Y179" s="73">
        <f t="shared" si="69"/>
        <v>121921.29549263108</v>
      </c>
      <c r="Z179" s="73">
        <f t="shared" si="69"/>
        <v>121945.4149884381</v>
      </c>
      <c r="AA179" s="73">
        <f t="shared" si="69"/>
        <v>121969.5259528843</v>
      </c>
      <c r="AB179" s="73">
        <f t="shared" ref="AB179:AP184" si="70">SUMIF($F$88:$F$175,$F179,AB$88:AB$175)</f>
        <v>121803.21845649337</v>
      </c>
      <c r="AC179" s="73">
        <f t="shared" si="70"/>
        <v>121636.94266062583</v>
      </c>
      <c r="AD179" s="73">
        <f t="shared" si="70"/>
        <v>121470.73183117471</v>
      </c>
      <c r="AE179" s="73">
        <f t="shared" si="70"/>
        <v>121304.43907599978</v>
      </c>
      <c r="AF179" s="73">
        <f t="shared" si="70"/>
        <v>121138.16115421291</v>
      </c>
      <c r="AG179" s="73">
        <f t="shared" si="70"/>
        <v>120797.82375746057</v>
      </c>
      <c r="AH179" s="73">
        <f t="shared" si="70"/>
        <v>120457.42151213277</v>
      </c>
      <c r="AI179" s="73">
        <f t="shared" si="70"/>
        <v>120117.06528608435</v>
      </c>
      <c r="AJ179" s="73">
        <f t="shared" si="70"/>
        <v>119776.70877705696</v>
      </c>
      <c r="AK179" s="73">
        <f t="shared" si="70"/>
        <v>119436.37037707742</v>
      </c>
      <c r="AL179" s="73">
        <f t="shared" si="70"/>
        <v>118945.0545954472</v>
      </c>
      <c r="AM179" s="73">
        <f t="shared" si="70"/>
        <v>118453.77812284182</v>
      </c>
      <c r="AN179" s="73">
        <f t="shared" si="70"/>
        <v>117962.47159963095</v>
      </c>
      <c r="AO179" s="73">
        <f t="shared" si="70"/>
        <v>117471.16042640872</v>
      </c>
      <c r="AP179" s="73">
        <f t="shared" si="70"/>
        <v>116979.84360806603</v>
      </c>
      <c r="AQ179" s="8"/>
    </row>
    <row r="180" spans="2:43">
      <c r="B180" s="5"/>
      <c r="F180" s="61" t="s">
        <v>47</v>
      </c>
      <c r="G180" s="72">
        <f t="shared" si="67"/>
        <v>106908811.5516859</v>
      </c>
      <c r="H180" s="73">
        <f t="shared" si="68"/>
        <v>2188098.2116564387</v>
      </c>
      <c r="I180" s="73">
        <f t="shared" si="68"/>
        <v>2185827.5948955757</v>
      </c>
      <c r="J180" s="73">
        <f t="shared" si="68"/>
        <v>2410834.5370728616</v>
      </c>
      <c r="K180" s="73">
        <f t="shared" si="68"/>
        <v>2651905.2905519847</v>
      </c>
      <c r="L180" s="73">
        <f t="shared" si="68"/>
        <v>2876990.0597340893</v>
      </c>
      <c r="M180" s="73">
        <f t="shared" si="68"/>
        <v>3046234.8042361289</v>
      </c>
      <c r="N180" s="73">
        <f t="shared" si="68"/>
        <v>3202419.4445964075</v>
      </c>
      <c r="O180" s="73">
        <f t="shared" si="68"/>
        <v>3164821.81301268</v>
      </c>
      <c r="P180" s="73">
        <f t="shared" si="68"/>
        <v>3132591.0979398279</v>
      </c>
      <c r="Q180" s="73">
        <f t="shared" si="68"/>
        <v>3096566.3029606198</v>
      </c>
      <c r="R180" s="73">
        <f t="shared" si="69"/>
        <v>3034368.3638558546</v>
      </c>
      <c r="S180" s="73">
        <f t="shared" si="69"/>
        <v>3111066.7543510026</v>
      </c>
      <c r="T180" s="73">
        <f t="shared" si="69"/>
        <v>3188089.7412894862</v>
      </c>
      <c r="U180" s="73">
        <f t="shared" si="69"/>
        <v>3194149.7448040978</v>
      </c>
      <c r="V180" s="73">
        <f t="shared" si="69"/>
        <v>3200210.2125731311</v>
      </c>
      <c r="W180" s="73">
        <f t="shared" si="69"/>
        <v>3200849.6265620398</v>
      </c>
      <c r="X180" s="73">
        <f t="shared" si="69"/>
        <v>3201488.1946947472</v>
      </c>
      <c r="Y180" s="73">
        <f t="shared" si="69"/>
        <v>3202127.7584591741</v>
      </c>
      <c r="Z180" s="73">
        <f t="shared" si="69"/>
        <v>3202767.8030651552</v>
      </c>
      <c r="AA180" s="73">
        <f t="shared" si="69"/>
        <v>3203407.3160646851</v>
      </c>
      <c r="AB180" s="73">
        <f t="shared" si="70"/>
        <v>3199027.2641117582</v>
      </c>
      <c r="AC180" s="73">
        <f t="shared" si="70"/>
        <v>3194647.6730279257</v>
      </c>
      <c r="AD180" s="73">
        <f t="shared" si="70"/>
        <v>3190270.2932565478</v>
      </c>
      <c r="AE180" s="73">
        <f t="shared" si="70"/>
        <v>3185890.6023082887</v>
      </c>
      <c r="AF180" s="73">
        <f t="shared" si="70"/>
        <v>3181510.6771929101</v>
      </c>
      <c r="AG180" s="73">
        <f t="shared" si="70"/>
        <v>3172550.1506882664</v>
      </c>
      <c r="AH180" s="73">
        <f t="shared" si="70"/>
        <v>3163587.1801629118</v>
      </c>
      <c r="AI180" s="73">
        <f t="shared" si="70"/>
        <v>3154625.6532186922</v>
      </c>
      <c r="AJ180" s="73">
        <f t="shared" si="70"/>
        <v>3145664.3816597648</v>
      </c>
      <c r="AK180" s="73">
        <f t="shared" si="70"/>
        <v>3136703.3589101015</v>
      </c>
      <c r="AL180" s="73">
        <f t="shared" si="70"/>
        <v>3123769.7664609547</v>
      </c>
      <c r="AM180" s="73">
        <f t="shared" si="70"/>
        <v>3110837.5151814907</v>
      </c>
      <c r="AN180" s="73">
        <f t="shared" si="70"/>
        <v>3097904.1292445003</v>
      </c>
      <c r="AO180" s="73">
        <f t="shared" si="70"/>
        <v>3084970.9113457114</v>
      </c>
      <c r="AP180" s="73">
        <f t="shared" si="70"/>
        <v>3072037.3225400969</v>
      </c>
      <c r="AQ180" s="8"/>
    </row>
    <row r="181" spans="2:43">
      <c r="B181" s="5"/>
      <c r="F181" s="61" t="s">
        <v>48</v>
      </c>
      <c r="G181" s="72">
        <f t="shared" si="67"/>
        <v>42227620.718508258</v>
      </c>
      <c r="H181" s="73">
        <f t="shared" si="68"/>
        <v>943469.19903030165</v>
      </c>
      <c r="I181" s="73">
        <f t="shared" si="68"/>
        <v>948939.59332778887</v>
      </c>
      <c r="J181" s="73">
        <f t="shared" si="68"/>
        <v>1027621.869064669</v>
      </c>
      <c r="K181" s="73">
        <f t="shared" si="68"/>
        <v>1113102.3907533044</v>
      </c>
      <c r="L181" s="73">
        <f t="shared" si="68"/>
        <v>1197711.1912110187</v>
      </c>
      <c r="M181" s="73">
        <f t="shared" si="68"/>
        <v>1254840.4189037776</v>
      </c>
      <c r="N181" s="73">
        <f t="shared" si="68"/>
        <v>1300259.7692000214</v>
      </c>
      <c r="O181" s="73">
        <f t="shared" si="68"/>
        <v>1275310.8477364501</v>
      </c>
      <c r="P181" s="73">
        <f t="shared" si="68"/>
        <v>1251238.6244487094</v>
      </c>
      <c r="Q181" s="73">
        <f t="shared" si="68"/>
        <v>1227155.531107167</v>
      </c>
      <c r="R181" s="73">
        <f t="shared" si="69"/>
        <v>1192651.283970173</v>
      </c>
      <c r="S181" s="73">
        <f t="shared" si="69"/>
        <v>1214846.2436578597</v>
      </c>
      <c r="T181" s="73">
        <f t="shared" si="69"/>
        <v>1237120.7870429528</v>
      </c>
      <c r="U181" s="73">
        <f t="shared" si="69"/>
        <v>1239595.5968404117</v>
      </c>
      <c r="V181" s="73">
        <f t="shared" si="69"/>
        <v>1242070.3079205505</v>
      </c>
      <c r="W181" s="73">
        <f t="shared" si="69"/>
        <v>1242431.6953606824</v>
      </c>
      <c r="X181" s="73">
        <f t="shared" si="69"/>
        <v>1242792.8048046888</v>
      </c>
      <c r="Y181" s="73">
        <f t="shared" si="69"/>
        <v>1243154.2105615626</v>
      </c>
      <c r="Z181" s="73">
        <f t="shared" si="69"/>
        <v>1243515.7616665894</v>
      </c>
      <c r="AA181" s="73">
        <f t="shared" si="69"/>
        <v>1243877.1289414277</v>
      </c>
      <c r="AB181" s="73">
        <f t="shared" si="70"/>
        <v>1242287.7898952884</v>
      </c>
      <c r="AC181" s="73">
        <f t="shared" si="70"/>
        <v>1240698.4093584865</v>
      </c>
      <c r="AD181" s="73">
        <f t="shared" si="70"/>
        <v>1239109.7898144331</v>
      </c>
      <c r="AE181" s="73">
        <f t="shared" si="70"/>
        <v>1237520.485879204</v>
      </c>
      <c r="AF181" s="73">
        <f t="shared" si="70"/>
        <v>1235931.0908860469</v>
      </c>
      <c r="AG181" s="73">
        <f t="shared" si="70"/>
        <v>1232555.5484665325</v>
      </c>
      <c r="AH181" s="73">
        <f t="shared" si="70"/>
        <v>1229179.4020799601</v>
      </c>
      <c r="AI181" s="73">
        <f t="shared" si="70"/>
        <v>1225803.4655822376</v>
      </c>
      <c r="AJ181" s="73">
        <f t="shared" si="70"/>
        <v>1222427.7836301716</v>
      </c>
      <c r="AK181" s="73">
        <f t="shared" si="70"/>
        <v>1219052.0329130278</v>
      </c>
      <c r="AL181" s="73">
        <f t="shared" si="70"/>
        <v>1214124.5891606996</v>
      </c>
      <c r="AM181" s="73">
        <f t="shared" si="70"/>
        <v>1209197.3881045114</v>
      </c>
      <c r="AN181" s="73">
        <f t="shared" si="70"/>
        <v>1204270.0201751017</v>
      </c>
      <c r="AO181" s="73">
        <f t="shared" si="70"/>
        <v>1199342.5487410247</v>
      </c>
      <c r="AP181" s="73">
        <f t="shared" si="70"/>
        <v>1194415.1182714216</v>
      </c>
      <c r="AQ181" s="8"/>
    </row>
    <row r="182" spans="2:43">
      <c r="B182" s="5"/>
      <c r="F182" s="61" t="s">
        <v>49</v>
      </c>
      <c r="G182" s="72">
        <f t="shared" si="67"/>
        <v>7141953.3428151617</v>
      </c>
      <c r="H182" s="73">
        <f t="shared" si="68"/>
        <v>145407.647651618</v>
      </c>
      <c r="I182" s="73">
        <f t="shared" si="68"/>
        <v>146287.01432789324</v>
      </c>
      <c r="J182" s="73">
        <f t="shared" si="68"/>
        <v>162299.48584972453</v>
      </c>
      <c r="K182" s="73">
        <f t="shared" si="68"/>
        <v>180415.9229264764</v>
      </c>
      <c r="L182" s="73">
        <f t="shared" si="68"/>
        <v>199643.70223319577</v>
      </c>
      <c r="M182" s="73">
        <f t="shared" si="68"/>
        <v>215573.54996739831</v>
      </c>
      <c r="N182" s="73">
        <f t="shared" si="68"/>
        <v>224454.6114128113</v>
      </c>
      <c r="O182" s="73">
        <f t="shared" si="68"/>
        <v>220218.36858005991</v>
      </c>
      <c r="P182" s="73">
        <f t="shared" si="68"/>
        <v>215159.00044399538</v>
      </c>
      <c r="Q182" s="73">
        <f t="shared" si="68"/>
        <v>210121.09773498081</v>
      </c>
      <c r="R182" s="73">
        <f t="shared" si="69"/>
        <v>203483.08229775779</v>
      </c>
      <c r="S182" s="73">
        <f t="shared" si="69"/>
        <v>206710.46653981687</v>
      </c>
      <c r="T182" s="73">
        <f t="shared" si="69"/>
        <v>209948.99562668326</v>
      </c>
      <c r="U182" s="73">
        <f t="shared" si="69"/>
        <v>210444.54026890587</v>
      </c>
      <c r="V182" s="73">
        <f t="shared" si="69"/>
        <v>210940.08665006739</v>
      </c>
      <c r="W182" s="73">
        <f t="shared" si="69"/>
        <v>211059.46212593143</v>
      </c>
      <c r="X182" s="73">
        <f t="shared" si="69"/>
        <v>211178.9011527416</v>
      </c>
      <c r="Y182" s="73">
        <f t="shared" si="69"/>
        <v>211298.2721528862</v>
      </c>
      <c r="Z182" s="73">
        <f t="shared" si="69"/>
        <v>211417.77554167729</v>
      </c>
      <c r="AA182" s="73">
        <f t="shared" si="69"/>
        <v>211537.26000967118</v>
      </c>
      <c r="AB182" s="73">
        <f t="shared" si="70"/>
        <v>211311.44143111154</v>
      </c>
      <c r="AC182" s="73">
        <f t="shared" si="70"/>
        <v>211085.55872568008</v>
      </c>
      <c r="AD182" s="73">
        <f t="shared" si="70"/>
        <v>210859.8983788458</v>
      </c>
      <c r="AE182" s="73">
        <f t="shared" si="70"/>
        <v>210634.19435651731</v>
      </c>
      <c r="AF182" s="73">
        <f t="shared" si="70"/>
        <v>210408.26892797946</v>
      </c>
      <c r="AG182" s="73">
        <f t="shared" si="70"/>
        <v>209864.99132918892</v>
      </c>
      <c r="AH182" s="73">
        <f t="shared" si="70"/>
        <v>209321.49427423597</v>
      </c>
      <c r="AI182" s="73">
        <f t="shared" si="70"/>
        <v>208778.10624396565</v>
      </c>
      <c r="AJ182" s="73">
        <f t="shared" si="70"/>
        <v>208234.78425452992</v>
      </c>
      <c r="AK182" s="73">
        <f t="shared" si="70"/>
        <v>207691.47823287544</v>
      </c>
      <c r="AL182" s="73">
        <f t="shared" si="70"/>
        <v>206871.85116029094</v>
      </c>
      <c r="AM182" s="73">
        <f t="shared" si="70"/>
        <v>206052.34947422377</v>
      </c>
      <c r="AN182" s="73">
        <f t="shared" si="70"/>
        <v>205232.78753601128</v>
      </c>
      <c r="AO182" s="73">
        <f t="shared" si="70"/>
        <v>204413.26657829763</v>
      </c>
      <c r="AP182" s="73">
        <f t="shared" si="70"/>
        <v>203593.62841711668</v>
      </c>
      <c r="AQ182" s="8"/>
    </row>
    <row r="183" spans="2:43">
      <c r="B183" s="5"/>
      <c r="F183" s="61" t="s">
        <v>50</v>
      </c>
      <c r="G183" s="72">
        <f t="shared" si="67"/>
        <v>11299398.215401657</v>
      </c>
      <c r="H183" s="73">
        <f t="shared" si="68"/>
        <v>254667.73975591478</v>
      </c>
      <c r="I183" s="73">
        <f t="shared" si="68"/>
        <v>256166.72095357243</v>
      </c>
      <c r="J183" s="73">
        <f t="shared" si="68"/>
        <v>277109.64423141087</v>
      </c>
      <c r="K183" s="73">
        <f t="shared" si="68"/>
        <v>299901.19492026657</v>
      </c>
      <c r="L183" s="73">
        <f t="shared" si="68"/>
        <v>323014.00917727867</v>
      </c>
      <c r="M183" s="73">
        <f t="shared" si="68"/>
        <v>338546.55347851844</v>
      </c>
      <c r="N183" s="73">
        <f t="shared" si="68"/>
        <v>350045.07443239063</v>
      </c>
      <c r="O183" s="73">
        <f t="shared" si="68"/>
        <v>342959.57733428315</v>
      </c>
      <c r="P183" s="73">
        <f t="shared" si="68"/>
        <v>335844.72327955463</v>
      </c>
      <c r="Q183" s="73">
        <f t="shared" si="68"/>
        <v>328645.6923842117</v>
      </c>
      <c r="R183" s="73">
        <f t="shared" si="69"/>
        <v>318710.27958499058</v>
      </c>
      <c r="S183" s="73">
        <f t="shared" si="69"/>
        <v>324330.41642092617</v>
      </c>
      <c r="T183" s="73">
        <f t="shared" si="69"/>
        <v>329971.52938324469</v>
      </c>
      <c r="U183" s="73">
        <f t="shared" si="69"/>
        <v>330667.55384278821</v>
      </c>
      <c r="V183" s="73">
        <f t="shared" si="69"/>
        <v>331363.56759232481</v>
      </c>
      <c r="W183" s="73">
        <f t="shared" si="69"/>
        <v>331486.8060118315</v>
      </c>
      <c r="X183" s="73">
        <f t="shared" si="69"/>
        <v>331609.99802538333</v>
      </c>
      <c r="Y183" s="73">
        <f t="shared" si="69"/>
        <v>331733.24067385489</v>
      </c>
      <c r="Z183" s="73">
        <f t="shared" si="69"/>
        <v>331856.53493016603</v>
      </c>
      <c r="AA183" s="73">
        <f t="shared" si="69"/>
        <v>331979.79334051412</v>
      </c>
      <c r="AB183" s="73">
        <f t="shared" si="70"/>
        <v>331578.89977150259</v>
      </c>
      <c r="AC183" s="73">
        <f t="shared" si="70"/>
        <v>331177.9657195097</v>
      </c>
      <c r="AD183" s="73">
        <f t="shared" si="70"/>
        <v>330777.26570725552</v>
      </c>
      <c r="AE183" s="73">
        <f t="shared" si="70"/>
        <v>330376.39267263107</v>
      </c>
      <c r="AF183" s="73">
        <f t="shared" si="70"/>
        <v>329975.45564756606</v>
      </c>
      <c r="AG183" s="73">
        <f t="shared" si="70"/>
        <v>329092.52015834977</v>
      </c>
      <c r="AH183" s="73">
        <f t="shared" si="70"/>
        <v>328209.4103075827</v>
      </c>
      <c r="AI183" s="73">
        <f t="shared" si="70"/>
        <v>327326.35053841228</v>
      </c>
      <c r="AJ183" s="73">
        <f t="shared" si="70"/>
        <v>326443.3914962674</v>
      </c>
      <c r="AK183" s="73">
        <f t="shared" si="70"/>
        <v>325560.38632301649</v>
      </c>
      <c r="AL183" s="73">
        <f t="shared" si="70"/>
        <v>324258.19720166118</v>
      </c>
      <c r="AM183" s="73">
        <f t="shared" si="70"/>
        <v>322956.08849227295</v>
      </c>
      <c r="AN183" s="73">
        <f t="shared" si="70"/>
        <v>321653.92504780955</v>
      </c>
      <c r="AO183" s="73">
        <f t="shared" si="70"/>
        <v>320351.7573753121</v>
      </c>
      <c r="AP183" s="73">
        <f t="shared" si="70"/>
        <v>319049.55918908195</v>
      </c>
      <c r="AQ183" s="8"/>
    </row>
    <row r="184" spans="2:43">
      <c r="B184" s="5"/>
      <c r="F184" s="85" t="s">
        <v>0</v>
      </c>
      <c r="G184" s="72">
        <f t="shared" si="67"/>
        <v>-25692657.103893541</v>
      </c>
      <c r="H184" s="73">
        <f t="shared" si="68"/>
        <v>-1045700.3412372114</v>
      </c>
      <c r="I184" s="73">
        <f t="shared" si="68"/>
        <v>-1001005.236336649</v>
      </c>
      <c r="J184" s="73">
        <f t="shared" si="68"/>
        <v>-1087056.2417509553</v>
      </c>
      <c r="K184" s="73">
        <f t="shared" si="68"/>
        <v>-1169129.7374373933</v>
      </c>
      <c r="L184" s="73">
        <f t="shared" si="68"/>
        <v>-1225553.8997918034</v>
      </c>
      <c r="M184" s="73">
        <f t="shared" si="68"/>
        <v>-1249365.1105107183</v>
      </c>
      <c r="N184" s="73">
        <f t="shared" si="68"/>
        <v>-1249997.6713123999</v>
      </c>
      <c r="O184" s="73">
        <f t="shared" si="68"/>
        <v>-1154710.6611775104</v>
      </c>
      <c r="P184" s="73">
        <f t="shared" si="68"/>
        <v>-1059768.6493134743</v>
      </c>
      <c r="Q184" s="73">
        <f t="shared" si="68"/>
        <v>-964015.49740510737</v>
      </c>
      <c r="R184" s="73">
        <f t="shared" si="69"/>
        <v>-861912.30228334398</v>
      </c>
      <c r="S184" s="73">
        <f t="shared" si="69"/>
        <v>-797606.00199620158</v>
      </c>
      <c r="T184" s="73">
        <f t="shared" si="69"/>
        <v>-728366.67569743504</v>
      </c>
      <c r="U184" s="73">
        <f t="shared" si="69"/>
        <v>-640261.62036434922</v>
      </c>
      <c r="V184" s="73">
        <f t="shared" si="69"/>
        <v>-551846.80477249506</v>
      </c>
      <c r="W184" s="73">
        <f t="shared" si="69"/>
        <v>-551978.07927000243</v>
      </c>
      <c r="X184" s="73">
        <f t="shared" si="69"/>
        <v>-552109.23100890755</v>
      </c>
      <c r="Y184" s="73">
        <f t="shared" si="69"/>
        <v>-552240.52948352636</v>
      </c>
      <c r="Z184" s="73">
        <f t="shared" si="69"/>
        <v>-552371.92632991564</v>
      </c>
      <c r="AA184" s="73">
        <f t="shared" si="69"/>
        <v>-552503.22972813342</v>
      </c>
      <c r="AB184" s="73">
        <f t="shared" si="70"/>
        <v>-551766.0225832297</v>
      </c>
      <c r="AC184" s="73">
        <f t="shared" si="70"/>
        <v>-551028.85814099631</v>
      </c>
      <c r="AD184" s="73">
        <f t="shared" si="70"/>
        <v>-550292.09041159786</v>
      </c>
      <c r="AE184" s="73">
        <f t="shared" si="70"/>
        <v>-549554.94990676187</v>
      </c>
      <c r="AF184" s="73">
        <f t="shared" si="70"/>
        <v>-548817.7266435487</v>
      </c>
      <c r="AG184" s="73">
        <f t="shared" si="70"/>
        <v>-547287.67034652154</v>
      </c>
      <c r="AH184" s="73">
        <f t="shared" si="70"/>
        <v>-545757.19437738566</v>
      </c>
      <c r="AI184" s="73">
        <f t="shared" si="70"/>
        <v>-544226.95157711662</v>
      </c>
      <c r="AJ184" s="73">
        <f t="shared" si="70"/>
        <v>-542696.77150807972</v>
      </c>
      <c r="AK184" s="73">
        <f t="shared" si="70"/>
        <v>-541166.63299901353</v>
      </c>
      <c r="AL184" s="73">
        <f t="shared" si="70"/>
        <v>-538948.52728696098</v>
      </c>
      <c r="AM184" s="73">
        <f t="shared" si="70"/>
        <v>-536730.6523154882</v>
      </c>
      <c r="AN184" s="73">
        <f t="shared" si="70"/>
        <v>-534512.5924920066</v>
      </c>
      <c r="AO184" s="73">
        <f t="shared" si="70"/>
        <v>-532294.55552862317</v>
      </c>
      <c r="AP184" s="73">
        <f t="shared" si="70"/>
        <v>-530076.46056867938</v>
      </c>
      <c r="AQ184" s="8"/>
    </row>
    <row r="185" spans="2:43">
      <c r="B185" s="5"/>
      <c r="F185" s="85" t="s">
        <v>5</v>
      </c>
      <c r="G185" s="72">
        <f t="shared" si="67"/>
        <v>145681652.28440079</v>
      </c>
      <c r="H185" s="73">
        <f>SUM(H178,H184)</f>
        <v>2508155.0547955222</v>
      </c>
      <c r="I185" s="73">
        <f t="shared" ref="I185" si="71">SUM(I178,I184)</f>
        <v>2567465.6802218608</v>
      </c>
      <c r="J185" s="73">
        <f t="shared" ref="J185" si="72">SUM(J178,J184)</f>
        <v>2834346.6042880509</v>
      </c>
      <c r="K185" s="73">
        <f t="shared" ref="K185" si="73">SUM(K178,K184)</f>
        <v>3134286.7000150131</v>
      </c>
      <c r="L185" s="73">
        <f t="shared" ref="L185" si="74">SUM(L178,L184)</f>
        <v>3446340.4453692418</v>
      </c>
      <c r="M185" s="73">
        <f t="shared" ref="M185" si="75">SUM(M178,M184)</f>
        <v>3696951.2823030837</v>
      </c>
      <c r="N185" s="73">
        <f t="shared" ref="N185" si="76">SUM(N178,N184)</f>
        <v>3936193.5543042859</v>
      </c>
      <c r="O185" s="73">
        <f t="shared" ref="O185" si="77">SUM(O178,O184)</f>
        <v>3970159.4527609851</v>
      </c>
      <c r="P185" s="73">
        <f t="shared" ref="P185" si="78">SUM(P178,P184)</f>
        <v>3995128.7980663907</v>
      </c>
      <c r="Q185" s="73">
        <f t="shared" ref="Q185" si="79">SUM(Q178,Q184)</f>
        <v>4016933.7680112161</v>
      </c>
      <c r="R185" s="73">
        <f t="shared" ref="R185" si="80">SUM(R178,R184)</f>
        <v>4003153.4799114261</v>
      </c>
      <c r="S185" s="73">
        <f t="shared" ref="S185" si="81">SUM(S178,S184)</f>
        <v>4177962.5967393536</v>
      </c>
      <c r="T185" s="73">
        <f t="shared" ref="T185" si="82">SUM(T178,T184)</f>
        <v>4358152.6093815789</v>
      </c>
      <c r="U185" s="73">
        <f t="shared" ref="U185" si="83">SUM(U178,U184)</f>
        <v>4456214.4432486668</v>
      </c>
      <c r="V185" s="73">
        <f t="shared" ref="V185" si="84">SUM(V178,V184)</f>
        <v>4554586.3850902114</v>
      </c>
      <c r="W185" s="73">
        <f t="shared" ref="W185" si="85">SUM(W178,W184)</f>
        <v>4555722.6285582241</v>
      </c>
      <c r="X185" s="73">
        <f t="shared" ref="X185" si="86">SUM(X178,X184)</f>
        <v>4556857.8532440364</v>
      </c>
      <c r="Y185" s="73">
        <f t="shared" ref="Y185" si="87">SUM(Y178,Y184)</f>
        <v>4557994.2478565825</v>
      </c>
      <c r="Z185" s="73">
        <f t="shared" ref="Z185" si="88">SUM(Z178,Z184)</f>
        <v>4559131.3638621103</v>
      </c>
      <c r="AA185" s="73">
        <f t="shared" ref="AA185" si="89">SUM(AA178,AA184)</f>
        <v>4560267.7945810501</v>
      </c>
      <c r="AB185" s="73">
        <f t="shared" ref="AB185" si="90">SUM(AB178,AB184)</f>
        <v>4554242.591082924</v>
      </c>
      <c r="AC185" s="73">
        <f t="shared" ref="AC185" si="91">SUM(AC178,AC184)</f>
        <v>4548217.6913512312</v>
      </c>
      <c r="AD185" s="73">
        <f t="shared" ref="AD185" si="92">SUM(AD178,AD184)</f>
        <v>4542195.8885766594</v>
      </c>
      <c r="AE185" s="73">
        <f t="shared" ref="AE185" si="93">SUM(AE178,AE184)</f>
        <v>4536171.1643858785</v>
      </c>
      <c r="AF185" s="73">
        <f t="shared" ref="AF185" si="94">SUM(AF178,AF184)</f>
        <v>4530145.9271651674</v>
      </c>
      <c r="AG185" s="73">
        <f t="shared" ref="AG185" si="95">SUM(AG178,AG184)</f>
        <v>4517573.3640532754</v>
      </c>
      <c r="AH185" s="73">
        <f t="shared" ref="AH185" si="96">SUM(AH178,AH184)</f>
        <v>4504997.7139594378</v>
      </c>
      <c r="AI185" s="73">
        <f t="shared" ref="AI185" si="97">SUM(AI178,AI184)</f>
        <v>4492423.6892922744</v>
      </c>
      <c r="AJ185" s="73">
        <f t="shared" ref="AJ185:AP185" si="98">SUM(AJ178,AJ184)</f>
        <v>4479850.2783097103</v>
      </c>
      <c r="AK185" s="73">
        <f t="shared" si="98"/>
        <v>4467276.9937570849</v>
      </c>
      <c r="AL185" s="73">
        <f t="shared" si="98"/>
        <v>4449020.9312920924</v>
      </c>
      <c r="AM185" s="73">
        <f t="shared" si="98"/>
        <v>4430766.4670598526</v>
      </c>
      <c r="AN185" s="73">
        <f t="shared" si="98"/>
        <v>4412510.7411110466</v>
      </c>
      <c r="AO185" s="73">
        <f t="shared" si="98"/>
        <v>4394255.0889381319</v>
      </c>
      <c r="AP185" s="73">
        <f t="shared" si="98"/>
        <v>4375999.0114571042</v>
      </c>
      <c r="AQ185" s="8"/>
    </row>
    <row r="186" spans="2:43">
      <c r="B186" s="5"/>
      <c r="AQ186" s="8"/>
    </row>
    <row r="187" spans="2:43" ht="13.5" thickBot="1">
      <c r="B187" s="32"/>
      <c r="C187" s="33"/>
      <c r="D187" s="33"/>
      <c r="E187" s="33"/>
      <c r="F187" s="33"/>
      <c r="G187" s="109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0"/>
    </row>
    <row r="188" spans="2:43"/>
    <row r="304" spans="4:4" hidden="1">
      <c r="D304" s="9"/>
    </row>
  </sheetData>
  <conditionalFormatting sqref="H6:AP6">
    <cfRule type="cellIs" dxfId="8" priority="1" operator="lessThan">
      <formula>0</formula>
    </cfRule>
    <cfRule type="cellIs" dxfId="7" priority="2" operator="greaterThan">
      <formula>0</formula>
    </cfRule>
    <cfRule type="cellIs" dxfId="6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7BB8-E5C1-493F-8699-1EE6A47C5CB1}">
  <dimension ref="A1:AS303"/>
  <sheetViews>
    <sheetView showGridLines="0" zoomScale="70" zoomScaleNormal="70" workbookViewId="0">
      <pane xSplit="6" ySplit="6" topLeftCell="AG274" activePane="bottomRight" state="frozen"/>
      <selection activeCell="F258" sqref="F258"/>
      <selection pane="topRight" activeCell="F258" sqref="F258"/>
      <selection pane="bottomLeft" activeCell="F258" sqref="F258"/>
      <selection pane="bottomRight" activeCell="AT1" sqref="AS1:AT1048576"/>
    </sheetView>
  </sheetViews>
  <sheetFormatPr defaultColWidth="0" defaultRowHeight="12.75" zeroHeight="1" outlineLevelCol="1"/>
  <cols>
    <col min="1" max="2" width="2.5703125" style="16" customWidth="1"/>
    <col min="3" max="4" width="4" style="16" customWidth="1"/>
    <col min="5" max="5" width="5" style="16" bestFit="1" customWidth="1"/>
    <col min="6" max="6" width="39.5703125" style="16" customWidth="1"/>
    <col min="7" max="7" width="15.42578125" style="22" customWidth="1"/>
    <col min="8" max="13" width="15.5703125" style="16" customWidth="1"/>
    <col min="14" max="42" width="15.5703125" style="16" customWidth="1" outlineLevel="1"/>
    <col min="43" max="44" width="2.5703125" style="16" customWidth="1"/>
    <col min="45" max="46" width="9.140625" style="16" hidden="1" customWidth="1"/>
    <col min="47" max="16384" width="9.140625" style="16" hidden="1"/>
  </cols>
  <sheetData>
    <row r="1" spans="2:45" s="21" customFormat="1" ht="5.0999999999999996" customHeight="1">
      <c r="G1" s="20"/>
    </row>
    <row r="2" spans="2:45" s="21" customFormat="1" ht="18">
      <c r="B2" s="38" t="str">
        <f>CAPEX!B2</f>
        <v>Projeto de Concessão Regionalizada dos Serviços de Abastecimento de Água e Esgotamento Sanitário de Municípios do Estado do Rio de Janeiro – Bloco 4</v>
      </c>
      <c r="G2" s="20"/>
    </row>
    <row r="3" spans="2:45" s="21" customFormat="1" ht="17.25" thickBot="1">
      <c r="B3" s="39" t="s">
        <v>31</v>
      </c>
      <c r="C3" s="31"/>
      <c r="D3" s="31"/>
      <c r="E3" s="31"/>
      <c r="F3" s="31"/>
      <c r="G3" s="105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</row>
    <row r="4" spans="2:45" s="21" customFormat="1" ht="14.25" thickTop="1" thickBot="1">
      <c r="G4" s="20"/>
    </row>
    <row r="5" spans="2:45" s="21" customFormat="1">
      <c r="B5" s="1"/>
      <c r="C5" s="2"/>
      <c r="D5" s="2"/>
      <c r="E5" s="3"/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5" s="20" customFormat="1">
      <c r="B6" s="26"/>
      <c r="C6" s="6"/>
      <c r="D6" s="6"/>
      <c r="E6" s="6"/>
      <c r="F6" s="6" t="s">
        <v>10</v>
      </c>
      <c r="G6" s="71" t="s">
        <v>1</v>
      </c>
      <c r="H6" s="69">
        <v>1</v>
      </c>
      <c r="I6" s="69">
        <v>2</v>
      </c>
      <c r="J6" s="69">
        <v>3</v>
      </c>
      <c r="K6" s="69">
        <v>4</v>
      </c>
      <c r="L6" s="69">
        <v>5</v>
      </c>
      <c r="M6" s="69">
        <v>6</v>
      </c>
      <c r="N6" s="69">
        <v>7</v>
      </c>
      <c r="O6" s="69">
        <v>8</v>
      </c>
      <c r="P6" s="69">
        <v>9</v>
      </c>
      <c r="Q6" s="69">
        <v>10</v>
      </c>
      <c r="R6" s="69">
        <v>11</v>
      </c>
      <c r="S6" s="69">
        <v>12</v>
      </c>
      <c r="T6" s="69">
        <v>13</v>
      </c>
      <c r="U6" s="69">
        <v>14</v>
      </c>
      <c r="V6" s="69">
        <v>15</v>
      </c>
      <c r="W6" s="69">
        <v>16</v>
      </c>
      <c r="X6" s="69">
        <v>17</v>
      </c>
      <c r="Y6" s="69">
        <v>18</v>
      </c>
      <c r="Z6" s="69">
        <v>19</v>
      </c>
      <c r="AA6" s="69">
        <v>20</v>
      </c>
      <c r="AB6" s="69">
        <v>21</v>
      </c>
      <c r="AC6" s="69">
        <v>22</v>
      </c>
      <c r="AD6" s="69">
        <v>23</v>
      </c>
      <c r="AE6" s="69">
        <v>24</v>
      </c>
      <c r="AF6" s="69">
        <v>25</v>
      </c>
      <c r="AG6" s="69">
        <v>26</v>
      </c>
      <c r="AH6" s="69">
        <v>27</v>
      </c>
      <c r="AI6" s="69">
        <v>28</v>
      </c>
      <c r="AJ6" s="69">
        <v>29</v>
      </c>
      <c r="AK6" s="69">
        <v>30</v>
      </c>
      <c r="AL6" s="69">
        <v>31</v>
      </c>
      <c r="AM6" s="69">
        <v>32</v>
      </c>
      <c r="AN6" s="69">
        <v>33</v>
      </c>
      <c r="AO6" s="69">
        <v>34</v>
      </c>
      <c r="AP6" s="69">
        <v>35</v>
      </c>
      <c r="AQ6" s="13"/>
    </row>
    <row r="7" spans="2:45" s="21" customFormat="1">
      <c r="B7" s="5"/>
      <c r="C7" s="9"/>
      <c r="D7" s="9"/>
      <c r="E7" s="10"/>
      <c r="F7" s="9"/>
      <c r="G7" s="10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5" s="21" customFormat="1" ht="13.5" thickBot="1">
      <c r="B8" s="5"/>
      <c r="C8" s="9"/>
      <c r="D8" s="48" t="s">
        <v>106</v>
      </c>
      <c r="E8" s="48"/>
      <c r="F8" s="48"/>
      <c r="G8" s="48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8"/>
    </row>
    <row r="9" spans="2:45" ht="13.5" thickTop="1">
      <c r="B9" s="5"/>
      <c r="D9" s="49"/>
      <c r="E9" s="49"/>
      <c r="F9" s="49"/>
      <c r="G9" s="54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8"/>
    </row>
    <row r="10" spans="2:45">
      <c r="B10" s="5"/>
      <c r="D10" s="49"/>
      <c r="E10" s="57">
        <v>1</v>
      </c>
      <c r="F10" s="58" t="str">
        <f>LOOKUP(E10,CAPEX!$E$11:$E$19,CAPEX!$F$11:$F$19)</f>
        <v>Belford Roxo</v>
      </c>
      <c r="G10" s="70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8"/>
      <c r="AS10" s="24"/>
    </row>
    <row r="11" spans="2:45" s="22" customFormat="1">
      <c r="B11" s="5"/>
      <c r="D11" s="54"/>
      <c r="E11" s="51"/>
      <c r="F11" s="59" t="s">
        <v>51</v>
      </c>
      <c r="G11" s="72">
        <f>SUM(H11:AP11)</f>
        <v>291273</v>
      </c>
      <c r="H11" s="72">
        <f>SUM(H12:H16)</f>
        <v>6805</v>
      </c>
      <c r="I11" s="72">
        <f t="shared" ref="I11:AJ11" si="0">SUM(I12:I16)</f>
        <v>8989</v>
      </c>
      <c r="J11" s="72">
        <f t="shared" si="0"/>
        <v>9034</v>
      </c>
      <c r="K11" s="72">
        <f t="shared" si="0"/>
        <v>9079</v>
      </c>
      <c r="L11" s="72">
        <f t="shared" si="0"/>
        <v>9036</v>
      </c>
      <c r="M11" s="72">
        <f t="shared" si="0"/>
        <v>8951</v>
      </c>
      <c r="N11" s="72">
        <f t="shared" si="0"/>
        <v>8842</v>
      </c>
      <c r="O11" s="72">
        <f t="shared" si="0"/>
        <v>8708</v>
      </c>
      <c r="P11" s="72">
        <f t="shared" si="0"/>
        <v>7960</v>
      </c>
      <c r="Q11" s="72">
        <f t="shared" si="0"/>
        <v>8379</v>
      </c>
      <c r="R11" s="72">
        <f t="shared" si="0"/>
        <v>8166</v>
      </c>
      <c r="S11" s="72">
        <f t="shared" si="0"/>
        <v>8189</v>
      </c>
      <c r="T11" s="72">
        <f t="shared" si="0"/>
        <v>8214</v>
      </c>
      <c r="U11" s="72">
        <f t="shared" si="0"/>
        <v>8239</v>
      </c>
      <c r="V11" s="72">
        <f t="shared" si="0"/>
        <v>8263</v>
      </c>
      <c r="W11" s="72">
        <f t="shared" si="0"/>
        <v>8271</v>
      </c>
      <c r="X11" s="72">
        <f t="shared" si="0"/>
        <v>8279</v>
      </c>
      <c r="Y11" s="72">
        <f t="shared" si="0"/>
        <v>8286</v>
      </c>
      <c r="Z11" s="72">
        <f t="shared" si="0"/>
        <v>8294</v>
      </c>
      <c r="AA11" s="72">
        <f t="shared" si="0"/>
        <v>8303</v>
      </c>
      <c r="AB11" s="72">
        <f t="shared" si="0"/>
        <v>8296</v>
      </c>
      <c r="AC11" s="72">
        <f t="shared" si="0"/>
        <v>8288</v>
      </c>
      <c r="AD11" s="72">
        <f t="shared" si="0"/>
        <v>8281</v>
      </c>
      <c r="AE11" s="72">
        <f t="shared" si="0"/>
        <v>8275</v>
      </c>
      <c r="AF11" s="72">
        <f t="shared" si="0"/>
        <v>8268</v>
      </c>
      <c r="AG11" s="72">
        <f t="shared" si="0"/>
        <v>8251</v>
      </c>
      <c r="AH11" s="72">
        <f t="shared" si="0"/>
        <v>8233</v>
      </c>
      <c r="AI11" s="72">
        <f t="shared" si="0"/>
        <v>8215</v>
      </c>
      <c r="AJ11" s="72">
        <f t="shared" si="0"/>
        <v>8197</v>
      </c>
      <c r="AK11" s="72">
        <f t="shared" ref="AK11:AP11" si="1">SUM(AK12:AK16)</f>
        <v>8180</v>
      </c>
      <c r="AL11" s="72">
        <f t="shared" si="1"/>
        <v>8153</v>
      </c>
      <c r="AM11" s="72">
        <f t="shared" si="1"/>
        <v>8127</v>
      </c>
      <c r="AN11" s="72">
        <f t="shared" si="1"/>
        <v>8100</v>
      </c>
      <c r="AO11" s="72">
        <f t="shared" si="1"/>
        <v>8074</v>
      </c>
      <c r="AP11" s="72">
        <f t="shared" si="1"/>
        <v>8048</v>
      </c>
      <c r="AQ11" s="8"/>
      <c r="AS11" s="24"/>
    </row>
    <row r="12" spans="2:45">
      <c r="B12" s="5"/>
      <c r="D12" s="103" t="s">
        <v>66</v>
      </c>
      <c r="E12" s="46"/>
      <c r="F12" s="60" t="s">
        <v>52</v>
      </c>
      <c r="G12" s="72">
        <f t="shared" ref="G12:G16" si="2">SUM(H12:AP12)</f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8"/>
      <c r="AS12" s="24"/>
    </row>
    <row r="13" spans="2:45">
      <c r="B13" s="5"/>
      <c r="D13" s="103" t="s">
        <v>67</v>
      </c>
      <c r="E13" s="46"/>
      <c r="F13" s="60" t="s">
        <v>53</v>
      </c>
      <c r="G13" s="72">
        <f t="shared" si="2"/>
        <v>244433</v>
      </c>
      <c r="H13" s="73">
        <v>5853</v>
      </c>
      <c r="I13" s="73">
        <v>8023</v>
      </c>
      <c r="J13" s="73">
        <v>8023</v>
      </c>
      <c r="K13" s="73">
        <v>8023</v>
      </c>
      <c r="L13" s="73">
        <v>7933</v>
      </c>
      <c r="M13" s="73">
        <v>7804</v>
      </c>
      <c r="N13" s="73">
        <v>7650</v>
      </c>
      <c r="O13" s="73">
        <v>7472</v>
      </c>
      <c r="P13" s="73">
        <v>6678</v>
      </c>
      <c r="Q13" s="73">
        <v>7050</v>
      </c>
      <c r="R13" s="73">
        <v>6795</v>
      </c>
      <c r="S13" s="73">
        <v>6810</v>
      </c>
      <c r="T13" s="73">
        <v>6825</v>
      </c>
      <c r="U13" s="73">
        <v>6841</v>
      </c>
      <c r="V13" s="73">
        <v>6856</v>
      </c>
      <c r="W13" s="73">
        <v>6859</v>
      </c>
      <c r="X13" s="73">
        <v>6862</v>
      </c>
      <c r="Y13" s="73">
        <v>6865</v>
      </c>
      <c r="Z13" s="73">
        <v>6868</v>
      </c>
      <c r="AA13" s="73">
        <v>6872</v>
      </c>
      <c r="AB13" s="73">
        <v>6864</v>
      </c>
      <c r="AC13" s="73">
        <v>6856</v>
      </c>
      <c r="AD13" s="73">
        <v>6849</v>
      </c>
      <c r="AE13" s="73">
        <v>6841</v>
      </c>
      <c r="AF13" s="73">
        <v>6833</v>
      </c>
      <c r="AG13" s="73">
        <v>6816</v>
      </c>
      <c r="AH13" s="73">
        <v>6798</v>
      </c>
      <c r="AI13" s="73">
        <v>6780</v>
      </c>
      <c r="AJ13" s="73">
        <v>6762</v>
      </c>
      <c r="AK13" s="73">
        <v>6745</v>
      </c>
      <c r="AL13" s="73">
        <v>6718</v>
      </c>
      <c r="AM13" s="73">
        <v>6692</v>
      </c>
      <c r="AN13" s="73">
        <v>6665</v>
      </c>
      <c r="AO13" s="73">
        <v>6639</v>
      </c>
      <c r="AP13" s="73">
        <v>6613</v>
      </c>
      <c r="AQ13" s="8"/>
      <c r="AS13" s="24"/>
    </row>
    <row r="14" spans="2:45">
      <c r="B14" s="5"/>
      <c r="D14" s="103" t="s">
        <v>68</v>
      </c>
      <c r="E14" s="46"/>
      <c r="F14" s="60" t="s">
        <v>54</v>
      </c>
      <c r="G14" s="72">
        <f t="shared" si="2"/>
        <v>23573</v>
      </c>
      <c r="H14" s="73">
        <v>479</v>
      </c>
      <c r="I14" s="73">
        <v>486</v>
      </c>
      <c r="J14" s="73">
        <v>509</v>
      </c>
      <c r="K14" s="73">
        <v>532</v>
      </c>
      <c r="L14" s="73">
        <v>555</v>
      </c>
      <c r="M14" s="73">
        <v>577</v>
      </c>
      <c r="N14" s="73">
        <v>600</v>
      </c>
      <c r="O14" s="73">
        <v>622</v>
      </c>
      <c r="P14" s="73">
        <v>645</v>
      </c>
      <c r="Q14" s="73">
        <v>669</v>
      </c>
      <c r="R14" s="73">
        <v>690</v>
      </c>
      <c r="S14" s="73">
        <v>694</v>
      </c>
      <c r="T14" s="73">
        <v>699</v>
      </c>
      <c r="U14" s="73">
        <v>704</v>
      </c>
      <c r="V14" s="73">
        <v>708</v>
      </c>
      <c r="W14" s="73">
        <v>711</v>
      </c>
      <c r="X14" s="73">
        <v>713</v>
      </c>
      <c r="Y14" s="73">
        <v>715</v>
      </c>
      <c r="Z14" s="73">
        <v>718</v>
      </c>
      <c r="AA14" s="73">
        <v>720</v>
      </c>
      <c r="AB14" s="73">
        <v>721</v>
      </c>
      <c r="AC14" s="73">
        <v>721</v>
      </c>
      <c r="AD14" s="73">
        <v>721</v>
      </c>
      <c r="AE14" s="73">
        <v>722</v>
      </c>
      <c r="AF14" s="73">
        <v>722</v>
      </c>
      <c r="AG14" s="73">
        <v>722</v>
      </c>
      <c r="AH14" s="73">
        <v>722</v>
      </c>
      <c r="AI14" s="73">
        <v>722</v>
      </c>
      <c r="AJ14" s="73">
        <v>722</v>
      </c>
      <c r="AK14" s="73">
        <v>722</v>
      </c>
      <c r="AL14" s="73">
        <v>722</v>
      </c>
      <c r="AM14" s="73">
        <v>722</v>
      </c>
      <c r="AN14" s="73">
        <v>722</v>
      </c>
      <c r="AO14" s="73">
        <v>722</v>
      </c>
      <c r="AP14" s="73">
        <v>722</v>
      </c>
      <c r="AQ14" s="8"/>
      <c r="AS14" s="24"/>
    </row>
    <row r="15" spans="2:45">
      <c r="B15" s="5"/>
      <c r="D15" s="103" t="s">
        <v>69</v>
      </c>
      <c r="E15" s="46"/>
      <c r="F15" s="60" t="s">
        <v>11</v>
      </c>
      <c r="G15" s="72">
        <f t="shared" si="2"/>
        <v>7824</v>
      </c>
      <c r="H15" s="73">
        <v>159</v>
      </c>
      <c r="I15" s="73">
        <v>161</v>
      </c>
      <c r="J15" s="73">
        <v>169</v>
      </c>
      <c r="K15" s="73">
        <v>176</v>
      </c>
      <c r="L15" s="73">
        <v>184</v>
      </c>
      <c r="M15" s="73">
        <v>192</v>
      </c>
      <c r="N15" s="73">
        <v>199</v>
      </c>
      <c r="O15" s="73">
        <v>206</v>
      </c>
      <c r="P15" s="73">
        <v>214</v>
      </c>
      <c r="Q15" s="73">
        <v>222</v>
      </c>
      <c r="R15" s="73">
        <v>229</v>
      </c>
      <c r="S15" s="73">
        <v>230</v>
      </c>
      <c r="T15" s="73">
        <v>232</v>
      </c>
      <c r="U15" s="73">
        <v>233</v>
      </c>
      <c r="V15" s="73">
        <v>235</v>
      </c>
      <c r="W15" s="73">
        <v>236</v>
      </c>
      <c r="X15" s="73">
        <v>237</v>
      </c>
      <c r="Y15" s="73">
        <v>237</v>
      </c>
      <c r="Z15" s="73">
        <v>238</v>
      </c>
      <c r="AA15" s="73">
        <v>239</v>
      </c>
      <c r="AB15" s="73">
        <v>239</v>
      </c>
      <c r="AC15" s="73">
        <v>239</v>
      </c>
      <c r="AD15" s="73">
        <v>239</v>
      </c>
      <c r="AE15" s="73">
        <v>239</v>
      </c>
      <c r="AF15" s="73">
        <v>240</v>
      </c>
      <c r="AG15" s="73">
        <v>240</v>
      </c>
      <c r="AH15" s="73">
        <v>240</v>
      </c>
      <c r="AI15" s="73">
        <v>240</v>
      </c>
      <c r="AJ15" s="73">
        <v>240</v>
      </c>
      <c r="AK15" s="73">
        <v>240</v>
      </c>
      <c r="AL15" s="73">
        <v>240</v>
      </c>
      <c r="AM15" s="73">
        <v>240</v>
      </c>
      <c r="AN15" s="73">
        <v>240</v>
      </c>
      <c r="AO15" s="73">
        <v>240</v>
      </c>
      <c r="AP15" s="73">
        <v>240</v>
      </c>
      <c r="AQ15" s="8"/>
      <c r="AS15" s="24"/>
    </row>
    <row r="16" spans="2:45">
      <c r="B16" s="5"/>
      <c r="D16" s="103" t="s">
        <v>70</v>
      </c>
      <c r="E16" s="49"/>
      <c r="F16" s="60" t="s">
        <v>15</v>
      </c>
      <c r="G16" s="72">
        <f t="shared" si="2"/>
        <v>15443</v>
      </c>
      <c r="H16" s="73">
        <v>314</v>
      </c>
      <c r="I16" s="73">
        <v>319</v>
      </c>
      <c r="J16" s="73">
        <v>333</v>
      </c>
      <c r="K16" s="73">
        <v>348</v>
      </c>
      <c r="L16" s="73">
        <v>364</v>
      </c>
      <c r="M16" s="73">
        <v>378</v>
      </c>
      <c r="N16" s="73">
        <v>393</v>
      </c>
      <c r="O16" s="73">
        <v>408</v>
      </c>
      <c r="P16" s="73">
        <v>423</v>
      </c>
      <c r="Q16" s="73">
        <v>438</v>
      </c>
      <c r="R16" s="73">
        <v>452</v>
      </c>
      <c r="S16" s="73">
        <v>455</v>
      </c>
      <c r="T16" s="73">
        <v>458</v>
      </c>
      <c r="U16" s="73">
        <v>461</v>
      </c>
      <c r="V16" s="73">
        <v>464</v>
      </c>
      <c r="W16" s="73">
        <v>465</v>
      </c>
      <c r="X16" s="73">
        <v>467</v>
      </c>
      <c r="Y16" s="73">
        <v>469</v>
      </c>
      <c r="Z16" s="73">
        <v>470</v>
      </c>
      <c r="AA16" s="73">
        <v>472</v>
      </c>
      <c r="AB16" s="73">
        <v>472</v>
      </c>
      <c r="AC16" s="73">
        <v>472</v>
      </c>
      <c r="AD16" s="73">
        <v>472</v>
      </c>
      <c r="AE16" s="73">
        <v>473</v>
      </c>
      <c r="AF16" s="73">
        <v>473</v>
      </c>
      <c r="AG16" s="73">
        <v>473</v>
      </c>
      <c r="AH16" s="73">
        <v>473</v>
      </c>
      <c r="AI16" s="73">
        <v>473</v>
      </c>
      <c r="AJ16" s="73">
        <v>473</v>
      </c>
      <c r="AK16" s="73">
        <v>473</v>
      </c>
      <c r="AL16" s="73">
        <v>473</v>
      </c>
      <c r="AM16" s="73">
        <v>473</v>
      </c>
      <c r="AN16" s="73">
        <v>473</v>
      </c>
      <c r="AO16" s="73">
        <v>473</v>
      </c>
      <c r="AP16" s="73">
        <v>473</v>
      </c>
      <c r="AQ16" s="8"/>
      <c r="AS16" s="24"/>
    </row>
    <row r="17" spans="2:45">
      <c r="B17" s="5"/>
      <c r="D17" s="103"/>
      <c r="E17" s="49"/>
      <c r="F17" s="49"/>
      <c r="G17" s="54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8"/>
      <c r="AS17" s="24"/>
    </row>
    <row r="18" spans="2:45" s="22" customFormat="1">
      <c r="B18" s="5"/>
      <c r="D18" s="104"/>
      <c r="E18" s="51"/>
      <c r="F18" s="59" t="s">
        <v>55</v>
      </c>
      <c r="G18" s="72">
        <f>SUM(H18:AP18)</f>
        <v>889971</v>
      </c>
      <c r="H18" s="72">
        <f>SUM(H19:H23)</f>
        <v>18077</v>
      </c>
      <c r="I18" s="72">
        <f t="shared" ref="I18:AP18" si="3">SUM(I19:I23)</f>
        <v>18358</v>
      </c>
      <c r="J18" s="72">
        <f t="shared" si="3"/>
        <v>19210</v>
      </c>
      <c r="K18" s="72">
        <f t="shared" si="3"/>
        <v>20078</v>
      </c>
      <c r="L18" s="72">
        <f t="shared" si="3"/>
        <v>20964</v>
      </c>
      <c r="M18" s="72">
        <f t="shared" si="3"/>
        <v>21793</v>
      </c>
      <c r="N18" s="72">
        <f t="shared" si="3"/>
        <v>22635</v>
      </c>
      <c r="O18" s="72">
        <f t="shared" si="3"/>
        <v>23490</v>
      </c>
      <c r="P18" s="72">
        <f t="shared" si="3"/>
        <v>24358</v>
      </c>
      <c r="Q18" s="72">
        <f t="shared" si="3"/>
        <v>25239</v>
      </c>
      <c r="R18" s="72">
        <f t="shared" si="3"/>
        <v>26036</v>
      </c>
      <c r="S18" s="72">
        <f t="shared" si="3"/>
        <v>26211</v>
      </c>
      <c r="T18" s="72">
        <f t="shared" si="3"/>
        <v>26388</v>
      </c>
      <c r="U18" s="72">
        <f t="shared" si="3"/>
        <v>26563</v>
      </c>
      <c r="V18" s="72">
        <f t="shared" si="3"/>
        <v>26739</v>
      </c>
      <c r="W18" s="72">
        <f t="shared" si="3"/>
        <v>26827</v>
      </c>
      <c r="X18" s="72">
        <f t="shared" si="3"/>
        <v>26916</v>
      </c>
      <c r="Y18" s="72">
        <f t="shared" si="3"/>
        <v>27005</v>
      </c>
      <c r="Z18" s="72">
        <f t="shared" si="3"/>
        <v>27092</v>
      </c>
      <c r="AA18" s="72">
        <f t="shared" si="3"/>
        <v>27182</v>
      </c>
      <c r="AB18" s="72">
        <f t="shared" si="3"/>
        <v>27198</v>
      </c>
      <c r="AC18" s="72">
        <f t="shared" si="3"/>
        <v>27216</v>
      </c>
      <c r="AD18" s="72">
        <f t="shared" si="3"/>
        <v>27232</v>
      </c>
      <c r="AE18" s="72">
        <f t="shared" si="3"/>
        <v>27249</v>
      </c>
      <c r="AF18" s="72">
        <f t="shared" si="3"/>
        <v>27265</v>
      </c>
      <c r="AG18" s="72">
        <f t="shared" si="3"/>
        <v>27265</v>
      </c>
      <c r="AH18" s="72">
        <f t="shared" si="3"/>
        <v>27265</v>
      </c>
      <c r="AI18" s="72">
        <f t="shared" si="3"/>
        <v>27265</v>
      </c>
      <c r="AJ18" s="72">
        <f t="shared" si="3"/>
        <v>27265</v>
      </c>
      <c r="AK18" s="72">
        <f t="shared" si="3"/>
        <v>27265</v>
      </c>
      <c r="AL18" s="72">
        <f t="shared" si="3"/>
        <v>27265</v>
      </c>
      <c r="AM18" s="72">
        <f t="shared" si="3"/>
        <v>27265</v>
      </c>
      <c r="AN18" s="72">
        <f t="shared" si="3"/>
        <v>27265</v>
      </c>
      <c r="AO18" s="72">
        <f t="shared" si="3"/>
        <v>27265</v>
      </c>
      <c r="AP18" s="72">
        <f t="shared" si="3"/>
        <v>27265</v>
      </c>
      <c r="AQ18" s="8"/>
      <c r="AS18" s="24"/>
    </row>
    <row r="19" spans="2:45">
      <c r="B19" s="5"/>
      <c r="D19" s="103" t="s">
        <v>71</v>
      </c>
      <c r="E19" s="46"/>
      <c r="F19" s="60" t="s">
        <v>52</v>
      </c>
      <c r="G19" s="72">
        <f t="shared" ref="G19:G23" si="4">SUM(H19:AP19)</f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0</v>
      </c>
      <c r="AO19" s="73">
        <v>0</v>
      </c>
      <c r="AP19" s="73">
        <v>0</v>
      </c>
      <c r="AQ19" s="8"/>
      <c r="AS19" s="24"/>
    </row>
    <row r="20" spans="2:45">
      <c r="B20" s="5"/>
      <c r="D20" s="103" t="s">
        <v>72</v>
      </c>
      <c r="E20" s="46"/>
      <c r="F20" s="60" t="s">
        <v>53</v>
      </c>
      <c r="G20" s="72">
        <f t="shared" si="4"/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8"/>
      <c r="AS20" s="24"/>
    </row>
    <row r="21" spans="2:45">
      <c r="B21" s="5"/>
      <c r="D21" s="103" t="s">
        <v>73</v>
      </c>
      <c r="E21" s="46"/>
      <c r="F21" s="60" t="s">
        <v>54</v>
      </c>
      <c r="G21" s="72">
        <f t="shared" si="4"/>
        <v>447998</v>
      </c>
      <c r="H21" s="73">
        <v>9100</v>
      </c>
      <c r="I21" s="73">
        <v>9241</v>
      </c>
      <c r="J21" s="73">
        <v>9670</v>
      </c>
      <c r="K21" s="73">
        <v>10107</v>
      </c>
      <c r="L21" s="73">
        <v>10553</v>
      </c>
      <c r="M21" s="73">
        <v>10970</v>
      </c>
      <c r="N21" s="73">
        <v>11394</v>
      </c>
      <c r="O21" s="73">
        <v>11824</v>
      </c>
      <c r="P21" s="73">
        <v>12261</v>
      </c>
      <c r="Q21" s="73">
        <v>12705</v>
      </c>
      <c r="R21" s="73">
        <v>13106</v>
      </c>
      <c r="S21" s="73">
        <v>13194</v>
      </c>
      <c r="T21" s="73">
        <v>13283</v>
      </c>
      <c r="U21" s="73">
        <v>13371</v>
      </c>
      <c r="V21" s="73">
        <v>13460</v>
      </c>
      <c r="W21" s="73">
        <v>13504</v>
      </c>
      <c r="X21" s="73">
        <v>13549</v>
      </c>
      <c r="Y21" s="73">
        <v>13594</v>
      </c>
      <c r="Z21" s="73">
        <v>13638</v>
      </c>
      <c r="AA21" s="73">
        <v>13683</v>
      </c>
      <c r="AB21" s="73">
        <v>13691</v>
      </c>
      <c r="AC21" s="73">
        <v>13700</v>
      </c>
      <c r="AD21" s="73">
        <v>13708</v>
      </c>
      <c r="AE21" s="73">
        <v>13717</v>
      </c>
      <c r="AF21" s="73">
        <v>13725</v>
      </c>
      <c r="AG21" s="73">
        <v>13725</v>
      </c>
      <c r="AH21" s="73">
        <v>13725</v>
      </c>
      <c r="AI21" s="73">
        <v>13725</v>
      </c>
      <c r="AJ21" s="73">
        <v>13725</v>
      </c>
      <c r="AK21" s="73">
        <v>13725</v>
      </c>
      <c r="AL21" s="73">
        <v>13725</v>
      </c>
      <c r="AM21" s="73">
        <v>13725</v>
      </c>
      <c r="AN21" s="73">
        <v>13725</v>
      </c>
      <c r="AO21" s="73">
        <v>13725</v>
      </c>
      <c r="AP21" s="73">
        <v>13725</v>
      </c>
      <c r="AQ21" s="8"/>
      <c r="AS21" s="24"/>
    </row>
    <row r="22" spans="2:45">
      <c r="B22" s="5"/>
      <c r="D22" s="103" t="s">
        <v>74</v>
      </c>
      <c r="E22" s="46"/>
      <c r="F22" s="60" t="s">
        <v>11</v>
      </c>
      <c r="G22" s="72">
        <f t="shared" si="4"/>
        <v>148587</v>
      </c>
      <c r="H22" s="73">
        <v>3018</v>
      </c>
      <c r="I22" s="73">
        <v>3065</v>
      </c>
      <c r="J22" s="73">
        <v>3207</v>
      </c>
      <c r="K22" s="73">
        <v>3352</v>
      </c>
      <c r="L22" s="73">
        <v>3500</v>
      </c>
      <c r="M22" s="73">
        <v>3639</v>
      </c>
      <c r="N22" s="73">
        <v>3779</v>
      </c>
      <c r="O22" s="73">
        <v>3922</v>
      </c>
      <c r="P22" s="73">
        <v>4067</v>
      </c>
      <c r="Q22" s="73">
        <v>4214</v>
      </c>
      <c r="R22" s="73">
        <v>4347</v>
      </c>
      <c r="S22" s="73">
        <v>4376</v>
      </c>
      <c r="T22" s="73">
        <v>4406</v>
      </c>
      <c r="U22" s="73">
        <v>4435</v>
      </c>
      <c r="V22" s="73">
        <v>4464</v>
      </c>
      <c r="W22" s="73">
        <v>4479</v>
      </c>
      <c r="X22" s="73">
        <v>4494</v>
      </c>
      <c r="Y22" s="73">
        <v>4509</v>
      </c>
      <c r="Z22" s="73">
        <v>4523</v>
      </c>
      <c r="AA22" s="73">
        <v>4538</v>
      </c>
      <c r="AB22" s="73">
        <v>4541</v>
      </c>
      <c r="AC22" s="73">
        <v>4544</v>
      </c>
      <c r="AD22" s="73">
        <v>4547</v>
      </c>
      <c r="AE22" s="73">
        <v>4549</v>
      </c>
      <c r="AF22" s="73">
        <v>4552</v>
      </c>
      <c r="AG22" s="73">
        <v>4552</v>
      </c>
      <c r="AH22" s="73">
        <v>4552</v>
      </c>
      <c r="AI22" s="73">
        <v>4552</v>
      </c>
      <c r="AJ22" s="73">
        <v>4552</v>
      </c>
      <c r="AK22" s="73">
        <v>4552</v>
      </c>
      <c r="AL22" s="73">
        <v>4552</v>
      </c>
      <c r="AM22" s="73">
        <v>4552</v>
      </c>
      <c r="AN22" s="73">
        <v>4552</v>
      </c>
      <c r="AO22" s="73">
        <v>4552</v>
      </c>
      <c r="AP22" s="73">
        <v>4552</v>
      </c>
      <c r="AQ22" s="8"/>
      <c r="AS22" s="24"/>
    </row>
    <row r="23" spans="2:45">
      <c r="B23" s="5"/>
      <c r="D23" s="103" t="s">
        <v>75</v>
      </c>
      <c r="E23" s="49"/>
      <c r="F23" s="60" t="s">
        <v>15</v>
      </c>
      <c r="G23" s="72">
        <f t="shared" si="4"/>
        <v>293386</v>
      </c>
      <c r="H23" s="73">
        <v>5959</v>
      </c>
      <c r="I23" s="73">
        <v>6052</v>
      </c>
      <c r="J23" s="73">
        <v>6333</v>
      </c>
      <c r="K23" s="73">
        <v>6619</v>
      </c>
      <c r="L23" s="73">
        <v>6911</v>
      </c>
      <c r="M23" s="73">
        <v>7184</v>
      </c>
      <c r="N23" s="73">
        <v>7462</v>
      </c>
      <c r="O23" s="73">
        <v>7744</v>
      </c>
      <c r="P23" s="73">
        <v>8030</v>
      </c>
      <c r="Q23" s="73">
        <v>8320</v>
      </c>
      <c r="R23" s="73">
        <v>8583</v>
      </c>
      <c r="S23" s="73">
        <v>8641</v>
      </c>
      <c r="T23" s="73">
        <v>8699</v>
      </c>
      <c r="U23" s="73">
        <v>8757</v>
      </c>
      <c r="V23" s="73">
        <v>8815</v>
      </c>
      <c r="W23" s="73">
        <v>8844</v>
      </c>
      <c r="X23" s="73">
        <v>8873</v>
      </c>
      <c r="Y23" s="73">
        <v>8902</v>
      </c>
      <c r="Z23" s="73">
        <v>8931</v>
      </c>
      <c r="AA23" s="73">
        <v>8961</v>
      </c>
      <c r="AB23" s="73">
        <v>8966</v>
      </c>
      <c r="AC23" s="73">
        <v>8972</v>
      </c>
      <c r="AD23" s="73">
        <v>8977</v>
      </c>
      <c r="AE23" s="73">
        <v>8983</v>
      </c>
      <c r="AF23" s="73">
        <v>8988</v>
      </c>
      <c r="AG23" s="73">
        <v>8988</v>
      </c>
      <c r="AH23" s="73">
        <v>8988</v>
      </c>
      <c r="AI23" s="73">
        <v>8988</v>
      </c>
      <c r="AJ23" s="73">
        <v>8988</v>
      </c>
      <c r="AK23" s="73">
        <v>8988</v>
      </c>
      <c r="AL23" s="73">
        <v>8988</v>
      </c>
      <c r="AM23" s="73">
        <v>8988</v>
      </c>
      <c r="AN23" s="73">
        <v>8988</v>
      </c>
      <c r="AO23" s="73">
        <v>8988</v>
      </c>
      <c r="AP23" s="73">
        <v>8988</v>
      </c>
      <c r="AQ23" s="8"/>
      <c r="AS23" s="24"/>
    </row>
    <row r="24" spans="2:45">
      <c r="B24" s="5"/>
      <c r="D24" s="103"/>
      <c r="E24" s="49"/>
      <c r="F24" s="49"/>
      <c r="G24" s="5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8"/>
      <c r="AS24" s="24"/>
    </row>
    <row r="25" spans="2:45" s="22" customFormat="1">
      <c r="B25" s="5"/>
      <c r="D25" s="104"/>
      <c r="E25" s="51"/>
      <c r="F25" s="59" t="s">
        <v>56</v>
      </c>
      <c r="G25" s="72">
        <f>SUM(H25:AP25)</f>
        <v>797804</v>
      </c>
      <c r="H25" s="72">
        <f>SUM(H26:H30)</f>
        <v>9645</v>
      </c>
      <c r="I25" s="72">
        <f t="shared" ref="I25:AP25" si="5">SUM(I26:I30)</f>
        <v>9788</v>
      </c>
      <c r="J25" s="72">
        <f t="shared" si="5"/>
        <v>9910</v>
      </c>
      <c r="K25" s="72">
        <f t="shared" si="5"/>
        <v>10032</v>
      </c>
      <c r="L25" s="72">
        <f t="shared" si="5"/>
        <v>10155</v>
      </c>
      <c r="M25" s="72">
        <f t="shared" si="5"/>
        <v>10242</v>
      </c>
      <c r="N25" s="72">
        <f t="shared" si="5"/>
        <v>13229</v>
      </c>
      <c r="O25" s="72">
        <f t="shared" si="5"/>
        <v>15406</v>
      </c>
      <c r="P25" s="72">
        <f t="shared" si="5"/>
        <v>17422</v>
      </c>
      <c r="Q25" s="72">
        <f t="shared" si="5"/>
        <v>19816</v>
      </c>
      <c r="R25" s="72">
        <f t="shared" si="5"/>
        <v>21972</v>
      </c>
      <c r="S25" s="72">
        <f t="shared" si="5"/>
        <v>24257</v>
      </c>
      <c r="T25" s="72">
        <f t="shared" si="5"/>
        <v>26568</v>
      </c>
      <c r="U25" s="72">
        <f t="shared" si="5"/>
        <v>26735</v>
      </c>
      <c r="V25" s="72">
        <f t="shared" si="5"/>
        <v>26899</v>
      </c>
      <c r="W25" s="72">
        <f t="shared" si="5"/>
        <v>26982</v>
      </c>
      <c r="X25" s="72">
        <f t="shared" si="5"/>
        <v>27062</v>
      </c>
      <c r="Y25" s="72">
        <f t="shared" si="5"/>
        <v>27145</v>
      </c>
      <c r="Z25" s="72">
        <f t="shared" si="5"/>
        <v>27227</v>
      </c>
      <c r="AA25" s="72">
        <f t="shared" si="5"/>
        <v>27309</v>
      </c>
      <c r="AB25" s="72">
        <f t="shared" si="5"/>
        <v>27321</v>
      </c>
      <c r="AC25" s="72">
        <f t="shared" si="5"/>
        <v>27333</v>
      </c>
      <c r="AD25" s="72">
        <f t="shared" si="5"/>
        <v>27345</v>
      </c>
      <c r="AE25" s="72">
        <f t="shared" si="5"/>
        <v>27358</v>
      </c>
      <c r="AF25" s="72">
        <f t="shared" si="5"/>
        <v>27369</v>
      </c>
      <c r="AG25" s="72">
        <f t="shared" si="5"/>
        <v>27363</v>
      </c>
      <c r="AH25" s="72">
        <f t="shared" si="5"/>
        <v>27356</v>
      </c>
      <c r="AI25" s="72">
        <f t="shared" si="5"/>
        <v>27349</v>
      </c>
      <c r="AJ25" s="72">
        <f t="shared" si="5"/>
        <v>27343</v>
      </c>
      <c r="AK25" s="72">
        <f t="shared" si="5"/>
        <v>27336</v>
      </c>
      <c r="AL25" s="72">
        <f t="shared" si="5"/>
        <v>27326</v>
      </c>
      <c r="AM25" s="72">
        <f t="shared" si="5"/>
        <v>27316</v>
      </c>
      <c r="AN25" s="72">
        <f t="shared" si="5"/>
        <v>27306</v>
      </c>
      <c r="AO25" s="72">
        <f t="shared" si="5"/>
        <v>27296</v>
      </c>
      <c r="AP25" s="72">
        <f t="shared" si="5"/>
        <v>27286</v>
      </c>
      <c r="AQ25" s="8"/>
      <c r="AS25" s="24"/>
    </row>
    <row r="26" spans="2:45">
      <c r="B26" s="5"/>
      <c r="D26" s="103" t="s">
        <v>76</v>
      </c>
      <c r="E26" s="46"/>
      <c r="F26" s="60" t="s">
        <v>52</v>
      </c>
      <c r="G26" s="72">
        <f t="shared" ref="G26:G30" si="6">SUM(H26:AP26)</f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0</v>
      </c>
      <c r="AI26" s="73">
        <v>0</v>
      </c>
      <c r="AJ26" s="73">
        <v>0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0</v>
      </c>
      <c r="AQ26" s="8"/>
      <c r="AS26" s="24"/>
    </row>
    <row r="27" spans="2:45">
      <c r="B27" s="5"/>
      <c r="D27" s="103" t="s">
        <v>77</v>
      </c>
      <c r="E27" s="46"/>
      <c r="F27" s="60" t="s">
        <v>53</v>
      </c>
      <c r="G27" s="72">
        <f t="shared" si="6"/>
        <v>74154</v>
      </c>
      <c r="H27" s="73">
        <v>606</v>
      </c>
      <c r="I27" s="73">
        <v>609</v>
      </c>
      <c r="J27" s="73">
        <v>591</v>
      </c>
      <c r="K27" s="73">
        <v>573</v>
      </c>
      <c r="L27" s="73">
        <v>555</v>
      </c>
      <c r="M27" s="73">
        <v>535</v>
      </c>
      <c r="N27" s="73">
        <v>1566</v>
      </c>
      <c r="O27" s="73">
        <v>1744</v>
      </c>
      <c r="P27" s="73">
        <v>1723</v>
      </c>
      <c r="Q27" s="73">
        <v>2039</v>
      </c>
      <c r="R27" s="73">
        <v>2151</v>
      </c>
      <c r="S27" s="73">
        <v>2365</v>
      </c>
      <c r="T27" s="73">
        <v>2580</v>
      </c>
      <c r="U27" s="73">
        <v>2586</v>
      </c>
      <c r="V27" s="73">
        <v>2592</v>
      </c>
      <c r="W27" s="73">
        <v>2593</v>
      </c>
      <c r="X27" s="73">
        <v>2594</v>
      </c>
      <c r="Y27" s="73">
        <v>2595</v>
      </c>
      <c r="Z27" s="73">
        <v>2597</v>
      </c>
      <c r="AA27" s="73">
        <v>2598</v>
      </c>
      <c r="AB27" s="73">
        <v>2595</v>
      </c>
      <c r="AC27" s="73">
        <v>2592</v>
      </c>
      <c r="AD27" s="73">
        <v>2589</v>
      </c>
      <c r="AE27" s="73">
        <v>2586</v>
      </c>
      <c r="AF27" s="73">
        <v>2583</v>
      </c>
      <c r="AG27" s="73">
        <v>2577</v>
      </c>
      <c r="AH27" s="73">
        <v>2570</v>
      </c>
      <c r="AI27" s="73">
        <v>2563</v>
      </c>
      <c r="AJ27" s="73">
        <v>2557</v>
      </c>
      <c r="AK27" s="73">
        <v>2550</v>
      </c>
      <c r="AL27" s="73">
        <v>2540</v>
      </c>
      <c r="AM27" s="73">
        <v>2530</v>
      </c>
      <c r="AN27" s="73">
        <v>2520</v>
      </c>
      <c r="AO27" s="73">
        <v>2510</v>
      </c>
      <c r="AP27" s="73">
        <v>2500</v>
      </c>
      <c r="AQ27" s="8"/>
      <c r="AS27" s="24"/>
    </row>
    <row r="28" spans="2:45">
      <c r="B28" s="5"/>
      <c r="D28" s="103" t="s">
        <v>78</v>
      </c>
      <c r="E28" s="46"/>
      <c r="F28" s="60" t="s">
        <v>54</v>
      </c>
      <c r="G28" s="72">
        <f t="shared" si="6"/>
        <v>364276</v>
      </c>
      <c r="H28" s="73">
        <v>4550</v>
      </c>
      <c r="I28" s="73">
        <v>4621</v>
      </c>
      <c r="J28" s="73">
        <v>4691</v>
      </c>
      <c r="K28" s="73">
        <v>4762</v>
      </c>
      <c r="L28" s="73">
        <v>4832</v>
      </c>
      <c r="M28" s="73">
        <v>4886</v>
      </c>
      <c r="N28" s="73">
        <v>5871</v>
      </c>
      <c r="O28" s="73">
        <v>6877</v>
      </c>
      <c r="P28" s="73">
        <v>7903</v>
      </c>
      <c r="Q28" s="73">
        <v>8949</v>
      </c>
      <c r="R28" s="73">
        <v>9978</v>
      </c>
      <c r="S28" s="73">
        <v>11020</v>
      </c>
      <c r="T28" s="73">
        <v>12075</v>
      </c>
      <c r="U28" s="73">
        <v>12156</v>
      </c>
      <c r="V28" s="73">
        <v>12236</v>
      </c>
      <c r="W28" s="73">
        <v>12277</v>
      </c>
      <c r="X28" s="73">
        <v>12317</v>
      </c>
      <c r="Y28" s="73">
        <v>12358</v>
      </c>
      <c r="Z28" s="73">
        <v>12398</v>
      </c>
      <c r="AA28" s="73">
        <v>12439</v>
      </c>
      <c r="AB28" s="73">
        <v>12447</v>
      </c>
      <c r="AC28" s="73">
        <v>12454</v>
      </c>
      <c r="AD28" s="73">
        <v>12462</v>
      </c>
      <c r="AE28" s="73">
        <v>12470</v>
      </c>
      <c r="AF28" s="73">
        <v>12477</v>
      </c>
      <c r="AG28" s="73">
        <v>12477</v>
      </c>
      <c r="AH28" s="73">
        <v>12477</v>
      </c>
      <c r="AI28" s="73">
        <v>12477</v>
      </c>
      <c r="AJ28" s="73">
        <v>12477</v>
      </c>
      <c r="AK28" s="73">
        <v>12477</v>
      </c>
      <c r="AL28" s="73">
        <v>12477</v>
      </c>
      <c r="AM28" s="73">
        <v>12477</v>
      </c>
      <c r="AN28" s="73">
        <v>12477</v>
      </c>
      <c r="AO28" s="73">
        <v>12477</v>
      </c>
      <c r="AP28" s="73">
        <v>12477</v>
      </c>
      <c r="AQ28" s="8"/>
      <c r="AS28" s="24"/>
    </row>
    <row r="29" spans="2:45">
      <c r="B29" s="5"/>
      <c r="D29" s="103" t="s">
        <v>79</v>
      </c>
      <c r="E29" s="46"/>
      <c r="F29" s="60" t="s">
        <v>11</v>
      </c>
      <c r="G29" s="72">
        <f t="shared" si="6"/>
        <v>120816</v>
      </c>
      <c r="H29" s="73">
        <v>1509</v>
      </c>
      <c r="I29" s="73">
        <v>1532</v>
      </c>
      <c r="J29" s="73">
        <v>1556</v>
      </c>
      <c r="K29" s="73">
        <v>1579</v>
      </c>
      <c r="L29" s="73">
        <v>1603</v>
      </c>
      <c r="M29" s="73">
        <v>1621</v>
      </c>
      <c r="N29" s="73">
        <v>1947</v>
      </c>
      <c r="O29" s="73">
        <v>2281</v>
      </c>
      <c r="P29" s="73">
        <v>2621</v>
      </c>
      <c r="Q29" s="73">
        <v>2968</v>
      </c>
      <c r="R29" s="73">
        <v>3309</v>
      </c>
      <c r="S29" s="73">
        <v>3655</v>
      </c>
      <c r="T29" s="73">
        <v>4005</v>
      </c>
      <c r="U29" s="73">
        <v>4032</v>
      </c>
      <c r="V29" s="73">
        <v>4058</v>
      </c>
      <c r="W29" s="73">
        <v>4072</v>
      </c>
      <c r="X29" s="73">
        <v>4085</v>
      </c>
      <c r="Y29" s="73">
        <v>4099</v>
      </c>
      <c r="Z29" s="73">
        <v>4112</v>
      </c>
      <c r="AA29" s="73">
        <v>4126</v>
      </c>
      <c r="AB29" s="73">
        <v>4128</v>
      </c>
      <c r="AC29" s="73">
        <v>4131</v>
      </c>
      <c r="AD29" s="73">
        <v>4133</v>
      </c>
      <c r="AE29" s="73">
        <v>4136</v>
      </c>
      <c r="AF29" s="73">
        <v>4138</v>
      </c>
      <c r="AG29" s="73">
        <v>4138</v>
      </c>
      <c r="AH29" s="73">
        <v>4138</v>
      </c>
      <c r="AI29" s="73">
        <v>4138</v>
      </c>
      <c r="AJ29" s="73">
        <v>4138</v>
      </c>
      <c r="AK29" s="73">
        <v>4138</v>
      </c>
      <c r="AL29" s="73">
        <v>4138</v>
      </c>
      <c r="AM29" s="73">
        <v>4138</v>
      </c>
      <c r="AN29" s="73">
        <v>4138</v>
      </c>
      <c r="AO29" s="73">
        <v>4138</v>
      </c>
      <c r="AP29" s="73">
        <v>4138</v>
      </c>
      <c r="AQ29" s="8"/>
      <c r="AS29" s="24"/>
    </row>
    <row r="30" spans="2:45">
      <c r="B30" s="5"/>
      <c r="D30" s="103" t="s">
        <v>80</v>
      </c>
      <c r="E30" s="49"/>
      <c r="F30" s="60" t="s">
        <v>15</v>
      </c>
      <c r="G30" s="72">
        <f t="shared" si="6"/>
        <v>238558</v>
      </c>
      <c r="H30" s="73">
        <v>2980</v>
      </c>
      <c r="I30" s="73">
        <v>3026</v>
      </c>
      <c r="J30" s="73">
        <v>3072</v>
      </c>
      <c r="K30" s="73">
        <v>3118</v>
      </c>
      <c r="L30" s="73">
        <v>3165</v>
      </c>
      <c r="M30" s="73">
        <v>3200</v>
      </c>
      <c r="N30" s="73">
        <v>3845</v>
      </c>
      <c r="O30" s="73">
        <v>4504</v>
      </c>
      <c r="P30" s="73">
        <v>5175</v>
      </c>
      <c r="Q30" s="73">
        <v>5860</v>
      </c>
      <c r="R30" s="73">
        <v>6534</v>
      </c>
      <c r="S30" s="73">
        <v>7217</v>
      </c>
      <c r="T30" s="73">
        <v>7908</v>
      </c>
      <c r="U30" s="73">
        <v>7961</v>
      </c>
      <c r="V30" s="73">
        <v>8013</v>
      </c>
      <c r="W30" s="73">
        <v>8040</v>
      </c>
      <c r="X30" s="73">
        <v>8066</v>
      </c>
      <c r="Y30" s="73">
        <v>8093</v>
      </c>
      <c r="Z30" s="73">
        <v>8120</v>
      </c>
      <c r="AA30" s="73">
        <v>8146</v>
      </c>
      <c r="AB30" s="73">
        <v>8151</v>
      </c>
      <c r="AC30" s="73">
        <v>8156</v>
      </c>
      <c r="AD30" s="73">
        <v>8161</v>
      </c>
      <c r="AE30" s="73">
        <v>8166</v>
      </c>
      <c r="AF30" s="73">
        <v>8171</v>
      </c>
      <c r="AG30" s="73">
        <v>8171</v>
      </c>
      <c r="AH30" s="73">
        <v>8171</v>
      </c>
      <c r="AI30" s="73">
        <v>8171</v>
      </c>
      <c r="AJ30" s="73">
        <v>8171</v>
      </c>
      <c r="AK30" s="73">
        <v>8171</v>
      </c>
      <c r="AL30" s="73">
        <v>8171</v>
      </c>
      <c r="AM30" s="73">
        <v>8171</v>
      </c>
      <c r="AN30" s="73">
        <v>8171</v>
      </c>
      <c r="AO30" s="73">
        <v>8171</v>
      </c>
      <c r="AP30" s="73">
        <v>8171</v>
      </c>
      <c r="AQ30" s="8"/>
      <c r="AS30" s="24"/>
    </row>
    <row r="31" spans="2:45">
      <c r="B31" s="5"/>
      <c r="D31" s="103"/>
      <c r="E31" s="49"/>
      <c r="F31" s="49"/>
      <c r="G31" s="54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8"/>
      <c r="AS31" s="24"/>
    </row>
    <row r="32" spans="2:45" s="22" customFormat="1">
      <c r="B32" s="5"/>
      <c r="D32" s="104"/>
      <c r="E32" s="51"/>
      <c r="F32" s="59" t="s">
        <v>57</v>
      </c>
      <c r="G32" s="72">
        <f>SUM(H32:AP32)</f>
        <v>551421</v>
      </c>
      <c r="H32" s="72">
        <f>SUM(H33:H37)</f>
        <v>7225</v>
      </c>
      <c r="I32" s="72">
        <f t="shared" ref="I32:AP32" si="7">SUM(I33:I37)</f>
        <v>7376</v>
      </c>
      <c r="J32" s="72">
        <f t="shared" si="7"/>
        <v>8423</v>
      </c>
      <c r="K32" s="72">
        <f t="shared" si="7"/>
        <v>8495</v>
      </c>
      <c r="L32" s="72">
        <f t="shared" si="7"/>
        <v>8600</v>
      </c>
      <c r="M32" s="72">
        <f t="shared" si="7"/>
        <v>8722</v>
      </c>
      <c r="N32" s="72">
        <f t="shared" si="7"/>
        <v>9798</v>
      </c>
      <c r="O32" s="72">
        <f t="shared" si="7"/>
        <v>10820</v>
      </c>
      <c r="P32" s="72">
        <f t="shared" si="7"/>
        <v>13225</v>
      </c>
      <c r="Q32" s="72">
        <f t="shared" si="7"/>
        <v>14993</v>
      </c>
      <c r="R32" s="72">
        <f t="shared" si="7"/>
        <v>15772</v>
      </c>
      <c r="S32" s="72">
        <f t="shared" si="7"/>
        <v>17046</v>
      </c>
      <c r="T32" s="72">
        <f t="shared" si="7"/>
        <v>18326</v>
      </c>
      <c r="U32" s="72">
        <f t="shared" si="7"/>
        <v>18307</v>
      </c>
      <c r="V32" s="72">
        <f t="shared" si="7"/>
        <v>18289</v>
      </c>
      <c r="W32" s="72">
        <f t="shared" si="7"/>
        <v>18238</v>
      </c>
      <c r="X32" s="72">
        <f t="shared" si="7"/>
        <v>18189</v>
      </c>
      <c r="Y32" s="72">
        <f t="shared" si="7"/>
        <v>18137</v>
      </c>
      <c r="Z32" s="72">
        <f t="shared" si="7"/>
        <v>18630</v>
      </c>
      <c r="AA32" s="72">
        <f t="shared" si="7"/>
        <v>18580</v>
      </c>
      <c r="AB32" s="72">
        <f t="shared" si="7"/>
        <v>18500</v>
      </c>
      <c r="AC32" s="72">
        <f t="shared" si="7"/>
        <v>18483</v>
      </c>
      <c r="AD32" s="72">
        <f t="shared" si="7"/>
        <v>18469</v>
      </c>
      <c r="AE32" s="72">
        <f t="shared" si="7"/>
        <v>18453</v>
      </c>
      <c r="AF32" s="72">
        <f t="shared" si="7"/>
        <v>18436</v>
      </c>
      <c r="AG32" s="72">
        <f t="shared" si="7"/>
        <v>18397</v>
      </c>
      <c r="AH32" s="72">
        <f t="shared" si="7"/>
        <v>18357</v>
      </c>
      <c r="AI32" s="72">
        <f t="shared" si="7"/>
        <v>18317</v>
      </c>
      <c r="AJ32" s="72">
        <f t="shared" si="7"/>
        <v>18278</v>
      </c>
      <c r="AK32" s="72">
        <f t="shared" si="7"/>
        <v>18238</v>
      </c>
      <c r="AL32" s="72">
        <f t="shared" si="7"/>
        <v>18179</v>
      </c>
      <c r="AM32" s="72">
        <f t="shared" si="7"/>
        <v>18120</v>
      </c>
      <c r="AN32" s="72">
        <f t="shared" si="7"/>
        <v>18061</v>
      </c>
      <c r="AO32" s="72">
        <f t="shared" si="7"/>
        <v>18001</v>
      </c>
      <c r="AP32" s="72">
        <f t="shared" si="7"/>
        <v>17941</v>
      </c>
      <c r="AQ32" s="8"/>
      <c r="AS32" s="24"/>
    </row>
    <row r="33" spans="2:45">
      <c r="B33" s="5"/>
      <c r="D33" s="103" t="s">
        <v>81</v>
      </c>
      <c r="E33" s="46"/>
      <c r="F33" s="60" t="s">
        <v>52</v>
      </c>
      <c r="G33" s="72">
        <f t="shared" ref="G33:G37" si="8">SUM(H33:AP33)</f>
        <v>160874</v>
      </c>
      <c r="H33" s="73">
        <v>2053</v>
      </c>
      <c r="I33" s="73">
        <v>2167</v>
      </c>
      <c r="J33" s="73">
        <v>3346</v>
      </c>
      <c r="K33" s="73">
        <v>3552</v>
      </c>
      <c r="L33" s="73">
        <v>3794</v>
      </c>
      <c r="M33" s="73">
        <v>4063</v>
      </c>
      <c r="N33" s="73">
        <v>4437</v>
      </c>
      <c r="O33" s="73">
        <v>4814</v>
      </c>
      <c r="P33" s="73">
        <v>4584</v>
      </c>
      <c r="Q33" s="73">
        <v>4809</v>
      </c>
      <c r="R33" s="73">
        <v>4969</v>
      </c>
      <c r="S33" s="73">
        <v>5163</v>
      </c>
      <c r="T33" s="73">
        <v>5357</v>
      </c>
      <c r="U33" s="73">
        <v>5304</v>
      </c>
      <c r="V33" s="73">
        <v>5251</v>
      </c>
      <c r="W33" s="73">
        <v>5192</v>
      </c>
      <c r="X33" s="73">
        <v>5132</v>
      </c>
      <c r="Y33" s="73">
        <v>5071</v>
      </c>
      <c r="Z33" s="73">
        <v>4966</v>
      </c>
      <c r="AA33" s="73">
        <v>4905</v>
      </c>
      <c r="AB33" s="73">
        <v>4839</v>
      </c>
      <c r="AC33" s="73">
        <v>4836</v>
      </c>
      <c r="AD33" s="73">
        <v>4833</v>
      </c>
      <c r="AE33" s="73">
        <v>4830</v>
      </c>
      <c r="AF33" s="73">
        <v>4826</v>
      </c>
      <c r="AG33" s="73">
        <v>4819</v>
      </c>
      <c r="AH33" s="73">
        <v>4811</v>
      </c>
      <c r="AI33" s="73">
        <v>4803</v>
      </c>
      <c r="AJ33" s="73">
        <v>4796</v>
      </c>
      <c r="AK33" s="73">
        <v>4788</v>
      </c>
      <c r="AL33" s="73">
        <v>4776</v>
      </c>
      <c r="AM33" s="73">
        <v>4765</v>
      </c>
      <c r="AN33" s="73">
        <v>4753</v>
      </c>
      <c r="AO33" s="73">
        <v>4741</v>
      </c>
      <c r="AP33" s="73">
        <v>4729</v>
      </c>
      <c r="AQ33" s="8"/>
      <c r="AS33" s="24"/>
    </row>
    <row r="34" spans="2:45">
      <c r="B34" s="5"/>
      <c r="D34" s="103" t="s">
        <v>82</v>
      </c>
      <c r="E34" s="46"/>
      <c r="F34" s="60" t="s">
        <v>53</v>
      </c>
      <c r="G34" s="72">
        <f t="shared" si="8"/>
        <v>352458</v>
      </c>
      <c r="H34" s="73">
        <v>4697</v>
      </c>
      <c r="I34" s="73">
        <v>4726</v>
      </c>
      <c r="J34" s="73">
        <v>4586</v>
      </c>
      <c r="K34" s="73">
        <v>4445</v>
      </c>
      <c r="L34" s="73">
        <v>4301</v>
      </c>
      <c r="M34" s="73">
        <v>4149</v>
      </c>
      <c r="N34" s="73">
        <v>4748</v>
      </c>
      <c r="O34" s="73">
        <v>5287</v>
      </c>
      <c r="P34" s="73">
        <v>7815</v>
      </c>
      <c r="Q34" s="73">
        <v>9249</v>
      </c>
      <c r="R34" s="73">
        <v>9760</v>
      </c>
      <c r="S34" s="73">
        <v>10731</v>
      </c>
      <c r="T34" s="73">
        <v>11706</v>
      </c>
      <c r="U34" s="73">
        <v>11732</v>
      </c>
      <c r="V34" s="73">
        <v>11758</v>
      </c>
      <c r="W34" s="73">
        <v>11763</v>
      </c>
      <c r="X34" s="73">
        <v>11769</v>
      </c>
      <c r="Y34" s="73">
        <v>11774</v>
      </c>
      <c r="Z34" s="73">
        <v>12368</v>
      </c>
      <c r="AA34" s="73">
        <v>12374</v>
      </c>
      <c r="AB34" s="73">
        <v>12360</v>
      </c>
      <c r="AC34" s="73">
        <v>12346</v>
      </c>
      <c r="AD34" s="73">
        <v>12332</v>
      </c>
      <c r="AE34" s="73">
        <v>12319</v>
      </c>
      <c r="AF34" s="73">
        <v>12305</v>
      </c>
      <c r="AG34" s="73">
        <v>12273</v>
      </c>
      <c r="AH34" s="73">
        <v>12241</v>
      </c>
      <c r="AI34" s="73">
        <v>12209</v>
      </c>
      <c r="AJ34" s="73">
        <v>12177</v>
      </c>
      <c r="AK34" s="73">
        <v>12145</v>
      </c>
      <c r="AL34" s="73">
        <v>12098</v>
      </c>
      <c r="AM34" s="73">
        <v>12050</v>
      </c>
      <c r="AN34" s="73">
        <v>12003</v>
      </c>
      <c r="AO34" s="73">
        <v>11955</v>
      </c>
      <c r="AP34" s="73">
        <v>11907</v>
      </c>
      <c r="AQ34" s="8"/>
      <c r="AS34" s="24"/>
    </row>
    <row r="35" spans="2:45">
      <c r="B35" s="5"/>
      <c r="D35" s="103" t="s">
        <v>83</v>
      </c>
      <c r="E35" s="46"/>
      <c r="F35" s="60" t="s">
        <v>54</v>
      </c>
      <c r="G35" s="72">
        <f t="shared" si="8"/>
        <v>19175</v>
      </c>
      <c r="H35" s="73">
        <v>239</v>
      </c>
      <c r="I35" s="73">
        <v>243</v>
      </c>
      <c r="J35" s="73">
        <v>247</v>
      </c>
      <c r="K35" s="73">
        <v>251</v>
      </c>
      <c r="L35" s="73">
        <v>254</v>
      </c>
      <c r="M35" s="73">
        <v>257</v>
      </c>
      <c r="N35" s="73">
        <v>309</v>
      </c>
      <c r="O35" s="73">
        <v>362</v>
      </c>
      <c r="P35" s="73">
        <v>416</v>
      </c>
      <c r="Q35" s="73">
        <v>471</v>
      </c>
      <c r="R35" s="73">
        <v>525</v>
      </c>
      <c r="S35" s="73">
        <v>580</v>
      </c>
      <c r="T35" s="73">
        <v>636</v>
      </c>
      <c r="U35" s="73">
        <v>640</v>
      </c>
      <c r="V35" s="73">
        <v>644</v>
      </c>
      <c r="W35" s="73">
        <v>646</v>
      </c>
      <c r="X35" s="73">
        <v>648</v>
      </c>
      <c r="Y35" s="73">
        <v>650</v>
      </c>
      <c r="Z35" s="73">
        <v>653</v>
      </c>
      <c r="AA35" s="73">
        <v>655</v>
      </c>
      <c r="AB35" s="73">
        <v>655</v>
      </c>
      <c r="AC35" s="73">
        <v>655</v>
      </c>
      <c r="AD35" s="73">
        <v>656</v>
      </c>
      <c r="AE35" s="73">
        <v>656</v>
      </c>
      <c r="AF35" s="73">
        <v>657</v>
      </c>
      <c r="AG35" s="73">
        <v>657</v>
      </c>
      <c r="AH35" s="73">
        <v>657</v>
      </c>
      <c r="AI35" s="73">
        <v>657</v>
      </c>
      <c r="AJ35" s="73">
        <v>657</v>
      </c>
      <c r="AK35" s="73">
        <v>657</v>
      </c>
      <c r="AL35" s="73">
        <v>657</v>
      </c>
      <c r="AM35" s="73">
        <v>657</v>
      </c>
      <c r="AN35" s="73">
        <v>657</v>
      </c>
      <c r="AO35" s="73">
        <v>657</v>
      </c>
      <c r="AP35" s="73">
        <v>657</v>
      </c>
      <c r="AQ35" s="8"/>
      <c r="AS35" s="24"/>
    </row>
    <row r="36" spans="2:45">
      <c r="B36" s="5"/>
      <c r="D36" s="103" t="s">
        <v>84</v>
      </c>
      <c r="E36" s="46"/>
      <c r="F36" s="60" t="s">
        <v>11</v>
      </c>
      <c r="G36" s="72">
        <f t="shared" si="8"/>
        <v>6359</v>
      </c>
      <c r="H36" s="73">
        <v>79</v>
      </c>
      <c r="I36" s="73">
        <v>81</v>
      </c>
      <c r="J36" s="73">
        <v>82</v>
      </c>
      <c r="K36" s="73">
        <v>83</v>
      </c>
      <c r="L36" s="73">
        <v>84</v>
      </c>
      <c r="M36" s="73">
        <v>85</v>
      </c>
      <c r="N36" s="73">
        <v>102</v>
      </c>
      <c r="O36" s="73">
        <v>120</v>
      </c>
      <c r="P36" s="73">
        <v>138</v>
      </c>
      <c r="Q36" s="73">
        <v>156</v>
      </c>
      <c r="R36" s="73">
        <v>174</v>
      </c>
      <c r="S36" s="73">
        <v>192</v>
      </c>
      <c r="T36" s="73">
        <v>211</v>
      </c>
      <c r="U36" s="73">
        <v>212</v>
      </c>
      <c r="V36" s="73">
        <v>214</v>
      </c>
      <c r="W36" s="73">
        <v>214</v>
      </c>
      <c r="X36" s="73">
        <v>215</v>
      </c>
      <c r="Y36" s="73">
        <v>216</v>
      </c>
      <c r="Z36" s="73">
        <v>216</v>
      </c>
      <c r="AA36" s="73">
        <v>217</v>
      </c>
      <c r="AB36" s="73">
        <v>217</v>
      </c>
      <c r="AC36" s="73">
        <v>217</v>
      </c>
      <c r="AD36" s="73">
        <v>218</v>
      </c>
      <c r="AE36" s="73">
        <v>218</v>
      </c>
      <c r="AF36" s="73">
        <v>218</v>
      </c>
      <c r="AG36" s="73">
        <v>218</v>
      </c>
      <c r="AH36" s="73">
        <v>218</v>
      </c>
      <c r="AI36" s="73">
        <v>218</v>
      </c>
      <c r="AJ36" s="73">
        <v>218</v>
      </c>
      <c r="AK36" s="73">
        <v>218</v>
      </c>
      <c r="AL36" s="73">
        <v>218</v>
      </c>
      <c r="AM36" s="73">
        <v>218</v>
      </c>
      <c r="AN36" s="73">
        <v>218</v>
      </c>
      <c r="AO36" s="73">
        <v>218</v>
      </c>
      <c r="AP36" s="73">
        <v>218</v>
      </c>
      <c r="AQ36" s="8"/>
      <c r="AS36" s="24"/>
    </row>
    <row r="37" spans="2:45">
      <c r="B37" s="5"/>
      <c r="D37" s="103" t="s">
        <v>85</v>
      </c>
      <c r="E37" s="49"/>
      <c r="F37" s="60" t="s">
        <v>15</v>
      </c>
      <c r="G37" s="72">
        <f t="shared" si="8"/>
        <v>12555</v>
      </c>
      <c r="H37" s="73">
        <v>157</v>
      </c>
      <c r="I37" s="73">
        <v>159</v>
      </c>
      <c r="J37" s="73">
        <v>162</v>
      </c>
      <c r="K37" s="73">
        <v>164</v>
      </c>
      <c r="L37" s="73">
        <v>167</v>
      </c>
      <c r="M37" s="73">
        <v>168</v>
      </c>
      <c r="N37" s="73">
        <v>202</v>
      </c>
      <c r="O37" s="73">
        <v>237</v>
      </c>
      <c r="P37" s="73">
        <v>272</v>
      </c>
      <c r="Q37" s="73">
        <v>308</v>
      </c>
      <c r="R37" s="73">
        <v>344</v>
      </c>
      <c r="S37" s="73">
        <v>380</v>
      </c>
      <c r="T37" s="73">
        <v>416</v>
      </c>
      <c r="U37" s="73">
        <v>419</v>
      </c>
      <c r="V37" s="73">
        <v>422</v>
      </c>
      <c r="W37" s="73">
        <v>423</v>
      </c>
      <c r="X37" s="73">
        <v>425</v>
      </c>
      <c r="Y37" s="73">
        <v>426</v>
      </c>
      <c r="Z37" s="73">
        <v>427</v>
      </c>
      <c r="AA37" s="73">
        <v>429</v>
      </c>
      <c r="AB37" s="73">
        <v>429</v>
      </c>
      <c r="AC37" s="73">
        <v>429</v>
      </c>
      <c r="AD37" s="73">
        <v>430</v>
      </c>
      <c r="AE37" s="73">
        <v>430</v>
      </c>
      <c r="AF37" s="73">
        <v>430</v>
      </c>
      <c r="AG37" s="73">
        <v>430</v>
      </c>
      <c r="AH37" s="73">
        <v>430</v>
      </c>
      <c r="AI37" s="73">
        <v>430</v>
      </c>
      <c r="AJ37" s="73">
        <v>430</v>
      </c>
      <c r="AK37" s="73">
        <v>430</v>
      </c>
      <c r="AL37" s="73">
        <v>430</v>
      </c>
      <c r="AM37" s="73">
        <v>430</v>
      </c>
      <c r="AN37" s="73">
        <v>430</v>
      </c>
      <c r="AO37" s="73">
        <v>430</v>
      </c>
      <c r="AP37" s="73">
        <v>430</v>
      </c>
      <c r="AQ37" s="8"/>
      <c r="AS37" s="24"/>
    </row>
    <row r="38" spans="2:45">
      <c r="B38" s="5"/>
      <c r="D38" s="103"/>
      <c r="E38" s="49"/>
      <c r="F38" s="49"/>
      <c r="G38" s="54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8"/>
      <c r="AS38" s="24"/>
    </row>
    <row r="39" spans="2:45">
      <c r="B39" s="5"/>
      <c r="D39" s="103"/>
      <c r="E39" s="57">
        <f>E10+1</f>
        <v>2</v>
      </c>
      <c r="F39" s="58" t="str">
        <f>LOOKUP(E39,CAPEX!$E$11:$E$19,CAPEX!$F$11:$F$19)</f>
        <v>Duque de Caxias</v>
      </c>
      <c r="G39" s="70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8"/>
      <c r="AS39" s="24"/>
    </row>
    <row r="40" spans="2:45" s="22" customFormat="1">
      <c r="B40" s="5"/>
      <c r="D40" s="104"/>
      <c r="E40" s="51"/>
      <c r="F40" s="59" t="s">
        <v>51</v>
      </c>
      <c r="G40" s="72">
        <f t="shared" ref="G40:G45" si="9">SUM(H40:AP40)</f>
        <v>399649</v>
      </c>
      <c r="H40" s="72">
        <f t="shared" ref="H40:AP40" si="10">SUM(H41:H45)</f>
        <v>8128</v>
      </c>
      <c r="I40" s="72">
        <f t="shared" si="10"/>
        <v>12047</v>
      </c>
      <c r="J40" s="72">
        <f t="shared" si="10"/>
        <v>12157</v>
      </c>
      <c r="K40" s="72">
        <f t="shared" si="10"/>
        <v>12218</v>
      </c>
      <c r="L40" s="72">
        <f t="shared" si="10"/>
        <v>12163</v>
      </c>
      <c r="M40" s="72">
        <f t="shared" si="10"/>
        <v>12064</v>
      </c>
      <c r="N40" s="72">
        <f t="shared" si="10"/>
        <v>11945</v>
      </c>
      <c r="O40" s="72">
        <f t="shared" si="10"/>
        <v>11806</v>
      </c>
      <c r="P40" s="72">
        <f t="shared" si="10"/>
        <v>11758</v>
      </c>
      <c r="Q40" s="72">
        <f t="shared" si="10"/>
        <v>11630</v>
      </c>
      <c r="R40" s="72">
        <f t="shared" si="10"/>
        <v>11250</v>
      </c>
      <c r="S40" s="72">
        <f t="shared" si="10"/>
        <v>11286</v>
      </c>
      <c r="T40" s="72">
        <f t="shared" si="10"/>
        <v>11321</v>
      </c>
      <c r="U40" s="72">
        <f t="shared" si="10"/>
        <v>11356</v>
      </c>
      <c r="V40" s="72">
        <f t="shared" si="10"/>
        <v>11392</v>
      </c>
      <c r="W40" s="72">
        <f t="shared" si="10"/>
        <v>11405</v>
      </c>
      <c r="X40" s="72">
        <f t="shared" si="10"/>
        <v>11419</v>
      </c>
      <c r="Y40" s="72">
        <f t="shared" si="10"/>
        <v>11431</v>
      </c>
      <c r="Z40" s="72">
        <f t="shared" si="10"/>
        <v>11442</v>
      </c>
      <c r="AA40" s="72">
        <f t="shared" si="10"/>
        <v>11456</v>
      </c>
      <c r="AB40" s="72">
        <f t="shared" si="10"/>
        <v>11450</v>
      </c>
      <c r="AC40" s="72">
        <f t="shared" si="10"/>
        <v>11443</v>
      </c>
      <c r="AD40" s="72">
        <f t="shared" si="10"/>
        <v>11437</v>
      </c>
      <c r="AE40" s="72">
        <f t="shared" si="10"/>
        <v>11431</v>
      </c>
      <c r="AF40" s="72">
        <f t="shared" si="10"/>
        <v>11425</v>
      </c>
      <c r="AG40" s="72">
        <f t="shared" si="10"/>
        <v>11402</v>
      </c>
      <c r="AH40" s="72">
        <f t="shared" si="10"/>
        <v>11378</v>
      </c>
      <c r="AI40" s="72">
        <f t="shared" si="10"/>
        <v>11355</v>
      </c>
      <c r="AJ40" s="72">
        <f t="shared" si="10"/>
        <v>11332</v>
      </c>
      <c r="AK40" s="72">
        <f t="shared" si="10"/>
        <v>11308</v>
      </c>
      <c r="AL40" s="72">
        <f t="shared" si="10"/>
        <v>11273</v>
      </c>
      <c r="AM40" s="72">
        <f t="shared" si="10"/>
        <v>11238</v>
      </c>
      <c r="AN40" s="72">
        <f t="shared" si="10"/>
        <v>11203</v>
      </c>
      <c r="AO40" s="72">
        <f t="shared" si="10"/>
        <v>11168</v>
      </c>
      <c r="AP40" s="72">
        <f t="shared" si="10"/>
        <v>11132</v>
      </c>
      <c r="AQ40" s="8"/>
      <c r="AS40" s="24"/>
    </row>
    <row r="41" spans="2:45">
      <c r="B41" s="5"/>
      <c r="D41" s="103" t="s">
        <v>66</v>
      </c>
      <c r="E41" s="46"/>
      <c r="F41" s="60" t="s">
        <v>52</v>
      </c>
      <c r="G41" s="72">
        <f t="shared" si="9"/>
        <v>6902</v>
      </c>
      <c r="H41" s="73">
        <v>151</v>
      </c>
      <c r="I41" s="73">
        <v>151</v>
      </c>
      <c r="J41" s="73">
        <v>200</v>
      </c>
      <c r="K41" s="73">
        <v>200</v>
      </c>
      <c r="L41" s="73">
        <v>200</v>
      </c>
      <c r="M41" s="73">
        <v>200</v>
      </c>
      <c r="N41" s="73">
        <v>200</v>
      </c>
      <c r="O41" s="73">
        <v>200</v>
      </c>
      <c r="P41" s="73">
        <v>200</v>
      </c>
      <c r="Q41" s="73">
        <v>200</v>
      </c>
      <c r="R41" s="73">
        <v>200</v>
      </c>
      <c r="S41" s="73">
        <v>200</v>
      </c>
      <c r="T41" s="73">
        <v>200</v>
      </c>
      <c r="U41" s="73">
        <v>200</v>
      </c>
      <c r="V41" s="73">
        <v>200</v>
      </c>
      <c r="W41" s="73">
        <v>200</v>
      </c>
      <c r="X41" s="73">
        <v>200</v>
      </c>
      <c r="Y41" s="73">
        <v>200</v>
      </c>
      <c r="Z41" s="73">
        <v>200</v>
      </c>
      <c r="AA41" s="73">
        <v>200</v>
      </c>
      <c r="AB41" s="73">
        <v>200</v>
      </c>
      <c r="AC41" s="73">
        <v>200</v>
      </c>
      <c r="AD41" s="73">
        <v>200</v>
      </c>
      <c r="AE41" s="73">
        <v>200</v>
      </c>
      <c r="AF41" s="73">
        <v>200</v>
      </c>
      <c r="AG41" s="73">
        <v>200</v>
      </c>
      <c r="AH41" s="73">
        <v>200</v>
      </c>
      <c r="AI41" s="73">
        <v>200</v>
      </c>
      <c r="AJ41" s="73">
        <v>200</v>
      </c>
      <c r="AK41" s="73">
        <v>200</v>
      </c>
      <c r="AL41" s="73">
        <v>200</v>
      </c>
      <c r="AM41" s="73">
        <v>200</v>
      </c>
      <c r="AN41" s="73">
        <v>200</v>
      </c>
      <c r="AO41" s="73">
        <v>200</v>
      </c>
      <c r="AP41" s="73">
        <v>200</v>
      </c>
      <c r="AQ41" s="8"/>
      <c r="AS41" s="24"/>
    </row>
    <row r="42" spans="2:45">
      <c r="B42" s="5"/>
      <c r="D42" s="103" t="s">
        <v>67</v>
      </c>
      <c r="E42" s="46"/>
      <c r="F42" s="60" t="s">
        <v>53</v>
      </c>
      <c r="G42" s="72">
        <f t="shared" si="9"/>
        <v>317506</v>
      </c>
      <c r="H42" s="73">
        <v>6362</v>
      </c>
      <c r="I42" s="73">
        <v>10255</v>
      </c>
      <c r="J42" s="73">
        <v>10255</v>
      </c>
      <c r="K42" s="73">
        <v>10255</v>
      </c>
      <c r="L42" s="73">
        <v>10137</v>
      </c>
      <c r="M42" s="73">
        <v>9981</v>
      </c>
      <c r="N42" s="73">
        <v>9804</v>
      </c>
      <c r="O42" s="73">
        <v>9607</v>
      </c>
      <c r="P42" s="73">
        <v>9500</v>
      </c>
      <c r="Q42" s="73">
        <v>9312</v>
      </c>
      <c r="R42" s="73">
        <v>8879</v>
      </c>
      <c r="S42" s="73">
        <v>8899</v>
      </c>
      <c r="T42" s="73">
        <v>8919</v>
      </c>
      <c r="U42" s="73">
        <v>8939</v>
      </c>
      <c r="V42" s="73">
        <v>8959</v>
      </c>
      <c r="W42" s="73">
        <v>8964</v>
      </c>
      <c r="X42" s="73">
        <v>8968</v>
      </c>
      <c r="Y42" s="73">
        <v>8972</v>
      </c>
      <c r="Z42" s="73">
        <v>8976</v>
      </c>
      <c r="AA42" s="73">
        <v>8981</v>
      </c>
      <c r="AB42" s="73">
        <v>8971</v>
      </c>
      <c r="AC42" s="73">
        <v>8960</v>
      </c>
      <c r="AD42" s="73">
        <v>8950</v>
      </c>
      <c r="AE42" s="73">
        <v>8940</v>
      </c>
      <c r="AF42" s="73">
        <v>8930</v>
      </c>
      <c r="AG42" s="73">
        <v>8907</v>
      </c>
      <c r="AH42" s="73">
        <v>8883</v>
      </c>
      <c r="AI42" s="73">
        <v>8859</v>
      </c>
      <c r="AJ42" s="73">
        <v>8836</v>
      </c>
      <c r="AK42" s="73">
        <v>8812</v>
      </c>
      <c r="AL42" s="73">
        <v>8777</v>
      </c>
      <c r="AM42" s="73">
        <v>8742</v>
      </c>
      <c r="AN42" s="73">
        <v>8707</v>
      </c>
      <c r="AO42" s="73">
        <v>8672</v>
      </c>
      <c r="AP42" s="73">
        <v>8636</v>
      </c>
      <c r="AQ42" s="8"/>
      <c r="AS42" s="24"/>
    </row>
    <row r="43" spans="2:45">
      <c r="B43" s="5"/>
      <c r="D43" s="103" t="s">
        <v>68</v>
      </c>
      <c r="E43" s="46"/>
      <c r="F43" s="60" t="s">
        <v>54</v>
      </c>
      <c r="G43" s="72">
        <f t="shared" si="9"/>
        <v>37875</v>
      </c>
      <c r="H43" s="73">
        <v>813</v>
      </c>
      <c r="I43" s="73">
        <v>826</v>
      </c>
      <c r="J43" s="73">
        <v>857</v>
      </c>
      <c r="K43" s="73">
        <v>888</v>
      </c>
      <c r="L43" s="73">
        <v>919</v>
      </c>
      <c r="M43" s="73">
        <v>948</v>
      </c>
      <c r="N43" s="73">
        <v>977</v>
      </c>
      <c r="O43" s="73">
        <v>1006</v>
      </c>
      <c r="P43" s="73">
        <v>1036</v>
      </c>
      <c r="Q43" s="73">
        <v>1066</v>
      </c>
      <c r="R43" s="73">
        <v>1093</v>
      </c>
      <c r="S43" s="73">
        <v>1101</v>
      </c>
      <c r="T43" s="73">
        <v>1108</v>
      </c>
      <c r="U43" s="73">
        <v>1116</v>
      </c>
      <c r="V43" s="73">
        <v>1124</v>
      </c>
      <c r="W43" s="73">
        <v>1128</v>
      </c>
      <c r="X43" s="73">
        <v>1133</v>
      </c>
      <c r="Y43" s="73">
        <v>1137</v>
      </c>
      <c r="Z43" s="73">
        <v>1141</v>
      </c>
      <c r="AA43" s="73">
        <v>1145</v>
      </c>
      <c r="AB43" s="73">
        <v>1147</v>
      </c>
      <c r="AC43" s="73">
        <v>1149</v>
      </c>
      <c r="AD43" s="73">
        <v>1151</v>
      </c>
      <c r="AE43" s="73">
        <v>1153</v>
      </c>
      <c r="AF43" s="73">
        <v>1155</v>
      </c>
      <c r="AG43" s="73">
        <v>1155</v>
      </c>
      <c r="AH43" s="73">
        <v>1155</v>
      </c>
      <c r="AI43" s="73">
        <v>1156</v>
      </c>
      <c r="AJ43" s="73">
        <v>1156</v>
      </c>
      <c r="AK43" s="73">
        <v>1156</v>
      </c>
      <c r="AL43" s="73">
        <v>1156</v>
      </c>
      <c r="AM43" s="73">
        <v>1156</v>
      </c>
      <c r="AN43" s="73">
        <v>1156</v>
      </c>
      <c r="AO43" s="73">
        <v>1156</v>
      </c>
      <c r="AP43" s="73">
        <v>1156</v>
      </c>
      <c r="AQ43" s="8"/>
      <c r="AS43" s="24"/>
    </row>
    <row r="44" spans="2:45">
      <c r="B44" s="5"/>
      <c r="D44" s="103" t="s">
        <v>69</v>
      </c>
      <c r="E44" s="46"/>
      <c r="F44" s="60" t="s">
        <v>11</v>
      </c>
      <c r="G44" s="72">
        <f t="shared" si="9"/>
        <v>12560</v>
      </c>
      <c r="H44" s="73">
        <v>270</v>
      </c>
      <c r="I44" s="73">
        <v>274</v>
      </c>
      <c r="J44" s="73">
        <v>284</v>
      </c>
      <c r="K44" s="73">
        <v>294</v>
      </c>
      <c r="L44" s="73">
        <v>305</v>
      </c>
      <c r="M44" s="73">
        <v>314</v>
      </c>
      <c r="N44" s="73">
        <v>324</v>
      </c>
      <c r="O44" s="73">
        <v>334</v>
      </c>
      <c r="P44" s="73">
        <v>344</v>
      </c>
      <c r="Q44" s="73">
        <v>354</v>
      </c>
      <c r="R44" s="73">
        <v>362</v>
      </c>
      <c r="S44" s="73">
        <v>365</v>
      </c>
      <c r="T44" s="73">
        <v>368</v>
      </c>
      <c r="U44" s="73">
        <v>370</v>
      </c>
      <c r="V44" s="73">
        <v>373</v>
      </c>
      <c r="W44" s="73">
        <v>374</v>
      </c>
      <c r="X44" s="73">
        <v>376</v>
      </c>
      <c r="Y44" s="73">
        <v>377</v>
      </c>
      <c r="Z44" s="73">
        <v>378</v>
      </c>
      <c r="AA44" s="73">
        <v>380</v>
      </c>
      <c r="AB44" s="73">
        <v>381</v>
      </c>
      <c r="AC44" s="73">
        <v>381</v>
      </c>
      <c r="AD44" s="73">
        <v>382</v>
      </c>
      <c r="AE44" s="73">
        <v>383</v>
      </c>
      <c r="AF44" s="73">
        <v>383</v>
      </c>
      <c r="AG44" s="73">
        <v>383</v>
      </c>
      <c r="AH44" s="73">
        <v>383</v>
      </c>
      <c r="AI44" s="73">
        <v>383</v>
      </c>
      <c r="AJ44" s="73">
        <v>383</v>
      </c>
      <c r="AK44" s="73">
        <v>383</v>
      </c>
      <c r="AL44" s="73">
        <v>383</v>
      </c>
      <c r="AM44" s="73">
        <v>383</v>
      </c>
      <c r="AN44" s="73">
        <v>383</v>
      </c>
      <c r="AO44" s="73">
        <v>383</v>
      </c>
      <c r="AP44" s="73">
        <v>383</v>
      </c>
      <c r="AQ44" s="8"/>
      <c r="AS44" s="24"/>
    </row>
    <row r="45" spans="2:45">
      <c r="B45" s="5"/>
      <c r="D45" s="103" t="s">
        <v>70</v>
      </c>
      <c r="E45" s="49"/>
      <c r="F45" s="60" t="s">
        <v>15</v>
      </c>
      <c r="G45" s="72">
        <f t="shared" si="9"/>
        <v>24806</v>
      </c>
      <c r="H45" s="73">
        <v>532</v>
      </c>
      <c r="I45" s="73">
        <v>541</v>
      </c>
      <c r="J45" s="73">
        <v>561</v>
      </c>
      <c r="K45" s="73">
        <v>581</v>
      </c>
      <c r="L45" s="73">
        <v>602</v>
      </c>
      <c r="M45" s="73">
        <v>621</v>
      </c>
      <c r="N45" s="73">
        <v>640</v>
      </c>
      <c r="O45" s="73">
        <v>659</v>
      </c>
      <c r="P45" s="73">
        <v>678</v>
      </c>
      <c r="Q45" s="73">
        <v>698</v>
      </c>
      <c r="R45" s="73">
        <v>716</v>
      </c>
      <c r="S45" s="73">
        <v>721</v>
      </c>
      <c r="T45" s="73">
        <v>726</v>
      </c>
      <c r="U45" s="73">
        <v>731</v>
      </c>
      <c r="V45" s="73">
        <v>736</v>
      </c>
      <c r="W45" s="73">
        <v>739</v>
      </c>
      <c r="X45" s="73">
        <v>742</v>
      </c>
      <c r="Y45" s="73">
        <v>745</v>
      </c>
      <c r="Z45" s="73">
        <v>747</v>
      </c>
      <c r="AA45" s="73">
        <v>750</v>
      </c>
      <c r="AB45" s="73">
        <v>751</v>
      </c>
      <c r="AC45" s="73">
        <v>753</v>
      </c>
      <c r="AD45" s="73">
        <v>754</v>
      </c>
      <c r="AE45" s="73">
        <v>755</v>
      </c>
      <c r="AF45" s="73">
        <v>757</v>
      </c>
      <c r="AG45" s="73">
        <v>757</v>
      </c>
      <c r="AH45" s="73">
        <v>757</v>
      </c>
      <c r="AI45" s="73">
        <v>757</v>
      </c>
      <c r="AJ45" s="73">
        <v>757</v>
      </c>
      <c r="AK45" s="73">
        <v>757</v>
      </c>
      <c r="AL45" s="73">
        <v>757</v>
      </c>
      <c r="AM45" s="73">
        <v>757</v>
      </c>
      <c r="AN45" s="73">
        <v>757</v>
      </c>
      <c r="AO45" s="73">
        <v>757</v>
      </c>
      <c r="AP45" s="73">
        <v>757</v>
      </c>
      <c r="AQ45" s="8"/>
      <c r="AS45" s="24"/>
    </row>
    <row r="46" spans="2:45">
      <c r="B46" s="5"/>
      <c r="D46" s="103"/>
      <c r="E46" s="49"/>
      <c r="F46" s="49"/>
      <c r="G46" s="54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8"/>
      <c r="AS46" s="24"/>
    </row>
    <row r="47" spans="2:45" s="22" customFormat="1">
      <c r="B47" s="5"/>
      <c r="D47" s="104"/>
      <c r="E47" s="51"/>
      <c r="F47" s="59" t="s">
        <v>55</v>
      </c>
      <c r="G47" s="72">
        <f t="shared" ref="G47:G52" si="11">SUM(H47:AP47)</f>
        <v>1429578</v>
      </c>
      <c r="H47" s="72">
        <f t="shared" ref="H47:AP47" si="12">SUM(H48:H52)</f>
        <v>30689</v>
      </c>
      <c r="I47" s="72">
        <f t="shared" si="12"/>
        <v>31191</v>
      </c>
      <c r="J47" s="72">
        <f t="shared" si="12"/>
        <v>32337</v>
      </c>
      <c r="K47" s="72">
        <f t="shared" si="12"/>
        <v>33504</v>
      </c>
      <c r="L47" s="72">
        <f t="shared" si="12"/>
        <v>34691</v>
      </c>
      <c r="M47" s="72">
        <f t="shared" si="12"/>
        <v>35770</v>
      </c>
      <c r="N47" s="72">
        <f t="shared" si="12"/>
        <v>36865</v>
      </c>
      <c r="O47" s="72">
        <f t="shared" si="12"/>
        <v>37975</v>
      </c>
      <c r="P47" s="72">
        <f t="shared" si="12"/>
        <v>39101</v>
      </c>
      <c r="Q47" s="72">
        <f t="shared" si="12"/>
        <v>40244</v>
      </c>
      <c r="R47" s="72">
        <f t="shared" si="12"/>
        <v>41243</v>
      </c>
      <c r="S47" s="72">
        <f t="shared" si="12"/>
        <v>41540</v>
      </c>
      <c r="T47" s="72">
        <f t="shared" si="12"/>
        <v>41837</v>
      </c>
      <c r="U47" s="72">
        <f t="shared" si="12"/>
        <v>42133</v>
      </c>
      <c r="V47" s="72">
        <f t="shared" si="12"/>
        <v>42430</v>
      </c>
      <c r="W47" s="72">
        <f t="shared" si="12"/>
        <v>42592</v>
      </c>
      <c r="X47" s="72">
        <f t="shared" si="12"/>
        <v>42753</v>
      </c>
      <c r="Y47" s="72">
        <f t="shared" si="12"/>
        <v>42914</v>
      </c>
      <c r="Z47" s="72">
        <f t="shared" si="12"/>
        <v>43073</v>
      </c>
      <c r="AA47" s="72">
        <f t="shared" si="12"/>
        <v>43234</v>
      </c>
      <c r="AB47" s="72">
        <f t="shared" si="12"/>
        <v>43309</v>
      </c>
      <c r="AC47" s="72">
        <f t="shared" si="12"/>
        <v>43382</v>
      </c>
      <c r="AD47" s="72">
        <f t="shared" si="12"/>
        <v>43457</v>
      </c>
      <c r="AE47" s="72">
        <f t="shared" si="12"/>
        <v>43531</v>
      </c>
      <c r="AF47" s="72">
        <f t="shared" si="12"/>
        <v>43605</v>
      </c>
      <c r="AG47" s="72">
        <f t="shared" si="12"/>
        <v>43609</v>
      </c>
      <c r="AH47" s="72">
        <f t="shared" si="12"/>
        <v>43611</v>
      </c>
      <c r="AI47" s="72">
        <f t="shared" si="12"/>
        <v>43615</v>
      </c>
      <c r="AJ47" s="72">
        <f t="shared" si="12"/>
        <v>43617</v>
      </c>
      <c r="AK47" s="72">
        <f t="shared" si="12"/>
        <v>43621</v>
      </c>
      <c r="AL47" s="72">
        <f t="shared" si="12"/>
        <v>43621</v>
      </c>
      <c r="AM47" s="72">
        <f t="shared" si="12"/>
        <v>43621</v>
      </c>
      <c r="AN47" s="72">
        <f t="shared" si="12"/>
        <v>43621</v>
      </c>
      <c r="AO47" s="72">
        <f t="shared" si="12"/>
        <v>43621</v>
      </c>
      <c r="AP47" s="72">
        <f t="shared" si="12"/>
        <v>43621</v>
      </c>
      <c r="AQ47" s="8"/>
      <c r="AS47" s="24"/>
    </row>
    <row r="48" spans="2:45">
      <c r="B48" s="5"/>
      <c r="D48" s="103" t="s">
        <v>71</v>
      </c>
      <c r="E48" s="46"/>
      <c r="F48" s="60" t="s">
        <v>52</v>
      </c>
      <c r="G48" s="72">
        <f t="shared" si="11"/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0</v>
      </c>
      <c r="X48" s="73">
        <v>0</v>
      </c>
      <c r="Y48" s="73">
        <v>0</v>
      </c>
      <c r="Z48" s="73">
        <v>0</v>
      </c>
      <c r="AA48" s="73">
        <v>0</v>
      </c>
      <c r="AB48" s="73">
        <v>0</v>
      </c>
      <c r="AC48" s="73">
        <v>0</v>
      </c>
      <c r="AD48" s="73">
        <v>0</v>
      </c>
      <c r="AE48" s="73">
        <v>0</v>
      </c>
      <c r="AF48" s="73">
        <v>0</v>
      </c>
      <c r="AG48" s="73">
        <v>0</v>
      </c>
      <c r="AH48" s="73">
        <v>0</v>
      </c>
      <c r="AI48" s="73">
        <v>0</v>
      </c>
      <c r="AJ48" s="73">
        <v>0</v>
      </c>
      <c r="AK48" s="73">
        <v>0</v>
      </c>
      <c r="AL48" s="73">
        <v>0</v>
      </c>
      <c r="AM48" s="73">
        <v>0</v>
      </c>
      <c r="AN48" s="73">
        <v>0</v>
      </c>
      <c r="AO48" s="73">
        <v>0</v>
      </c>
      <c r="AP48" s="73">
        <v>0</v>
      </c>
      <c r="AQ48" s="8"/>
      <c r="AS48" s="24"/>
    </row>
    <row r="49" spans="2:45">
      <c r="B49" s="5"/>
      <c r="D49" s="103" t="s">
        <v>72</v>
      </c>
      <c r="E49" s="46"/>
      <c r="F49" s="60" t="s">
        <v>53</v>
      </c>
      <c r="G49" s="72">
        <f t="shared" si="11"/>
        <v>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0</v>
      </c>
      <c r="Q49" s="73">
        <v>0</v>
      </c>
      <c r="R49" s="73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73">
        <v>0</v>
      </c>
      <c r="Y49" s="73">
        <v>0</v>
      </c>
      <c r="Z49" s="73">
        <v>0</v>
      </c>
      <c r="AA49" s="73">
        <v>0</v>
      </c>
      <c r="AB49" s="73">
        <v>0</v>
      </c>
      <c r="AC49" s="73">
        <v>0</v>
      </c>
      <c r="AD49" s="73">
        <v>0</v>
      </c>
      <c r="AE49" s="73">
        <v>0</v>
      </c>
      <c r="AF49" s="73">
        <v>0</v>
      </c>
      <c r="AG49" s="73">
        <v>0</v>
      </c>
      <c r="AH49" s="73">
        <v>0</v>
      </c>
      <c r="AI49" s="73">
        <v>0</v>
      </c>
      <c r="AJ49" s="73">
        <v>0</v>
      </c>
      <c r="AK49" s="73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8"/>
      <c r="AS49" s="24"/>
    </row>
    <row r="50" spans="2:45">
      <c r="B50" s="5"/>
      <c r="D50" s="103" t="s">
        <v>73</v>
      </c>
      <c r="E50" s="46"/>
      <c r="F50" s="60" t="s">
        <v>54</v>
      </c>
      <c r="G50" s="72">
        <f t="shared" si="11"/>
        <v>719625</v>
      </c>
      <c r="H50" s="73">
        <v>15448</v>
      </c>
      <c r="I50" s="73">
        <v>15701</v>
      </c>
      <c r="J50" s="73">
        <v>16278</v>
      </c>
      <c r="K50" s="73">
        <v>16865</v>
      </c>
      <c r="L50" s="73">
        <v>17463</v>
      </c>
      <c r="M50" s="73">
        <v>18006</v>
      </c>
      <c r="N50" s="73">
        <v>18557</v>
      </c>
      <c r="O50" s="73">
        <v>19116</v>
      </c>
      <c r="P50" s="73">
        <v>19683</v>
      </c>
      <c r="Q50" s="73">
        <v>20258</v>
      </c>
      <c r="R50" s="73">
        <v>20761</v>
      </c>
      <c r="S50" s="73">
        <v>20911</v>
      </c>
      <c r="T50" s="73">
        <v>21060</v>
      </c>
      <c r="U50" s="73">
        <v>21209</v>
      </c>
      <c r="V50" s="73">
        <v>21359</v>
      </c>
      <c r="W50" s="73">
        <v>21440</v>
      </c>
      <c r="X50" s="73">
        <v>21521</v>
      </c>
      <c r="Y50" s="73">
        <v>21602</v>
      </c>
      <c r="Z50" s="73">
        <v>21682</v>
      </c>
      <c r="AA50" s="73">
        <v>21763</v>
      </c>
      <c r="AB50" s="73">
        <v>21801</v>
      </c>
      <c r="AC50" s="73">
        <v>21838</v>
      </c>
      <c r="AD50" s="73">
        <v>21876</v>
      </c>
      <c r="AE50" s="73">
        <v>21913</v>
      </c>
      <c r="AF50" s="73">
        <v>21950</v>
      </c>
      <c r="AG50" s="73">
        <v>21952</v>
      </c>
      <c r="AH50" s="73">
        <v>21953</v>
      </c>
      <c r="AI50" s="73">
        <v>21955</v>
      </c>
      <c r="AJ50" s="73">
        <v>21956</v>
      </c>
      <c r="AK50" s="73">
        <v>21958</v>
      </c>
      <c r="AL50" s="73">
        <v>21958</v>
      </c>
      <c r="AM50" s="73">
        <v>21958</v>
      </c>
      <c r="AN50" s="73">
        <v>21958</v>
      </c>
      <c r="AO50" s="73">
        <v>21958</v>
      </c>
      <c r="AP50" s="73">
        <v>21958</v>
      </c>
      <c r="AQ50" s="8"/>
      <c r="AS50" s="24"/>
    </row>
    <row r="51" spans="2:45">
      <c r="B51" s="5"/>
      <c r="D51" s="103" t="s">
        <v>74</v>
      </c>
      <c r="E51" s="46"/>
      <c r="F51" s="60" t="s">
        <v>11</v>
      </c>
      <c r="G51" s="72">
        <f t="shared" si="11"/>
        <v>238679</v>
      </c>
      <c r="H51" s="73">
        <v>5124</v>
      </c>
      <c r="I51" s="73">
        <v>5208</v>
      </c>
      <c r="J51" s="73">
        <v>5399</v>
      </c>
      <c r="K51" s="73">
        <v>5594</v>
      </c>
      <c r="L51" s="73">
        <v>5792</v>
      </c>
      <c r="M51" s="73">
        <v>5972</v>
      </c>
      <c r="N51" s="73">
        <v>6155</v>
      </c>
      <c r="O51" s="73">
        <v>6340</v>
      </c>
      <c r="P51" s="73">
        <v>6528</v>
      </c>
      <c r="Q51" s="73">
        <v>6719</v>
      </c>
      <c r="R51" s="73">
        <v>6886</v>
      </c>
      <c r="S51" s="73">
        <v>6935</v>
      </c>
      <c r="T51" s="73">
        <v>6985</v>
      </c>
      <c r="U51" s="73">
        <v>7034</v>
      </c>
      <c r="V51" s="73">
        <v>7084</v>
      </c>
      <c r="W51" s="73">
        <v>7111</v>
      </c>
      <c r="X51" s="73">
        <v>7138</v>
      </c>
      <c r="Y51" s="73">
        <v>7165</v>
      </c>
      <c r="Z51" s="73">
        <v>7191</v>
      </c>
      <c r="AA51" s="73">
        <v>7218</v>
      </c>
      <c r="AB51" s="73">
        <v>7231</v>
      </c>
      <c r="AC51" s="73">
        <v>7243</v>
      </c>
      <c r="AD51" s="73">
        <v>7255</v>
      </c>
      <c r="AE51" s="73">
        <v>7268</v>
      </c>
      <c r="AF51" s="73">
        <v>7280</v>
      </c>
      <c r="AG51" s="73">
        <v>7281</v>
      </c>
      <c r="AH51" s="73">
        <v>7281</v>
      </c>
      <c r="AI51" s="73">
        <v>7282</v>
      </c>
      <c r="AJ51" s="73">
        <v>7282</v>
      </c>
      <c r="AK51" s="73">
        <v>7283</v>
      </c>
      <c r="AL51" s="73">
        <v>7283</v>
      </c>
      <c r="AM51" s="73">
        <v>7283</v>
      </c>
      <c r="AN51" s="73">
        <v>7283</v>
      </c>
      <c r="AO51" s="73">
        <v>7283</v>
      </c>
      <c r="AP51" s="73">
        <v>7283</v>
      </c>
      <c r="AQ51" s="8"/>
      <c r="AS51" s="24"/>
    </row>
    <row r="52" spans="2:45">
      <c r="B52" s="5"/>
      <c r="D52" s="103" t="s">
        <v>75</v>
      </c>
      <c r="E52" s="49"/>
      <c r="F52" s="60" t="s">
        <v>15</v>
      </c>
      <c r="G52" s="72">
        <f t="shared" si="11"/>
        <v>471274</v>
      </c>
      <c r="H52" s="73">
        <v>10117</v>
      </c>
      <c r="I52" s="73">
        <v>10282</v>
      </c>
      <c r="J52" s="73">
        <v>10660</v>
      </c>
      <c r="K52" s="73">
        <v>11045</v>
      </c>
      <c r="L52" s="73">
        <v>11436</v>
      </c>
      <c r="M52" s="73">
        <v>11792</v>
      </c>
      <c r="N52" s="73">
        <v>12153</v>
      </c>
      <c r="O52" s="73">
        <v>12519</v>
      </c>
      <c r="P52" s="73">
        <v>12890</v>
      </c>
      <c r="Q52" s="73">
        <v>13267</v>
      </c>
      <c r="R52" s="73">
        <v>13596</v>
      </c>
      <c r="S52" s="73">
        <v>13694</v>
      </c>
      <c r="T52" s="73">
        <v>13792</v>
      </c>
      <c r="U52" s="73">
        <v>13890</v>
      </c>
      <c r="V52" s="73">
        <v>13987</v>
      </c>
      <c r="W52" s="73">
        <v>14041</v>
      </c>
      <c r="X52" s="73">
        <v>14094</v>
      </c>
      <c r="Y52" s="73">
        <v>14147</v>
      </c>
      <c r="Z52" s="73">
        <v>14200</v>
      </c>
      <c r="AA52" s="73">
        <v>14253</v>
      </c>
      <c r="AB52" s="73">
        <v>14277</v>
      </c>
      <c r="AC52" s="73">
        <v>14301</v>
      </c>
      <c r="AD52" s="73">
        <v>14326</v>
      </c>
      <c r="AE52" s="73">
        <v>14350</v>
      </c>
      <c r="AF52" s="73">
        <v>14375</v>
      </c>
      <c r="AG52" s="73">
        <v>14376</v>
      </c>
      <c r="AH52" s="73">
        <v>14377</v>
      </c>
      <c r="AI52" s="73">
        <v>14378</v>
      </c>
      <c r="AJ52" s="73">
        <v>14379</v>
      </c>
      <c r="AK52" s="73">
        <v>14380</v>
      </c>
      <c r="AL52" s="73">
        <v>14380</v>
      </c>
      <c r="AM52" s="73">
        <v>14380</v>
      </c>
      <c r="AN52" s="73">
        <v>14380</v>
      </c>
      <c r="AO52" s="73">
        <v>14380</v>
      </c>
      <c r="AP52" s="73">
        <v>14380</v>
      </c>
      <c r="AQ52" s="8"/>
      <c r="AS52" s="24"/>
    </row>
    <row r="53" spans="2:45">
      <c r="B53" s="5"/>
      <c r="D53" s="103"/>
      <c r="E53" s="49"/>
      <c r="F53" s="49"/>
      <c r="G53" s="54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8"/>
      <c r="AS53" s="24"/>
    </row>
    <row r="54" spans="2:45" s="22" customFormat="1">
      <c r="B54" s="5"/>
      <c r="D54" s="104"/>
      <c r="E54" s="51"/>
      <c r="F54" s="59" t="s">
        <v>56</v>
      </c>
      <c r="G54" s="72">
        <f t="shared" ref="G54:G59" si="13">SUM(H54:AP54)</f>
        <v>1242696</v>
      </c>
      <c r="H54" s="72">
        <f t="shared" ref="H54:AP54" si="14">SUM(H55:H59)</f>
        <v>6736</v>
      </c>
      <c r="I54" s="72">
        <f t="shared" si="14"/>
        <v>6794</v>
      </c>
      <c r="J54" s="72">
        <f t="shared" si="14"/>
        <v>6921</v>
      </c>
      <c r="K54" s="72">
        <f t="shared" si="14"/>
        <v>7047</v>
      </c>
      <c r="L54" s="72">
        <f t="shared" si="14"/>
        <v>7078</v>
      </c>
      <c r="M54" s="72">
        <f t="shared" si="14"/>
        <v>7088</v>
      </c>
      <c r="N54" s="72">
        <f t="shared" si="14"/>
        <v>12440</v>
      </c>
      <c r="O54" s="72">
        <f t="shared" si="14"/>
        <v>17603</v>
      </c>
      <c r="P54" s="72">
        <f t="shared" si="14"/>
        <v>22819</v>
      </c>
      <c r="Q54" s="72">
        <f t="shared" si="14"/>
        <v>28155</v>
      </c>
      <c r="R54" s="72">
        <f t="shared" si="14"/>
        <v>33280</v>
      </c>
      <c r="S54" s="72">
        <f t="shared" si="14"/>
        <v>38727</v>
      </c>
      <c r="T54" s="72">
        <f t="shared" si="14"/>
        <v>44253</v>
      </c>
      <c r="U54" s="72">
        <f t="shared" si="14"/>
        <v>44546</v>
      </c>
      <c r="V54" s="72">
        <f t="shared" si="14"/>
        <v>44838</v>
      </c>
      <c r="W54" s="72">
        <f t="shared" si="14"/>
        <v>44994</v>
      </c>
      <c r="X54" s="72">
        <f t="shared" si="14"/>
        <v>45150</v>
      </c>
      <c r="Y54" s="72">
        <f t="shared" si="14"/>
        <v>45306</v>
      </c>
      <c r="Z54" s="72">
        <f t="shared" si="14"/>
        <v>45463</v>
      </c>
      <c r="AA54" s="72">
        <f t="shared" si="14"/>
        <v>45618</v>
      </c>
      <c r="AB54" s="72">
        <f t="shared" si="14"/>
        <v>45684</v>
      </c>
      <c r="AC54" s="72">
        <f t="shared" si="14"/>
        <v>45750</v>
      </c>
      <c r="AD54" s="72">
        <f t="shared" si="14"/>
        <v>45817</v>
      </c>
      <c r="AE54" s="72">
        <f t="shared" si="14"/>
        <v>45882</v>
      </c>
      <c r="AF54" s="72">
        <f t="shared" si="14"/>
        <v>45947</v>
      </c>
      <c r="AG54" s="72">
        <f t="shared" si="14"/>
        <v>45938</v>
      </c>
      <c r="AH54" s="72">
        <f t="shared" si="14"/>
        <v>45928</v>
      </c>
      <c r="AI54" s="72">
        <f t="shared" si="14"/>
        <v>45919</v>
      </c>
      <c r="AJ54" s="72">
        <f t="shared" si="14"/>
        <v>45909</v>
      </c>
      <c r="AK54" s="72">
        <f t="shared" si="14"/>
        <v>45899</v>
      </c>
      <c r="AL54" s="72">
        <f t="shared" si="14"/>
        <v>45877</v>
      </c>
      <c r="AM54" s="72">
        <f t="shared" si="14"/>
        <v>45855</v>
      </c>
      <c r="AN54" s="72">
        <f t="shared" si="14"/>
        <v>45833</v>
      </c>
      <c r="AO54" s="72">
        <f t="shared" si="14"/>
        <v>45812</v>
      </c>
      <c r="AP54" s="72">
        <f t="shared" si="14"/>
        <v>45790</v>
      </c>
      <c r="AQ54" s="8"/>
      <c r="AS54" s="24"/>
    </row>
    <row r="55" spans="2:45">
      <c r="B55" s="5"/>
      <c r="D55" s="103" t="s">
        <v>76</v>
      </c>
      <c r="E55" s="46"/>
      <c r="F55" s="60" t="s">
        <v>52</v>
      </c>
      <c r="G55" s="72">
        <f t="shared" si="13"/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73">
        <v>0</v>
      </c>
      <c r="Q55" s="73">
        <v>0</v>
      </c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0</v>
      </c>
      <c r="X55" s="73">
        <v>0</v>
      </c>
      <c r="Y55" s="73">
        <v>0</v>
      </c>
      <c r="Z55" s="73">
        <v>0</v>
      </c>
      <c r="AA55" s="73">
        <v>0</v>
      </c>
      <c r="AB55" s="73">
        <v>0</v>
      </c>
      <c r="AC55" s="73">
        <v>0</v>
      </c>
      <c r="AD55" s="73">
        <v>0</v>
      </c>
      <c r="AE55" s="73">
        <v>0</v>
      </c>
      <c r="AF55" s="73">
        <v>0</v>
      </c>
      <c r="AG55" s="73">
        <v>0</v>
      </c>
      <c r="AH55" s="73">
        <v>0</v>
      </c>
      <c r="AI55" s="73">
        <v>0</v>
      </c>
      <c r="AJ55" s="73">
        <v>0</v>
      </c>
      <c r="AK55" s="73">
        <v>0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8"/>
      <c r="AS55" s="24"/>
    </row>
    <row r="56" spans="2:45">
      <c r="B56" s="5"/>
      <c r="D56" s="103" t="s">
        <v>77</v>
      </c>
      <c r="E56" s="46"/>
      <c r="F56" s="60" t="s">
        <v>53</v>
      </c>
      <c r="G56" s="72">
        <f t="shared" si="13"/>
        <v>171259</v>
      </c>
      <c r="H56" s="73">
        <v>887</v>
      </c>
      <c r="I56" s="73">
        <v>888</v>
      </c>
      <c r="J56" s="73">
        <v>873</v>
      </c>
      <c r="K56" s="73">
        <v>857</v>
      </c>
      <c r="L56" s="73">
        <v>829</v>
      </c>
      <c r="M56" s="73">
        <v>800</v>
      </c>
      <c r="N56" s="73">
        <v>1877</v>
      </c>
      <c r="O56" s="73">
        <v>2658</v>
      </c>
      <c r="P56" s="73">
        <v>3384</v>
      </c>
      <c r="Q56" s="73">
        <v>4124</v>
      </c>
      <c r="R56" s="73">
        <v>4654</v>
      </c>
      <c r="S56" s="73">
        <v>5434</v>
      </c>
      <c r="T56" s="73">
        <v>6220</v>
      </c>
      <c r="U56" s="73">
        <v>6243</v>
      </c>
      <c r="V56" s="73">
        <v>6265</v>
      </c>
      <c r="W56" s="73">
        <v>6275</v>
      </c>
      <c r="X56" s="73">
        <v>6285</v>
      </c>
      <c r="Y56" s="73">
        <v>6295</v>
      </c>
      <c r="Z56" s="73">
        <v>6305</v>
      </c>
      <c r="AA56" s="73">
        <v>6314</v>
      </c>
      <c r="AB56" s="73">
        <v>6313</v>
      </c>
      <c r="AC56" s="73">
        <v>6311</v>
      </c>
      <c r="AD56" s="73">
        <v>6310</v>
      </c>
      <c r="AE56" s="73">
        <v>6308</v>
      </c>
      <c r="AF56" s="73">
        <v>6306</v>
      </c>
      <c r="AG56" s="73">
        <v>6294</v>
      </c>
      <c r="AH56" s="73">
        <v>6282</v>
      </c>
      <c r="AI56" s="73">
        <v>6269</v>
      </c>
      <c r="AJ56" s="73">
        <v>6257</v>
      </c>
      <c r="AK56" s="73">
        <v>6245</v>
      </c>
      <c r="AL56" s="73">
        <v>6223</v>
      </c>
      <c r="AM56" s="73">
        <v>6201</v>
      </c>
      <c r="AN56" s="73">
        <v>6179</v>
      </c>
      <c r="AO56" s="73">
        <v>6158</v>
      </c>
      <c r="AP56" s="73">
        <v>6136</v>
      </c>
      <c r="AQ56" s="8"/>
      <c r="AS56" s="24"/>
    </row>
    <row r="57" spans="2:45">
      <c r="B57" s="5"/>
      <c r="D57" s="103" t="s">
        <v>78</v>
      </c>
      <c r="E57" s="46"/>
      <c r="F57" s="60" t="s">
        <v>54</v>
      </c>
      <c r="G57" s="72">
        <f t="shared" si="13"/>
        <v>539342</v>
      </c>
      <c r="H57" s="73">
        <v>2944</v>
      </c>
      <c r="I57" s="73">
        <v>2973</v>
      </c>
      <c r="J57" s="73">
        <v>3044</v>
      </c>
      <c r="K57" s="73">
        <v>3116</v>
      </c>
      <c r="L57" s="73">
        <v>3146</v>
      </c>
      <c r="M57" s="73">
        <v>3165</v>
      </c>
      <c r="N57" s="73">
        <v>5317</v>
      </c>
      <c r="O57" s="73">
        <v>7523</v>
      </c>
      <c r="P57" s="73">
        <v>9783</v>
      </c>
      <c r="Q57" s="73">
        <v>12097</v>
      </c>
      <c r="R57" s="73">
        <v>14410</v>
      </c>
      <c r="S57" s="73">
        <v>16759</v>
      </c>
      <c r="T57" s="73">
        <v>19145</v>
      </c>
      <c r="U57" s="73">
        <v>19281</v>
      </c>
      <c r="V57" s="73">
        <v>19417</v>
      </c>
      <c r="W57" s="73">
        <v>19491</v>
      </c>
      <c r="X57" s="73">
        <v>19564</v>
      </c>
      <c r="Y57" s="73">
        <v>19638</v>
      </c>
      <c r="Z57" s="73">
        <v>19711</v>
      </c>
      <c r="AA57" s="73">
        <v>19785</v>
      </c>
      <c r="AB57" s="73">
        <v>19819</v>
      </c>
      <c r="AC57" s="73">
        <v>19853</v>
      </c>
      <c r="AD57" s="73">
        <v>19887</v>
      </c>
      <c r="AE57" s="73">
        <v>19921</v>
      </c>
      <c r="AF57" s="73">
        <v>19955</v>
      </c>
      <c r="AG57" s="73">
        <v>19956</v>
      </c>
      <c r="AH57" s="73">
        <v>19957</v>
      </c>
      <c r="AI57" s="73">
        <v>19959</v>
      </c>
      <c r="AJ57" s="73">
        <v>19960</v>
      </c>
      <c r="AK57" s="73">
        <v>19961</v>
      </c>
      <c r="AL57" s="73">
        <v>19961</v>
      </c>
      <c r="AM57" s="73">
        <v>19961</v>
      </c>
      <c r="AN57" s="73">
        <v>19961</v>
      </c>
      <c r="AO57" s="73">
        <v>19961</v>
      </c>
      <c r="AP57" s="73">
        <v>19961</v>
      </c>
      <c r="AQ57" s="8"/>
      <c r="AS57" s="24"/>
    </row>
    <row r="58" spans="2:45">
      <c r="B58" s="5"/>
      <c r="D58" s="103" t="s">
        <v>79</v>
      </c>
      <c r="E58" s="46"/>
      <c r="F58" s="60" t="s">
        <v>11</v>
      </c>
      <c r="G58" s="72">
        <f t="shared" si="13"/>
        <v>178887</v>
      </c>
      <c r="H58" s="73">
        <v>977</v>
      </c>
      <c r="I58" s="73">
        <v>986</v>
      </c>
      <c r="J58" s="73">
        <v>1010</v>
      </c>
      <c r="K58" s="73">
        <v>1033</v>
      </c>
      <c r="L58" s="73">
        <v>1043</v>
      </c>
      <c r="M58" s="73">
        <v>1050</v>
      </c>
      <c r="N58" s="73">
        <v>1764</v>
      </c>
      <c r="O58" s="73">
        <v>2495</v>
      </c>
      <c r="P58" s="73">
        <v>3245</v>
      </c>
      <c r="Q58" s="73">
        <v>4012</v>
      </c>
      <c r="R58" s="73">
        <v>4779</v>
      </c>
      <c r="S58" s="73">
        <v>5559</v>
      </c>
      <c r="T58" s="73">
        <v>6350</v>
      </c>
      <c r="U58" s="73">
        <v>6395</v>
      </c>
      <c r="V58" s="73">
        <v>6440</v>
      </c>
      <c r="W58" s="73">
        <v>6464</v>
      </c>
      <c r="X58" s="73">
        <v>6489</v>
      </c>
      <c r="Y58" s="73">
        <v>6513</v>
      </c>
      <c r="Z58" s="73">
        <v>6538</v>
      </c>
      <c r="AA58" s="73">
        <v>6562</v>
      </c>
      <c r="AB58" s="73">
        <v>6573</v>
      </c>
      <c r="AC58" s="73">
        <v>6585</v>
      </c>
      <c r="AD58" s="73">
        <v>6596</v>
      </c>
      <c r="AE58" s="73">
        <v>6607</v>
      </c>
      <c r="AF58" s="73">
        <v>6618</v>
      </c>
      <c r="AG58" s="73">
        <v>6619</v>
      </c>
      <c r="AH58" s="73">
        <v>6619</v>
      </c>
      <c r="AI58" s="73">
        <v>6620</v>
      </c>
      <c r="AJ58" s="73">
        <v>6620</v>
      </c>
      <c r="AK58" s="73">
        <v>6621</v>
      </c>
      <c r="AL58" s="73">
        <v>6621</v>
      </c>
      <c r="AM58" s="73">
        <v>6621</v>
      </c>
      <c r="AN58" s="73">
        <v>6621</v>
      </c>
      <c r="AO58" s="73">
        <v>6621</v>
      </c>
      <c r="AP58" s="73">
        <v>6621</v>
      </c>
      <c r="AQ58" s="8"/>
      <c r="AS58" s="24"/>
    </row>
    <row r="59" spans="2:45">
      <c r="B59" s="5"/>
      <c r="D59" s="103" t="s">
        <v>80</v>
      </c>
      <c r="E59" s="49"/>
      <c r="F59" s="60" t="s">
        <v>15</v>
      </c>
      <c r="G59" s="72">
        <f t="shared" si="13"/>
        <v>353208</v>
      </c>
      <c r="H59" s="73">
        <v>1928</v>
      </c>
      <c r="I59" s="73">
        <v>1947</v>
      </c>
      <c r="J59" s="73">
        <v>1994</v>
      </c>
      <c r="K59" s="73">
        <v>2041</v>
      </c>
      <c r="L59" s="73">
        <v>2060</v>
      </c>
      <c r="M59" s="73">
        <v>2073</v>
      </c>
      <c r="N59" s="73">
        <v>3482</v>
      </c>
      <c r="O59" s="73">
        <v>4927</v>
      </c>
      <c r="P59" s="73">
        <v>6407</v>
      </c>
      <c r="Q59" s="73">
        <v>7922</v>
      </c>
      <c r="R59" s="73">
        <v>9437</v>
      </c>
      <c r="S59" s="73">
        <v>10975</v>
      </c>
      <c r="T59" s="73">
        <v>12538</v>
      </c>
      <c r="U59" s="73">
        <v>12627</v>
      </c>
      <c r="V59" s="73">
        <v>12716</v>
      </c>
      <c r="W59" s="73">
        <v>12764</v>
      </c>
      <c r="X59" s="73">
        <v>12812</v>
      </c>
      <c r="Y59" s="73">
        <v>12860</v>
      </c>
      <c r="Z59" s="73">
        <v>12909</v>
      </c>
      <c r="AA59" s="73">
        <v>12957</v>
      </c>
      <c r="AB59" s="73">
        <v>12979</v>
      </c>
      <c r="AC59" s="73">
        <v>13001</v>
      </c>
      <c r="AD59" s="73">
        <v>13024</v>
      </c>
      <c r="AE59" s="73">
        <v>13046</v>
      </c>
      <c r="AF59" s="73">
        <v>13068</v>
      </c>
      <c r="AG59" s="73">
        <v>13069</v>
      </c>
      <c r="AH59" s="73">
        <v>13070</v>
      </c>
      <c r="AI59" s="73">
        <v>13071</v>
      </c>
      <c r="AJ59" s="73">
        <v>13072</v>
      </c>
      <c r="AK59" s="73">
        <v>13072</v>
      </c>
      <c r="AL59" s="73">
        <v>13072</v>
      </c>
      <c r="AM59" s="73">
        <v>13072</v>
      </c>
      <c r="AN59" s="73">
        <v>13072</v>
      </c>
      <c r="AO59" s="73">
        <v>13072</v>
      </c>
      <c r="AP59" s="73">
        <v>13072</v>
      </c>
      <c r="AQ59" s="8"/>
      <c r="AS59" s="24"/>
    </row>
    <row r="60" spans="2:45">
      <c r="B60" s="5"/>
      <c r="D60" s="103"/>
      <c r="E60" s="49"/>
      <c r="F60" s="49"/>
      <c r="G60" s="54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8"/>
      <c r="AS60" s="24"/>
    </row>
    <row r="61" spans="2:45" s="22" customFormat="1">
      <c r="B61" s="5"/>
      <c r="D61" s="104"/>
      <c r="E61" s="51"/>
      <c r="F61" s="59" t="s">
        <v>57</v>
      </c>
      <c r="G61" s="72">
        <f t="shared" ref="G61:G66" si="15">SUM(H61:AP61)</f>
        <v>850072</v>
      </c>
      <c r="H61" s="72">
        <f t="shared" ref="H61:AP61" si="16">SUM(H62:H66)</f>
        <v>3749</v>
      </c>
      <c r="I61" s="72">
        <f t="shared" si="16"/>
        <v>4096</v>
      </c>
      <c r="J61" s="72">
        <f t="shared" si="16"/>
        <v>5425</v>
      </c>
      <c r="K61" s="72">
        <f t="shared" si="16"/>
        <v>6491</v>
      </c>
      <c r="L61" s="72">
        <f t="shared" si="16"/>
        <v>7090</v>
      </c>
      <c r="M61" s="72">
        <f t="shared" si="16"/>
        <v>8201</v>
      </c>
      <c r="N61" s="72">
        <f t="shared" si="16"/>
        <v>14109</v>
      </c>
      <c r="O61" s="72">
        <f t="shared" si="16"/>
        <v>15901</v>
      </c>
      <c r="P61" s="72">
        <f t="shared" si="16"/>
        <v>21431</v>
      </c>
      <c r="Q61" s="72">
        <f t="shared" si="16"/>
        <v>24032</v>
      </c>
      <c r="R61" s="72">
        <f t="shared" si="16"/>
        <v>26343</v>
      </c>
      <c r="S61" s="72">
        <f t="shared" si="16"/>
        <v>28162</v>
      </c>
      <c r="T61" s="72">
        <f t="shared" si="16"/>
        <v>30866</v>
      </c>
      <c r="U61" s="72">
        <f t="shared" si="16"/>
        <v>30768</v>
      </c>
      <c r="V61" s="72">
        <f t="shared" si="16"/>
        <v>30667</v>
      </c>
      <c r="W61" s="72">
        <f t="shared" si="16"/>
        <v>31054</v>
      </c>
      <c r="X61" s="72">
        <f t="shared" si="16"/>
        <v>30362</v>
      </c>
      <c r="Y61" s="72">
        <f t="shared" si="16"/>
        <v>30206</v>
      </c>
      <c r="Z61" s="72">
        <f t="shared" si="16"/>
        <v>30047</v>
      </c>
      <c r="AA61" s="72">
        <f t="shared" si="16"/>
        <v>29888</v>
      </c>
      <c r="AB61" s="72">
        <f t="shared" si="16"/>
        <v>30225</v>
      </c>
      <c r="AC61" s="72">
        <f t="shared" si="16"/>
        <v>29657</v>
      </c>
      <c r="AD61" s="72">
        <f t="shared" si="16"/>
        <v>29627</v>
      </c>
      <c r="AE61" s="72">
        <f t="shared" si="16"/>
        <v>29598</v>
      </c>
      <c r="AF61" s="72">
        <f t="shared" si="16"/>
        <v>29569</v>
      </c>
      <c r="AG61" s="72">
        <f t="shared" si="16"/>
        <v>30029</v>
      </c>
      <c r="AH61" s="72">
        <f t="shared" si="16"/>
        <v>29431</v>
      </c>
      <c r="AI61" s="72">
        <f t="shared" si="16"/>
        <v>29363</v>
      </c>
      <c r="AJ61" s="72">
        <f t="shared" si="16"/>
        <v>29296</v>
      </c>
      <c r="AK61" s="72">
        <f t="shared" si="16"/>
        <v>29227</v>
      </c>
      <c r="AL61" s="72">
        <f t="shared" si="16"/>
        <v>29645</v>
      </c>
      <c r="AM61" s="72">
        <f t="shared" si="16"/>
        <v>29029</v>
      </c>
      <c r="AN61" s="72">
        <f t="shared" si="16"/>
        <v>28929</v>
      </c>
      <c r="AO61" s="72">
        <f t="shared" si="16"/>
        <v>28829</v>
      </c>
      <c r="AP61" s="72">
        <f t="shared" si="16"/>
        <v>28730</v>
      </c>
      <c r="AQ61" s="8"/>
      <c r="AS61" s="24"/>
    </row>
    <row r="62" spans="2:45">
      <c r="B62" s="5"/>
      <c r="D62" s="103" t="s">
        <v>81</v>
      </c>
      <c r="E62" s="46"/>
      <c r="F62" s="60" t="s">
        <v>52</v>
      </c>
      <c r="G62" s="72">
        <f t="shared" si="15"/>
        <v>258129</v>
      </c>
      <c r="H62" s="73">
        <v>2084</v>
      </c>
      <c r="I62" s="73">
        <v>2427</v>
      </c>
      <c r="J62" s="73">
        <v>3771</v>
      </c>
      <c r="K62" s="73">
        <v>4855</v>
      </c>
      <c r="L62" s="73">
        <v>5493</v>
      </c>
      <c r="M62" s="73">
        <v>6646</v>
      </c>
      <c r="N62" s="73">
        <v>6273</v>
      </c>
      <c r="O62" s="73">
        <v>6798</v>
      </c>
      <c r="P62" s="73">
        <v>8122</v>
      </c>
      <c r="Q62" s="73">
        <v>8516</v>
      </c>
      <c r="R62" s="73">
        <v>9305</v>
      </c>
      <c r="S62" s="73">
        <v>8745</v>
      </c>
      <c r="T62" s="73">
        <v>9053</v>
      </c>
      <c r="U62" s="73">
        <v>8902</v>
      </c>
      <c r="V62" s="73">
        <v>8750</v>
      </c>
      <c r="W62" s="73">
        <v>9125</v>
      </c>
      <c r="X62" s="73">
        <v>8422</v>
      </c>
      <c r="Y62" s="73">
        <v>8254</v>
      </c>
      <c r="Z62" s="73">
        <v>8085</v>
      </c>
      <c r="AA62" s="73">
        <v>7915</v>
      </c>
      <c r="AB62" s="73">
        <v>8275</v>
      </c>
      <c r="AC62" s="73">
        <v>7730</v>
      </c>
      <c r="AD62" s="73">
        <v>7725</v>
      </c>
      <c r="AE62" s="73">
        <v>7719</v>
      </c>
      <c r="AF62" s="73">
        <v>7714</v>
      </c>
      <c r="AG62" s="73">
        <v>8231</v>
      </c>
      <c r="AH62" s="73">
        <v>7689</v>
      </c>
      <c r="AI62" s="73">
        <v>7677</v>
      </c>
      <c r="AJ62" s="73">
        <v>7665</v>
      </c>
      <c r="AK62" s="73">
        <v>7653</v>
      </c>
      <c r="AL62" s="73">
        <v>8152</v>
      </c>
      <c r="AM62" s="73">
        <v>7617</v>
      </c>
      <c r="AN62" s="73">
        <v>7599</v>
      </c>
      <c r="AO62" s="73">
        <v>7580</v>
      </c>
      <c r="AP62" s="73">
        <v>7562</v>
      </c>
      <c r="AQ62" s="8"/>
      <c r="AS62" s="24"/>
    </row>
    <row r="63" spans="2:45">
      <c r="B63" s="5"/>
      <c r="D63" s="103" t="s">
        <v>82</v>
      </c>
      <c r="E63" s="46"/>
      <c r="F63" s="60" t="s">
        <v>53</v>
      </c>
      <c r="G63" s="72">
        <f t="shared" si="15"/>
        <v>535555</v>
      </c>
      <c r="H63" s="73">
        <v>1358</v>
      </c>
      <c r="I63" s="73">
        <v>1359</v>
      </c>
      <c r="J63" s="73">
        <v>1336</v>
      </c>
      <c r="K63" s="73">
        <v>1311</v>
      </c>
      <c r="L63" s="73">
        <v>1268</v>
      </c>
      <c r="M63" s="73">
        <v>1224</v>
      </c>
      <c r="N63" s="73">
        <v>7280</v>
      </c>
      <c r="O63" s="73">
        <v>8317</v>
      </c>
      <c r="P63" s="73">
        <v>12286</v>
      </c>
      <c r="Q63" s="73">
        <v>14251</v>
      </c>
      <c r="R63" s="73">
        <v>15531</v>
      </c>
      <c r="S63" s="73">
        <v>17664</v>
      </c>
      <c r="T63" s="73">
        <v>19811</v>
      </c>
      <c r="U63" s="73">
        <v>19849</v>
      </c>
      <c r="V63" s="73">
        <v>19887</v>
      </c>
      <c r="W63" s="73">
        <v>19891</v>
      </c>
      <c r="X63" s="73">
        <v>19894</v>
      </c>
      <c r="Y63" s="73">
        <v>19898</v>
      </c>
      <c r="Z63" s="73">
        <v>19902</v>
      </c>
      <c r="AA63" s="73">
        <v>19905</v>
      </c>
      <c r="AB63" s="73">
        <v>19878</v>
      </c>
      <c r="AC63" s="73">
        <v>19851</v>
      </c>
      <c r="AD63" s="73">
        <v>19823</v>
      </c>
      <c r="AE63" s="73">
        <v>19796</v>
      </c>
      <c r="AF63" s="73">
        <v>19769</v>
      </c>
      <c r="AG63" s="73">
        <v>19712</v>
      </c>
      <c r="AH63" s="73">
        <v>19656</v>
      </c>
      <c r="AI63" s="73">
        <v>19600</v>
      </c>
      <c r="AJ63" s="73">
        <v>19544</v>
      </c>
      <c r="AK63" s="73">
        <v>19487</v>
      </c>
      <c r="AL63" s="73">
        <v>19406</v>
      </c>
      <c r="AM63" s="73">
        <v>19325</v>
      </c>
      <c r="AN63" s="73">
        <v>19243</v>
      </c>
      <c r="AO63" s="73">
        <v>19162</v>
      </c>
      <c r="AP63" s="73">
        <v>19081</v>
      </c>
      <c r="AQ63" s="8"/>
      <c r="AS63" s="24"/>
    </row>
    <row r="64" spans="2:45">
      <c r="B64" s="5"/>
      <c r="D64" s="103" t="s">
        <v>83</v>
      </c>
      <c r="E64" s="46"/>
      <c r="F64" s="60" t="s">
        <v>54</v>
      </c>
      <c r="G64" s="72">
        <f t="shared" si="15"/>
        <v>28389</v>
      </c>
      <c r="H64" s="73">
        <v>155</v>
      </c>
      <c r="I64" s="73">
        <v>156</v>
      </c>
      <c r="J64" s="73">
        <v>160</v>
      </c>
      <c r="K64" s="73">
        <v>164</v>
      </c>
      <c r="L64" s="73">
        <v>166</v>
      </c>
      <c r="M64" s="73">
        <v>167</v>
      </c>
      <c r="N64" s="73">
        <v>280</v>
      </c>
      <c r="O64" s="73">
        <v>396</v>
      </c>
      <c r="P64" s="73">
        <v>515</v>
      </c>
      <c r="Q64" s="73">
        <v>637</v>
      </c>
      <c r="R64" s="73">
        <v>758</v>
      </c>
      <c r="S64" s="73">
        <v>882</v>
      </c>
      <c r="T64" s="73">
        <v>1008</v>
      </c>
      <c r="U64" s="73">
        <v>1015</v>
      </c>
      <c r="V64" s="73">
        <v>1022</v>
      </c>
      <c r="W64" s="73">
        <v>1026</v>
      </c>
      <c r="X64" s="73">
        <v>1030</v>
      </c>
      <c r="Y64" s="73">
        <v>1034</v>
      </c>
      <c r="Z64" s="73">
        <v>1037</v>
      </c>
      <c r="AA64" s="73">
        <v>1041</v>
      </c>
      <c r="AB64" s="73">
        <v>1043</v>
      </c>
      <c r="AC64" s="73">
        <v>1045</v>
      </c>
      <c r="AD64" s="73">
        <v>1047</v>
      </c>
      <c r="AE64" s="73">
        <v>1048</v>
      </c>
      <c r="AF64" s="73">
        <v>1050</v>
      </c>
      <c r="AG64" s="73">
        <v>1050</v>
      </c>
      <c r="AH64" s="73">
        <v>1050</v>
      </c>
      <c r="AI64" s="73">
        <v>1050</v>
      </c>
      <c r="AJ64" s="73">
        <v>1051</v>
      </c>
      <c r="AK64" s="73">
        <v>1051</v>
      </c>
      <c r="AL64" s="73">
        <v>1051</v>
      </c>
      <c r="AM64" s="73">
        <v>1051</v>
      </c>
      <c r="AN64" s="73">
        <v>1051</v>
      </c>
      <c r="AO64" s="73">
        <v>1051</v>
      </c>
      <c r="AP64" s="73">
        <v>1051</v>
      </c>
      <c r="AQ64" s="8"/>
      <c r="AS64" s="24"/>
    </row>
    <row r="65" spans="2:45">
      <c r="B65" s="5"/>
      <c r="D65" s="103" t="s">
        <v>84</v>
      </c>
      <c r="E65" s="46"/>
      <c r="F65" s="60" t="s">
        <v>11</v>
      </c>
      <c r="G65" s="72">
        <f t="shared" si="15"/>
        <v>9411</v>
      </c>
      <c r="H65" s="73">
        <v>51</v>
      </c>
      <c r="I65" s="73">
        <v>52</v>
      </c>
      <c r="J65" s="73">
        <v>53</v>
      </c>
      <c r="K65" s="73">
        <v>54</v>
      </c>
      <c r="L65" s="73">
        <v>55</v>
      </c>
      <c r="M65" s="73">
        <v>55</v>
      </c>
      <c r="N65" s="73">
        <v>93</v>
      </c>
      <c r="O65" s="73">
        <v>131</v>
      </c>
      <c r="P65" s="73">
        <v>171</v>
      </c>
      <c r="Q65" s="73">
        <v>211</v>
      </c>
      <c r="R65" s="73">
        <v>252</v>
      </c>
      <c r="S65" s="73">
        <v>293</v>
      </c>
      <c r="T65" s="73">
        <v>334</v>
      </c>
      <c r="U65" s="73">
        <v>337</v>
      </c>
      <c r="V65" s="73">
        <v>339</v>
      </c>
      <c r="W65" s="73">
        <v>340</v>
      </c>
      <c r="X65" s="73">
        <v>342</v>
      </c>
      <c r="Y65" s="73">
        <v>343</v>
      </c>
      <c r="Z65" s="73">
        <v>344</v>
      </c>
      <c r="AA65" s="73">
        <v>345</v>
      </c>
      <c r="AB65" s="73">
        <v>346</v>
      </c>
      <c r="AC65" s="73">
        <v>347</v>
      </c>
      <c r="AD65" s="73">
        <v>347</v>
      </c>
      <c r="AE65" s="73">
        <v>348</v>
      </c>
      <c r="AF65" s="73">
        <v>348</v>
      </c>
      <c r="AG65" s="73">
        <v>348</v>
      </c>
      <c r="AH65" s="73">
        <v>348</v>
      </c>
      <c r="AI65" s="73">
        <v>348</v>
      </c>
      <c r="AJ65" s="73">
        <v>348</v>
      </c>
      <c r="AK65" s="73">
        <v>348</v>
      </c>
      <c r="AL65" s="73">
        <v>348</v>
      </c>
      <c r="AM65" s="73">
        <v>348</v>
      </c>
      <c r="AN65" s="73">
        <v>348</v>
      </c>
      <c r="AO65" s="73">
        <v>348</v>
      </c>
      <c r="AP65" s="73">
        <v>348</v>
      </c>
      <c r="AQ65" s="8"/>
      <c r="AS65" s="24"/>
    </row>
    <row r="66" spans="2:45">
      <c r="B66" s="5"/>
      <c r="D66" s="103" t="s">
        <v>85</v>
      </c>
      <c r="E66" s="49"/>
      <c r="F66" s="60" t="s">
        <v>15</v>
      </c>
      <c r="G66" s="72">
        <f t="shared" si="15"/>
        <v>18588</v>
      </c>
      <c r="H66" s="73">
        <v>101</v>
      </c>
      <c r="I66" s="73">
        <v>102</v>
      </c>
      <c r="J66" s="73">
        <v>105</v>
      </c>
      <c r="K66" s="73">
        <v>107</v>
      </c>
      <c r="L66" s="73">
        <v>108</v>
      </c>
      <c r="M66" s="73">
        <v>109</v>
      </c>
      <c r="N66" s="73">
        <v>183</v>
      </c>
      <c r="O66" s="73">
        <v>259</v>
      </c>
      <c r="P66" s="73">
        <v>337</v>
      </c>
      <c r="Q66" s="73">
        <v>417</v>
      </c>
      <c r="R66" s="73">
        <v>497</v>
      </c>
      <c r="S66" s="73">
        <v>578</v>
      </c>
      <c r="T66" s="73">
        <v>660</v>
      </c>
      <c r="U66" s="73">
        <v>665</v>
      </c>
      <c r="V66" s="73">
        <v>669</v>
      </c>
      <c r="W66" s="73">
        <v>672</v>
      </c>
      <c r="X66" s="73">
        <v>674</v>
      </c>
      <c r="Y66" s="73">
        <v>677</v>
      </c>
      <c r="Z66" s="73">
        <v>679</v>
      </c>
      <c r="AA66" s="73">
        <v>682</v>
      </c>
      <c r="AB66" s="73">
        <v>683</v>
      </c>
      <c r="AC66" s="73">
        <v>684</v>
      </c>
      <c r="AD66" s="73">
        <v>685</v>
      </c>
      <c r="AE66" s="73">
        <v>687</v>
      </c>
      <c r="AF66" s="73">
        <v>688</v>
      </c>
      <c r="AG66" s="73">
        <v>688</v>
      </c>
      <c r="AH66" s="73">
        <v>688</v>
      </c>
      <c r="AI66" s="73">
        <v>688</v>
      </c>
      <c r="AJ66" s="73">
        <v>688</v>
      </c>
      <c r="AK66" s="73">
        <v>688</v>
      </c>
      <c r="AL66" s="73">
        <v>688</v>
      </c>
      <c r="AM66" s="73">
        <v>688</v>
      </c>
      <c r="AN66" s="73">
        <v>688</v>
      </c>
      <c r="AO66" s="73">
        <v>688</v>
      </c>
      <c r="AP66" s="73">
        <v>688</v>
      </c>
      <c r="AQ66" s="8"/>
      <c r="AS66" s="24"/>
    </row>
    <row r="67" spans="2:45">
      <c r="B67" s="5"/>
      <c r="D67" s="103"/>
      <c r="E67" s="55"/>
      <c r="F67" s="56"/>
      <c r="G67" s="54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8"/>
      <c r="AS67" s="24"/>
    </row>
    <row r="68" spans="2:45">
      <c r="B68" s="5"/>
      <c r="D68" s="103"/>
      <c r="E68" s="57">
        <f>E39+1</f>
        <v>3</v>
      </c>
      <c r="F68" s="58" t="str">
        <f>LOOKUP(E68,CAPEX!$E$11:$E$19,CAPEX!$F$11:$F$19)</f>
        <v>Japeri</v>
      </c>
      <c r="G68" s="70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8"/>
      <c r="AS68" s="24"/>
    </row>
    <row r="69" spans="2:45" s="22" customFormat="1">
      <c r="B69" s="5"/>
      <c r="D69" s="104"/>
      <c r="E69" s="51"/>
      <c r="F69" s="59" t="s">
        <v>51</v>
      </c>
      <c r="G69" s="72">
        <f t="shared" ref="G69:G74" si="17">SUM(H69:AP69)</f>
        <v>48058</v>
      </c>
      <c r="H69" s="72">
        <f t="shared" ref="H69:AP69" si="18">SUM(H70:H74)</f>
        <v>564</v>
      </c>
      <c r="I69" s="72">
        <f t="shared" si="18"/>
        <v>570</v>
      </c>
      <c r="J69" s="72">
        <f t="shared" si="18"/>
        <v>610</v>
      </c>
      <c r="K69" s="72">
        <f t="shared" si="18"/>
        <v>708</v>
      </c>
      <c r="L69" s="72">
        <f t="shared" si="18"/>
        <v>1804</v>
      </c>
      <c r="M69" s="72">
        <f t="shared" si="18"/>
        <v>1844</v>
      </c>
      <c r="N69" s="72">
        <f t="shared" si="18"/>
        <v>1754</v>
      </c>
      <c r="O69" s="72">
        <f t="shared" si="18"/>
        <v>1662</v>
      </c>
      <c r="P69" s="72">
        <f t="shared" si="18"/>
        <v>1356</v>
      </c>
      <c r="Q69" s="72">
        <f t="shared" si="18"/>
        <v>1480</v>
      </c>
      <c r="R69" s="72">
        <f t="shared" si="18"/>
        <v>1386</v>
      </c>
      <c r="S69" s="72">
        <f t="shared" si="18"/>
        <v>1394</v>
      </c>
      <c r="T69" s="72">
        <f t="shared" si="18"/>
        <v>1404</v>
      </c>
      <c r="U69" s="72">
        <f t="shared" si="18"/>
        <v>1411</v>
      </c>
      <c r="V69" s="72">
        <f t="shared" si="18"/>
        <v>1419</v>
      </c>
      <c r="W69" s="72">
        <f t="shared" si="18"/>
        <v>1423</v>
      </c>
      <c r="X69" s="72">
        <f t="shared" si="18"/>
        <v>1427</v>
      </c>
      <c r="Y69" s="72">
        <f t="shared" si="18"/>
        <v>1432</v>
      </c>
      <c r="Z69" s="72">
        <f t="shared" si="18"/>
        <v>1437</v>
      </c>
      <c r="AA69" s="72">
        <f t="shared" si="18"/>
        <v>1441</v>
      </c>
      <c r="AB69" s="72">
        <f t="shared" si="18"/>
        <v>1441</v>
      </c>
      <c r="AC69" s="72">
        <f t="shared" si="18"/>
        <v>1442</v>
      </c>
      <c r="AD69" s="72">
        <f t="shared" si="18"/>
        <v>1445</v>
      </c>
      <c r="AE69" s="72">
        <f t="shared" si="18"/>
        <v>1445</v>
      </c>
      <c r="AF69" s="72">
        <f t="shared" si="18"/>
        <v>1446</v>
      </c>
      <c r="AG69" s="72">
        <f t="shared" si="18"/>
        <v>1444</v>
      </c>
      <c r="AH69" s="72">
        <f t="shared" si="18"/>
        <v>1442</v>
      </c>
      <c r="AI69" s="72">
        <f t="shared" si="18"/>
        <v>1440</v>
      </c>
      <c r="AJ69" s="72">
        <f t="shared" si="18"/>
        <v>1437</v>
      </c>
      <c r="AK69" s="72">
        <f t="shared" si="18"/>
        <v>1435</v>
      </c>
      <c r="AL69" s="72">
        <f t="shared" si="18"/>
        <v>1431</v>
      </c>
      <c r="AM69" s="72">
        <f t="shared" si="18"/>
        <v>1427</v>
      </c>
      <c r="AN69" s="72">
        <f t="shared" si="18"/>
        <v>1423</v>
      </c>
      <c r="AO69" s="72">
        <f t="shared" si="18"/>
        <v>1419</v>
      </c>
      <c r="AP69" s="72">
        <f t="shared" si="18"/>
        <v>1415</v>
      </c>
      <c r="AQ69" s="8"/>
      <c r="AS69" s="24"/>
    </row>
    <row r="70" spans="2:45">
      <c r="B70" s="5"/>
      <c r="D70" s="103" t="s">
        <v>66</v>
      </c>
      <c r="E70" s="46"/>
      <c r="F70" s="60" t="s">
        <v>52</v>
      </c>
      <c r="G70" s="72">
        <f t="shared" si="17"/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73">
        <v>0</v>
      </c>
      <c r="S70" s="73">
        <v>0</v>
      </c>
      <c r="T70" s="73">
        <v>0</v>
      </c>
      <c r="U70" s="73">
        <v>0</v>
      </c>
      <c r="V70" s="73">
        <v>0</v>
      </c>
      <c r="W70" s="73">
        <v>0</v>
      </c>
      <c r="X70" s="73">
        <v>0</v>
      </c>
      <c r="Y70" s="73">
        <v>0</v>
      </c>
      <c r="Z70" s="73">
        <v>0</v>
      </c>
      <c r="AA70" s="73">
        <v>0</v>
      </c>
      <c r="AB70" s="73">
        <v>0</v>
      </c>
      <c r="AC70" s="73">
        <v>0</v>
      </c>
      <c r="AD70" s="73">
        <v>0</v>
      </c>
      <c r="AE70" s="73">
        <v>0</v>
      </c>
      <c r="AF70" s="73">
        <v>0</v>
      </c>
      <c r="AG70" s="73">
        <v>0</v>
      </c>
      <c r="AH70" s="73">
        <v>0</v>
      </c>
      <c r="AI70" s="73">
        <v>0</v>
      </c>
      <c r="AJ70" s="73">
        <v>0</v>
      </c>
      <c r="AK70" s="73">
        <v>0</v>
      </c>
      <c r="AL70" s="73">
        <v>0</v>
      </c>
      <c r="AM70" s="73">
        <v>0</v>
      </c>
      <c r="AN70" s="73">
        <v>0</v>
      </c>
      <c r="AO70" s="73">
        <v>0</v>
      </c>
      <c r="AP70" s="73">
        <v>0</v>
      </c>
      <c r="AQ70" s="8"/>
      <c r="AS70" s="24"/>
    </row>
    <row r="71" spans="2:45">
      <c r="B71" s="5"/>
      <c r="D71" s="103" t="s">
        <v>67</v>
      </c>
      <c r="E71" s="46"/>
      <c r="F71" s="60" t="s">
        <v>53</v>
      </c>
      <c r="G71" s="72">
        <f t="shared" si="17"/>
        <v>37091</v>
      </c>
      <c r="H71" s="73">
        <v>370</v>
      </c>
      <c r="I71" s="73">
        <v>373</v>
      </c>
      <c r="J71" s="73">
        <v>390</v>
      </c>
      <c r="K71" s="73">
        <v>465</v>
      </c>
      <c r="L71" s="73">
        <v>1538</v>
      </c>
      <c r="M71" s="73">
        <v>1555</v>
      </c>
      <c r="N71" s="73">
        <v>1460</v>
      </c>
      <c r="O71" s="73">
        <v>1364</v>
      </c>
      <c r="P71" s="73">
        <v>1053</v>
      </c>
      <c r="Q71" s="73">
        <v>1173</v>
      </c>
      <c r="R71" s="73">
        <v>1076</v>
      </c>
      <c r="S71" s="73">
        <v>1081</v>
      </c>
      <c r="T71" s="73">
        <v>1086</v>
      </c>
      <c r="U71" s="73">
        <v>1090</v>
      </c>
      <c r="V71" s="73">
        <v>1095</v>
      </c>
      <c r="W71" s="73">
        <v>1097</v>
      </c>
      <c r="X71" s="73">
        <v>1099</v>
      </c>
      <c r="Y71" s="73">
        <v>1101</v>
      </c>
      <c r="Z71" s="73">
        <v>1103</v>
      </c>
      <c r="AA71" s="73">
        <v>1105</v>
      </c>
      <c r="AB71" s="73">
        <v>1105</v>
      </c>
      <c r="AC71" s="73">
        <v>1105</v>
      </c>
      <c r="AD71" s="73">
        <v>1105</v>
      </c>
      <c r="AE71" s="73">
        <v>1105</v>
      </c>
      <c r="AF71" s="73">
        <v>1104</v>
      </c>
      <c r="AG71" s="73">
        <v>1102</v>
      </c>
      <c r="AH71" s="73">
        <v>1100</v>
      </c>
      <c r="AI71" s="73">
        <v>1098</v>
      </c>
      <c r="AJ71" s="73">
        <v>1095</v>
      </c>
      <c r="AK71" s="73">
        <v>1093</v>
      </c>
      <c r="AL71" s="73">
        <v>1089</v>
      </c>
      <c r="AM71" s="73">
        <v>1085</v>
      </c>
      <c r="AN71" s="73">
        <v>1081</v>
      </c>
      <c r="AO71" s="73">
        <v>1077</v>
      </c>
      <c r="AP71" s="73">
        <v>1073</v>
      </c>
      <c r="AQ71" s="8"/>
      <c r="AS71" s="24"/>
    </row>
    <row r="72" spans="2:45">
      <c r="B72" s="5"/>
      <c r="D72" s="103" t="s">
        <v>68</v>
      </c>
      <c r="E72" s="46"/>
      <c r="F72" s="60" t="s">
        <v>54</v>
      </c>
      <c r="G72" s="72">
        <f t="shared" si="17"/>
        <v>5519</v>
      </c>
      <c r="H72" s="73">
        <v>98</v>
      </c>
      <c r="I72" s="73">
        <v>99</v>
      </c>
      <c r="J72" s="73">
        <v>111</v>
      </c>
      <c r="K72" s="73">
        <v>122</v>
      </c>
      <c r="L72" s="73">
        <v>134</v>
      </c>
      <c r="M72" s="73">
        <v>146</v>
      </c>
      <c r="N72" s="73">
        <v>148</v>
      </c>
      <c r="O72" s="73">
        <v>150</v>
      </c>
      <c r="P72" s="73">
        <v>152</v>
      </c>
      <c r="Q72" s="73">
        <v>155</v>
      </c>
      <c r="R72" s="73">
        <v>156</v>
      </c>
      <c r="S72" s="73">
        <v>158</v>
      </c>
      <c r="T72" s="73">
        <v>160</v>
      </c>
      <c r="U72" s="73">
        <v>161</v>
      </c>
      <c r="V72" s="73">
        <v>163</v>
      </c>
      <c r="W72" s="73">
        <v>164</v>
      </c>
      <c r="X72" s="73">
        <v>165</v>
      </c>
      <c r="Y72" s="73">
        <v>167</v>
      </c>
      <c r="Z72" s="73">
        <v>168</v>
      </c>
      <c r="AA72" s="73">
        <v>169</v>
      </c>
      <c r="AB72" s="73">
        <v>169</v>
      </c>
      <c r="AC72" s="73">
        <v>170</v>
      </c>
      <c r="AD72" s="73">
        <v>171</v>
      </c>
      <c r="AE72" s="73">
        <v>171</v>
      </c>
      <c r="AF72" s="73">
        <v>172</v>
      </c>
      <c r="AG72" s="73">
        <v>172</v>
      </c>
      <c r="AH72" s="73">
        <v>172</v>
      </c>
      <c r="AI72" s="73">
        <v>172</v>
      </c>
      <c r="AJ72" s="73">
        <v>172</v>
      </c>
      <c r="AK72" s="73">
        <v>172</v>
      </c>
      <c r="AL72" s="73">
        <v>172</v>
      </c>
      <c r="AM72" s="73">
        <v>172</v>
      </c>
      <c r="AN72" s="73">
        <v>172</v>
      </c>
      <c r="AO72" s="73">
        <v>172</v>
      </c>
      <c r="AP72" s="73">
        <v>172</v>
      </c>
      <c r="AQ72" s="8"/>
      <c r="AS72" s="24"/>
    </row>
    <row r="73" spans="2:45">
      <c r="B73" s="5"/>
      <c r="D73" s="103" t="s">
        <v>69</v>
      </c>
      <c r="E73" s="46"/>
      <c r="F73" s="60" t="s">
        <v>11</v>
      </c>
      <c r="G73" s="72">
        <f t="shared" si="17"/>
        <v>1830</v>
      </c>
      <c r="H73" s="73">
        <v>32</v>
      </c>
      <c r="I73" s="73">
        <v>33</v>
      </c>
      <c r="J73" s="73">
        <v>37</v>
      </c>
      <c r="K73" s="73">
        <v>41</v>
      </c>
      <c r="L73" s="73">
        <v>44</v>
      </c>
      <c r="M73" s="73">
        <v>48</v>
      </c>
      <c r="N73" s="73">
        <v>49</v>
      </c>
      <c r="O73" s="73">
        <v>50</v>
      </c>
      <c r="P73" s="73">
        <v>51</v>
      </c>
      <c r="Q73" s="73">
        <v>51</v>
      </c>
      <c r="R73" s="73">
        <v>52</v>
      </c>
      <c r="S73" s="73">
        <v>52</v>
      </c>
      <c r="T73" s="73">
        <v>53</v>
      </c>
      <c r="U73" s="73">
        <v>54</v>
      </c>
      <c r="V73" s="73">
        <v>54</v>
      </c>
      <c r="W73" s="73">
        <v>54</v>
      </c>
      <c r="X73" s="73">
        <v>55</v>
      </c>
      <c r="Y73" s="73">
        <v>55</v>
      </c>
      <c r="Z73" s="73">
        <v>56</v>
      </c>
      <c r="AA73" s="73">
        <v>56</v>
      </c>
      <c r="AB73" s="73">
        <v>56</v>
      </c>
      <c r="AC73" s="73">
        <v>56</v>
      </c>
      <c r="AD73" s="73">
        <v>57</v>
      </c>
      <c r="AE73" s="73">
        <v>57</v>
      </c>
      <c r="AF73" s="73">
        <v>57</v>
      </c>
      <c r="AG73" s="73">
        <v>57</v>
      </c>
      <c r="AH73" s="73">
        <v>57</v>
      </c>
      <c r="AI73" s="73">
        <v>57</v>
      </c>
      <c r="AJ73" s="73">
        <v>57</v>
      </c>
      <c r="AK73" s="73">
        <v>57</v>
      </c>
      <c r="AL73" s="73">
        <v>57</v>
      </c>
      <c r="AM73" s="73">
        <v>57</v>
      </c>
      <c r="AN73" s="73">
        <v>57</v>
      </c>
      <c r="AO73" s="73">
        <v>57</v>
      </c>
      <c r="AP73" s="73">
        <v>57</v>
      </c>
      <c r="AQ73" s="8"/>
      <c r="AS73" s="24"/>
    </row>
    <row r="74" spans="2:45">
      <c r="B74" s="5"/>
      <c r="D74" s="103" t="s">
        <v>70</v>
      </c>
      <c r="E74" s="49"/>
      <c r="F74" s="60" t="s">
        <v>15</v>
      </c>
      <c r="G74" s="72">
        <f t="shared" si="17"/>
        <v>3618</v>
      </c>
      <c r="H74" s="73">
        <v>64</v>
      </c>
      <c r="I74" s="73">
        <v>65</v>
      </c>
      <c r="J74" s="73">
        <v>72</v>
      </c>
      <c r="K74" s="73">
        <v>80</v>
      </c>
      <c r="L74" s="73">
        <v>88</v>
      </c>
      <c r="M74" s="73">
        <v>95</v>
      </c>
      <c r="N74" s="73">
        <v>97</v>
      </c>
      <c r="O74" s="73">
        <v>98</v>
      </c>
      <c r="P74" s="73">
        <v>100</v>
      </c>
      <c r="Q74" s="73">
        <v>101</v>
      </c>
      <c r="R74" s="73">
        <v>102</v>
      </c>
      <c r="S74" s="73">
        <v>103</v>
      </c>
      <c r="T74" s="73">
        <v>105</v>
      </c>
      <c r="U74" s="73">
        <v>106</v>
      </c>
      <c r="V74" s="73">
        <v>107</v>
      </c>
      <c r="W74" s="73">
        <v>108</v>
      </c>
      <c r="X74" s="73">
        <v>108</v>
      </c>
      <c r="Y74" s="73">
        <v>109</v>
      </c>
      <c r="Z74" s="73">
        <v>110</v>
      </c>
      <c r="AA74" s="73">
        <v>111</v>
      </c>
      <c r="AB74" s="73">
        <v>111</v>
      </c>
      <c r="AC74" s="73">
        <v>111</v>
      </c>
      <c r="AD74" s="73">
        <v>112</v>
      </c>
      <c r="AE74" s="73">
        <v>112</v>
      </c>
      <c r="AF74" s="73">
        <v>113</v>
      </c>
      <c r="AG74" s="73">
        <v>113</v>
      </c>
      <c r="AH74" s="73">
        <v>113</v>
      </c>
      <c r="AI74" s="73">
        <v>113</v>
      </c>
      <c r="AJ74" s="73">
        <v>113</v>
      </c>
      <c r="AK74" s="73">
        <v>113</v>
      </c>
      <c r="AL74" s="73">
        <v>113</v>
      </c>
      <c r="AM74" s="73">
        <v>113</v>
      </c>
      <c r="AN74" s="73">
        <v>113</v>
      </c>
      <c r="AO74" s="73">
        <v>113</v>
      </c>
      <c r="AP74" s="73">
        <v>113</v>
      </c>
      <c r="AQ74" s="8"/>
      <c r="AS74" s="24"/>
    </row>
    <row r="75" spans="2:45">
      <c r="B75" s="5"/>
      <c r="D75" s="103"/>
      <c r="E75" s="49"/>
      <c r="F75" s="49"/>
      <c r="G75" s="54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8"/>
      <c r="AS75" s="24"/>
    </row>
    <row r="76" spans="2:45" s="22" customFormat="1">
      <c r="B76" s="5"/>
      <c r="D76" s="104"/>
      <c r="E76" s="51"/>
      <c r="F76" s="59" t="s">
        <v>55</v>
      </c>
      <c r="G76" s="72">
        <f t="shared" ref="G76:G81" si="19">SUM(H76:AP76)</f>
        <v>208434</v>
      </c>
      <c r="H76" s="72">
        <f t="shared" ref="H76:AP76" si="20">SUM(H77:H81)</f>
        <v>3685</v>
      </c>
      <c r="I76" s="72">
        <f t="shared" si="20"/>
        <v>3755</v>
      </c>
      <c r="J76" s="72">
        <f t="shared" si="20"/>
        <v>4176</v>
      </c>
      <c r="K76" s="72">
        <f t="shared" si="20"/>
        <v>4609</v>
      </c>
      <c r="L76" s="72">
        <f t="shared" si="20"/>
        <v>5055</v>
      </c>
      <c r="M76" s="72">
        <f t="shared" si="20"/>
        <v>5503</v>
      </c>
      <c r="N76" s="72">
        <f t="shared" si="20"/>
        <v>5584</v>
      </c>
      <c r="O76" s="72">
        <f t="shared" si="20"/>
        <v>5667</v>
      </c>
      <c r="P76" s="72">
        <f t="shared" si="20"/>
        <v>5751</v>
      </c>
      <c r="Q76" s="72">
        <f t="shared" si="20"/>
        <v>5833</v>
      </c>
      <c r="R76" s="72">
        <f t="shared" si="20"/>
        <v>5898</v>
      </c>
      <c r="S76" s="72">
        <f t="shared" si="20"/>
        <v>5961</v>
      </c>
      <c r="T76" s="72">
        <f t="shared" si="20"/>
        <v>6027</v>
      </c>
      <c r="U76" s="72">
        <f t="shared" si="20"/>
        <v>6091</v>
      </c>
      <c r="V76" s="72">
        <f t="shared" si="20"/>
        <v>6155</v>
      </c>
      <c r="W76" s="72">
        <f t="shared" si="20"/>
        <v>6198</v>
      </c>
      <c r="X76" s="72">
        <f t="shared" si="20"/>
        <v>6242</v>
      </c>
      <c r="Y76" s="72">
        <f t="shared" si="20"/>
        <v>6285</v>
      </c>
      <c r="Z76" s="72">
        <f t="shared" si="20"/>
        <v>6329</v>
      </c>
      <c r="AA76" s="72">
        <f t="shared" si="20"/>
        <v>6373</v>
      </c>
      <c r="AB76" s="72">
        <f t="shared" si="20"/>
        <v>6396</v>
      </c>
      <c r="AC76" s="72">
        <f t="shared" si="20"/>
        <v>6419</v>
      </c>
      <c r="AD76" s="72">
        <f t="shared" si="20"/>
        <v>6443</v>
      </c>
      <c r="AE76" s="72">
        <f t="shared" si="20"/>
        <v>6464</v>
      </c>
      <c r="AF76" s="72">
        <f t="shared" si="20"/>
        <v>6488</v>
      </c>
      <c r="AG76" s="72">
        <f t="shared" si="20"/>
        <v>6492</v>
      </c>
      <c r="AH76" s="72">
        <f t="shared" si="20"/>
        <v>6497</v>
      </c>
      <c r="AI76" s="72">
        <f t="shared" si="20"/>
        <v>6500</v>
      </c>
      <c r="AJ76" s="72">
        <f t="shared" si="20"/>
        <v>6504</v>
      </c>
      <c r="AK76" s="72">
        <f t="shared" si="20"/>
        <v>6509</v>
      </c>
      <c r="AL76" s="72">
        <f t="shared" si="20"/>
        <v>6509</v>
      </c>
      <c r="AM76" s="72">
        <f t="shared" si="20"/>
        <v>6509</v>
      </c>
      <c r="AN76" s="72">
        <f t="shared" si="20"/>
        <v>6509</v>
      </c>
      <c r="AO76" s="72">
        <f t="shared" si="20"/>
        <v>6509</v>
      </c>
      <c r="AP76" s="72">
        <f t="shared" si="20"/>
        <v>6509</v>
      </c>
      <c r="AQ76" s="8"/>
      <c r="AS76" s="24"/>
    </row>
    <row r="77" spans="2:45">
      <c r="B77" s="5"/>
      <c r="D77" s="103" t="s">
        <v>71</v>
      </c>
      <c r="E77" s="46"/>
      <c r="F77" s="60" t="s">
        <v>52</v>
      </c>
      <c r="G77" s="72">
        <f t="shared" si="19"/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3">
        <v>0</v>
      </c>
      <c r="Q77" s="73">
        <v>0</v>
      </c>
      <c r="R77" s="73">
        <v>0</v>
      </c>
      <c r="S77" s="73">
        <v>0</v>
      </c>
      <c r="T77" s="73">
        <v>0</v>
      </c>
      <c r="U77" s="73">
        <v>0</v>
      </c>
      <c r="V77" s="73">
        <v>0</v>
      </c>
      <c r="W77" s="73">
        <v>0</v>
      </c>
      <c r="X77" s="73">
        <v>0</v>
      </c>
      <c r="Y77" s="73">
        <v>0</v>
      </c>
      <c r="Z77" s="73">
        <v>0</v>
      </c>
      <c r="AA77" s="73">
        <v>0</v>
      </c>
      <c r="AB77" s="73">
        <v>0</v>
      </c>
      <c r="AC77" s="73">
        <v>0</v>
      </c>
      <c r="AD77" s="73">
        <v>0</v>
      </c>
      <c r="AE77" s="73">
        <v>0</v>
      </c>
      <c r="AF77" s="73">
        <v>0</v>
      </c>
      <c r="AG77" s="73">
        <v>0</v>
      </c>
      <c r="AH77" s="73">
        <v>0</v>
      </c>
      <c r="AI77" s="73">
        <v>0</v>
      </c>
      <c r="AJ77" s="73">
        <v>0</v>
      </c>
      <c r="AK77" s="73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8"/>
      <c r="AS77" s="24"/>
    </row>
    <row r="78" spans="2:45">
      <c r="B78" s="5"/>
      <c r="D78" s="103" t="s">
        <v>72</v>
      </c>
      <c r="E78" s="46"/>
      <c r="F78" s="60" t="s">
        <v>53</v>
      </c>
      <c r="G78" s="72">
        <f t="shared" si="19"/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73">
        <v>0</v>
      </c>
      <c r="Q78" s="73">
        <v>0</v>
      </c>
      <c r="R78" s="73">
        <v>0</v>
      </c>
      <c r="S78" s="73">
        <v>0</v>
      </c>
      <c r="T78" s="73">
        <v>0</v>
      </c>
      <c r="U78" s="73">
        <v>0</v>
      </c>
      <c r="V78" s="73">
        <v>0</v>
      </c>
      <c r="W78" s="73">
        <v>0</v>
      </c>
      <c r="X78" s="73">
        <v>0</v>
      </c>
      <c r="Y78" s="73">
        <v>0</v>
      </c>
      <c r="Z78" s="73">
        <v>0</v>
      </c>
      <c r="AA78" s="73">
        <v>0</v>
      </c>
      <c r="AB78" s="73">
        <v>0</v>
      </c>
      <c r="AC78" s="73">
        <v>0</v>
      </c>
      <c r="AD78" s="73">
        <v>0</v>
      </c>
      <c r="AE78" s="73">
        <v>0</v>
      </c>
      <c r="AF78" s="73">
        <v>0</v>
      </c>
      <c r="AG78" s="73">
        <v>0</v>
      </c>
      <c r="AH78" s="73">
        <v>0</v>
      </c>
      <c r="AI78" s="73">
        <v>0</v>
      </c>
      <c r="AJ78" s="73">
        <v>0</v>
      </c>
      <c r="AK78" s="73">
        <v>0</v>
      </c>
      <c r="AL78" s="73">
        <v>0</v>
      </c>
      <c r="AM78" s="73">
        <v>0</v>
      </c>
      <c r="AN78" s="73">
        <v>0</v>
      </c>
      <c r="AO78" s="73">
        <v>0</v>
      </c>
      <c r="AP78" s="73">
        <v>0</v>
      </c>
      <c r="AQ78" s="8"/>
      <c r="AS78" s="24"/>
    </row>
    <row r="79" spans="2:45">
      <c r="B79" s="5"/>
      <c r="D79" s="103" t="s">
        <v>73</v>
      </c>
      <c r="E79" s="46"/>
      <c r="F79" s="60" t="s">
        <v>54</v>
      </c>
      <c r="G79" s="72">
        <f t="shared" si="19"/>
        <v>104919</v>
      </c>
      <c r="H79" s="73">
        <v>1855</v>
      </c>
      <c r="I79" s="73">
        <v>1890</v>
      </c>
      <c r="J79" s="73">
        <v>2102</v>
      </c>
      <c r="K79" s="73">
        <v>2320</v>
      </c>
      <c r="L79" s="73">
        <v>2545</v>
      </c>
      <c r="M79" s="73">
        <v>2770</v>
      </c>
      <c r="N79" s="73">
        <v>2811</v>
      </c>
      <c r="O79" s="73">
        <v>2853</v>
      </c>
      <c r="P79" s="73">
        <v>2895</v>
      </c>
      <c r="Q79" s="73">
        <v>2936</v>
      </c>
      <c r="R79" s="73">
        <v>2969</v>
      </c>
      <c r="S79" s="73">
        <v>3001</v>
      </c>
      <c r="T79" s="73">
        <v>3034</v>
      </c>
      <c r="U79" s="73">
        <v>3066</v>
      </c>
      <c r="V79" s="73">
        <v>3098</v>
      </c>
      <c r="W79" s="73">
        <v>3120</v>
      </c>
      <c r="X79" s="73">
        <v>3142</v>
      </c>
      <c r="Y79" s="73">
        <v>3164</v>
      </c>
      <c r="Z79" s="73">
        <v>3186</v>
      </c>
      <c r="AA79" s="73">
        <v>3208</v>
      </c>
      <c r="AB79" s="73">
        <v>3220</v>
      </c>
      <c r="AC79" s="73">
        <v>3231</v>
      </c>
      <c r="AD79" s="73">
        <v>3243</v>
      </c>
      <c r="AE79" s="73">
        <v>3254</v>
      </c>
      <c r="AF79" s="73">
        <v>3266</v>
      </c>
      <c r="AG79" s="73">
        <v>3268</v>
      </c>
      <c r="AH79" s="73">
        <v>3270</v>
      </c>
      <c r="AI79" s="73">
        <v>3272</v>
      </c>
      <c r="AJ79" s="73">
        <v>3274</v>
      </c>
      <c r="AK79" s="73">
        <v>3276</v>
      </c>
      <c r="AL79" s="73">
        <v>3276</v>
      </c>
      <c r="AM79" s="73">
        <v>3276</v>
      </c>
      <c r="AN79" s="73">
        <v>3276</v>
      </c>
      <c r="AO79" s="73">
        <v>3276</v>
      </c>
      <c r="AP79" s="73">
        <v>3276</v>
      </c>
      <c r="AQ79" s="8"/>
      <c r="AS79" s="24"/>
    </row>
    <row r="80" spans="2:45">
      <c r="B80" s="5"/>
      <c r="D80" s="103" t="s">
        <v>74</v>
      </c>
      <c r="E80" s="46"/>
      <c r="F80" s="60" t="s">
        <v>11</v>
      </c>
      <c r="G80" s="72">
        <f t="shared" si="19"/>
        <v>34802</v>
      </c>
      <c r="H80" s="73">
        <v>615</v>
      </c>
      <c r="I80" s="73">
        <v>627</v>
      </c>
      <c r="J80" s="73">
        <v>697</v>
      </c>
      <c r="K80" s="73">
        <v>770</v>
      </c>
      <c r="L80" s="73">
        <v>844</v>
      </c>
      <c r="M80" s="73">
        <v>919</v>
      </c>
      <c r="N80" s="73">
        <v>932</v>
      </c>
      <c r="O80" s="73">
        <v>946</v>
      </c>
      <c r="P80" s="73">
        <v>960</v>
      </c>
      <c r="Q80" s="73">
        <v>974</v>
      </c>
      <c r="R80" s="73">
        <v>985</v>
      </c>
      <c r="S80" s="73">
        <v>995</v>
      </c>
      <c r="T80" s="73">
        <v>1006</v>
      </c>
      <c r="U80" s="73">
        <v>1017</v>
      </c>
      <c r="V80" s="73">
        <v>1028</v>
      </c>
      <c r="W80" s="73">
        <v>1035</v>
      </c>
      <c r="X80" s="73">
        <v>1042</v>
      </c>
      <c r="Y80" s="73">
        <v>1049</v>
      </c>
      <c r="Z80" s="73">
        <v>1057</v>
      </c>
      <c r="AA80" s="73">
        <v>1064</v>
      </c>
      <c r="AB80" s="73">
        <v>1068</v>
      </c>
      <c r="AC80" s="73">
        <v>1072</v>
      </c>
      <c r="AD80" s="73">
        <v>1076</v>
      </c>
      <c r="AE80" s="73">
        <v>1079</v>
      </c>
      <c r="AF80" s="73">
        <v>1083</v>
      </c>
      <c r="AG80" s="73">
        <v>1084</v>
      </c>
      <c r="AH80" s="73">
        <v>1085</v>
      </c>
      <c r="AI80" s="73">
        <v>1085</v>
      </c>
      <c r="AJ80" s="73">
        <v>1086</v>
      </c>
      <c r="AK80" s="73">
        <v>1087</v>
      </c>
      <c r="AL80" s="73">
        <v>1087</v>
      </c>
      <c r="AM80" s="73">
        <v>1087</v>
      </c>
      <c r="AN80" s="73">
        <v>1087</v>
      </c>
      <c r="AO80" s="73">
        <v>1087</v>
      </c>
      <c r="AP80" s="73">
        <v>1087</v>
      </c>
      <c r="AQ80" s="8"/>
      <c r="AS80" s="24"/>
    </row>
    <row r="81" spans="2:45">
      <c r="B81" s="5"/>
      <c r="D81" s="103" t="s">
        <v>75</v>
      </c>
      <c r="E81" s="49"/>
      <c r="F81" s="60" t="s">
        <v>15</v>
      </c>
      <c r="G81" s="72">
        <f t="shared" si="19"/>
        <v>68713</v>
      </c>
      <c r="H81" s="73">
        <v>1215</v>
      </c>
      <c r="I81" s="73">
        <v>1238</v>
      </c>
      <c r="J81" s="73">
        <v>1377</v>
      </c>
      <c r="K81" s="73">
        <v>1519</v>
      </c>
      <c r="L81" s="73">
        <v>1666</v>
      </c>
      <c r="M81" s="73">
        <v>1814</v>
      </c>
      <c r="N81" s="73">
        <v>1841</v>
      </c>
      <c r="O81" s="73">
        <v>1868</v>
      </c>
      <c r="P81" s="73">
        <v>1896</v>
      </c>
      <c r="Q81" s="73">
        <v>1923</v>
      </c>
      <c r="R81" s="73">
        <v>1944</v>
      </c>
      <c r="S81" s="73">
        <v>1965</v>
      </c>
      <c r="T81" s="73">
        <v>1987</v>
      </c>
      <c r="U81" s="73">
        <v>2008</v>
      </c>
      <c r="V81" s="73">
        <v>2029</v>
      </c>
      <c r="W81" s="73">
        <v>2043</v>
      </c>
      <c r="X81" s="73">
        <v>2058</v>
      </c>
      <c r="Y81" s="73">
        <v>2072</v>
      </c>
      <c r="Z81" s="73">
        <v>2086</v>
      </c>
      <c r="AA81" s="73">
        <v>2101</v>
      </c>
      <c r="AB81" s="73">
        <v>2108</v>
      </c>
      <c r="AC81" s="73">
        <v>2116</v>
      </c>
      <c r="AD81" s="73">
        <v>2124</v>
      </c>
      <c r="AE81" s="73">
        <v>2131</v>
      </c>
      <c r="AF81" s="73">
        <v>2139</v>
      </c>
      <c r="AG81" s="73">
        <v>2140</v>
      </c>
      <c r="AH81" s="73">
        <v>2142</v>
      </c>
      <c r="AI81" s="73">
        <v>2143</v>
      </c>
      <c r="AJ81" s="73">
        <v>2144</v>
      </c>
      <c r="AK81" s="73">
        <v>2146</v>
      </c>
      <c r="AL81" s="73">
        <v>2146</v>
      </c>
      <c r="AM81" s="73">
        <v>2146</v>
      </c>
      <c r="AN81" s="73">
        <v>2146</v>
      </c>
      <c r="AO81" s="73">
        <v>2146</v>
      </c>
      <c r="AP81" s="73">
        <v>2146</v>
      </c>
      <c r="AQ81" s="8"/>
      <c r="AS81" s="24"/>
    </row>
    <row r="82" spans="2:45">
      <c r="B82" s="5"/>
      <c r="D82" s="103"/>
      <c r="E82" s="49"/>
      <c r="F82" s="49"/>
      <c r="G82" s="54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8"/>
      <c r="AS82" s="24"/>
    </row>
    <row r="83" spans="2:45" s="22" customFormat="1">
      <c r="B83" s="5"/>
      <c r="D83" s="104"/>
      <c r="E83" s="51"/>
      <c r="F83" s="59" t="s">
        <v>56</v>
      </c>
      <c r="G83" s="72">
        <f t="shared" ref="G83:G88" si="21">SUM(H83:AP83)</f>
        <v>188297</v>
      </c>
      <c r="H83" s="72">
        <f t="shared" ref="H83:AP83" si="22">SUM(H84:H88)</f>
        <v>0</v>
      </c>
      <c r="I83" s="72">
        <f t="shared" si="22"/>
        <v>0</v>
      </c>
      <c r="J83" s="72">
        <f t="shared" si="22"/>
        <v>1307</v>
      </c>
      <c r="K83" s="72">
        <f t="shared" si="22"/>
        <v>2877</v>
      </c>
      <c r="L83" s="72">
        <f t="shared" si="22"/>
        <v>4104</v>
      </c>
      <c r="M83" s="72">
        <f t="shared" si="22"/>
        <v>5421</v>
      </c>
      <c r="N83" s="72">
        <f t="shared" si="22"/>
        <v>5477</v>
      </c>
      <c r="O83" s="72">
        <f t="shared" si="22"/>
        <v>5532</v>
      </c>
      <c r="P83" s="72">
        <f t="shared" si="22"/>
        <v>5540</v>
      </c>
      <c r="Q83" s="72">
        <f t="shared" si="22"/>
        <v>5640</v>
      </c>
      <c r="R83" s="72">
        <f t="shared" si="22"/>
        <v>5676</v>
      </c>
      <c r="S83" s="72">
        <f t="shared" si="22"/>
        <v>5737</v>
      </c>
      <c r="T83" s="72">
        <f t="shared" si="22"/>
        <v>5797</v>
      </c>
      <c r="U83" s="72">
        <f t="shared" si="22"/>
        <v>5855</v>
      </c>
      <c r="V83" s="72">
        <f t="shared" si="22"/>
        <v>5917</v>
      </c>
      <c r="W83" s="72">
        <f t="shared" si="22"/>
        <v>5956</v>
      </c>
      <c r="X83" s="72">
        <f t="shared" si="22"/>
        <v>5996</v>
      </c>
      <c r="Y83" s="72">
        <f t="shared" si="22"/>
        <v>6037</v>
      </c>
      <c r="Z83" s="72">
        <f t="shared" si="22"/>
        <v>6077</v>
      </c>
      <c r="AA83" s="72">
        <f t="shared" si="22"/>
        <v>6117</v>
      </c>
      <c r="AB83" s="72">
        <f t="shared" si="22"/>
        <v>6139</v>
      </c>
      <c r="AC83" s="72">
        <f t="shared" si="22"/>
        <v>6159</v>
      </c>
      <c r="AD83" s="72">
        <f t="shared" si="22"/>
        <v>6181</v>
      </c>
      <c r="AE83" s="72">
        <f t="shared" si="22"/>
        <v>6202</v>
      </c>
      <c r="AF83" s="72">
        <f t="shared" si="22"/>
        <v>6222</v>
      </c>
      <c r="AG83" s="72">
        <f t="shared" si="22"/>
        <v>6225</v>
      </c>
      <c r="AH83" s="72">
        <f t="shared" si="22"/>
        <v>6228</v>
      </c>
      <c r="AI83" s="72">
        <f t="shared" si="22"/>
        <v>6232</v>
      </c>
      <c r="AJ83" s="72">
        <f t="shared" si="22"/>
        <v>6234</v>
      </c>
      <c r="AK83" s="72">
        <f t="shared" si="22"/>
        <v>6238</v>
      </c>
      <c r="AL83" s="72">
        <f t="shared" si="22"/>
        <v>6237</v>
      </c>
      <c r="AM83" s="72">
        <f t="shared" si="22"/>
        <v>6236</v>
      </c>
      <c r="AN83" s="72">
        <f t="shared" si="22"/>
        <v>6235</v>
      </c>
      <c r="AO83" s="72">
        <f t="shared" si="22"/>
        <v>6234</v>
      </c>
      <c r="AP83" s="72">
        <f t="shared" si="22"/>
        <v>6232</v>
      </c>
      <c r="AQ83" s="8"/>
      <c r="AS83" s="24"/>
    </row>
    <row r="84" spans="2:45">
      <c r="B84" s="5"/>
      <c r="D84" s="103" t="s">
        <v>76</v>
      </c>
      <c r="E84" s="46"/>
      <c r="F84" s="60" t="s">
        <v>52</v>
      </c>
      <c r="G84" s="72">
        <f t="shared" si="21"/>
        <v>0</v>
      </c>
      <c r="H84" s="73">
        <v>0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73">
        <v>0</v>
      </c>
      <c r="Q84" s="73">
        <v>0</v>
      </c>
      <c r="R84" s="73">
        <v>0</v>
      </c>
      <c r="S84" s="73">
        <v>0</v>
      </c>
      <c r="T84" s="73">
        <v>0</v>
      </c>
      <c r="U84" s="73">
        <v>0</v>
      </c>
      <c r="V84" s="73">
        <v>0</v>
      </c>
      <c r="W84" s="73">
        <v>0</v>
      </c>
      <c r="X84" s="73">
        <v>0</v>
      </c>
      <c r="Y84" s="73">
        <v>0</v>
      </c>
      <c r="Z84" s="73">
        <v>0</v>
      </c>
      <c r="AA84" s="73">
        <v>0</v>
      </c>
      <c r="AB84" s="73">
        <v>0</v>
      </c>
      <c r="AC84" s="73">
        <v>0</v>
      </c>
      <c r="AD84" s="73">
        <v>0</v>
      </c>
      <c r="AE84" s="73">
        <v>0</v>
      </c>
      <c r="AF84" s="73">
        <v>0</v>
      </c>
      <c r="AG84" s="73">
        <v>0</v>
      </c>
      <c r="AH84" s="73">
        <v>0</v>
      </c>
      <c r="AI84" s="73">
        <v>0</v>
      </c>
      <c r="AJ84" s="73">
        <v>0</v>
      </c>
      <c r="AK84" s="73">
        <v>0</v>
      </c>
      <c r="AL84" s="73">
        <v>0</v>
      </c>
      <c r="AM84" s="73">
        <v>0</v>
      </c>
      <c r="AN84" s="73">
        <v>0</v>
      </c>
      <c r="AO84" s="73">
        <v>0</v>
      </c>
      <c r="AP84" s="73">
        <v>0</v>
      </c>
      <c r="AQ84" s="8"/>
      <c r="AS84" s="24"/>
    </row>
    <row r="85" spans="2:45">
      <c r="B85" s="5"/>
      <c r="D85" s="103" t="s">
        <v>77</v>
      </c>
      <c r="E85" s="46"/>
      <c r="F85" s="60" t="s">
        <v>53</v>
      </c>
      <c r="G85" s="72">
        <f t="shared" si="21"/>
        <v>10846</v>
      </c>
      <c r="H85" s="73">
        <v>0</v>
      </c>
      <c r="I85" s="73">
        <v>0</v>
      </c>
      <c r="J85" s="73">
        <v>119</v>
      </c>
      <c r="K85" s="73">
        <v>457</v>
      </c>
      <c r="L85" s="73">
        <v>409</v>
      </c>
      <c r="M85" s="73">
        <v>419</v>
      </c>
      <c r="N85" s="73">
        <v>399</v>
      </c>
      <c r="O85" s="73">
        <v>379</v>
      </c>
      <c r="P85" s="73">
        <v>312</v>
      </c>
      <c r="Q85" s="73">
        <v>337</v>
      </c>
      <c r="R85" s="73">
        <v>315</v>
      </c>
      <c r="S85" s="73">
        <v>317</v>
      </c>
      <c r="T85" s="73">
        <v>318</v>
      </c>
      <c r="U85" s="73">
        <v>319</v>
      </c>
      <c r="V85" s="73">
        <v>321</v>
      </c>
      <c r="W85" s="73">
        <v>321</v>
      </c>
      <c r="X85" s="73">
        <v>322</v>
      </c>
      <c r="Y85" s="73">
        <v>323</v>
      </c>
      <c r="Z85" s="73">
        <v>323</v>
      </c>
      <c r="AA85" s="73">
        <v>324</v>
      </c>
      <c r="AB85" s="73">
        <v>324</v>
      </c>
      <c r="AC85" s="73">
        <v>324</v>
      </c>
      <c r="AD85" s="73">
        <v>324</v>
      </c>
      <c r="AE85" s="73">
        <v>324</v>
      </c>
      <c r="AF85" s="73">
        <v>324</v>
      </c>
      <c r="AG85" s="73">
        <v>323</v>
      </c>
      <c r="AH85" s="73">
        <v>322</v>
      </c>
      <c r="AI85" s="73">
        <v>322</v>
      </c>
      <c r="AJ85" s="73">
        <v>321</v>
      </c>
      <c r="AK85" s="73">
        <v>320</v>
      </c>
      <c r="AL85" s="73">
        <v>319</v>
      </c>
      <c r="AM85" s="73">
        <v>318</v>
      </c>
      <c r="AN85" s="73">
        <v>317</v>
      </c>
      <c r="AO85" s="73">
        <v>316</v>
      </c>
      <c r="AP85" s="73">
        <v>314</v>
      </c>
      <c r="AQ85" s="8"/>
      <c r="AS85" s="24"/>
    </row>
    <row r="86" spans="2:45">
      <c r="B86" s="5"/>
      <c r="D86" s="103" t="s">
        <v>78</v>
      </c>
      <c r="E86" s="46"/>
      <c r="F86" s="60" t="s">
        <v>54</v>
      </c>
      <c r="G86" s="72">
        <f t="shared" si="21"/>
        <v>89325</v>
      </c>
      <c r="H86" s="73">
        <v>0</v>
      </c>
      <c r="I86" s="73">
        <v>0</v>
      </c>
      <c r="J86" s="73">
        <v>598</v>
      </c>
      <c r="K86" s="73">
        <v>1218</v>
      </c>
      <c r="L86" s="73">
        <v>1860</v>
      </c>
      <c r="M86" s="73">
        <v>2518</v>
      </c>
      <c r="N86" s="73">
        <v>2556</v>
      </c>
      <c r="O86" s="73">
        <v>2594</v>
      </c>
      <c r="P86" s="73">
        <v>2632</v>
      </c>
      <c r="Q86" s="73">
        <v>2670</v>
      </c>
      <c r="R86" s="73">
        <v>2699</v>
      </c>
      <c r="S86" s="73">
        <v>2728</v>
      </c>
      <c r="T86" s="73">
        <v>2758</v>
      </c>
      <c r="U86" s="73">
        <v>2787</v>
      </c>
      <c r="V86" s="73">
        <v>2817</v>
      </c>
      <c r="W86" s="73">
        <v>2836</v>
      </c>
      <c r="X86" s="73">
        <v>2856</v>
      </c>
      <c r="Y86" s="73">
        <v>2876</v>
      </c>
      <c r="Z86" s="73">
        <v>2896</v>
      </c>
      <c r="AA86" s="73">
        <v>2916</v>
      </c>
      <c r="AB86" s="73">
        <v>2927</v>
      </c>
      <c r="AC86" s="73">
        <v>2937</v>
      </c>
      <c r="AD86" s="73">
        <v>2948</v>
      </c>
      <c r="AE86" s="73">
        <v>2959</v>
      </c>
      <c r="AF86" s="73">
        <v>2969</v>
      </c>
      <c r="AG86" s="73">
        <v>2971</v>
      </c>
      <c r="AH86" s="73">
        <v>2973</v>
      </c>
      <c r="AI86" s="73">
        <v>2975</v>
      </c>
      <c r="AJ86" s="73">
        <v>2977</v>
      </c>
      <c r="AK86" s="73">
        <v>2979</v>
      </c>
      <c r="AL86" s="73">
        <v>2979</v>
      </c>
      <c r="AM86" s="73">
        <v>2979</v>
      </c>
      <c r="AN86" s="73">
        <v>2979</v>
      </c>
      <c r="AO86" s="73">
        <v>2979</v>
      </c>
      <c r="AP86" s="73">
        <v>2979</v>
      </c>
      <c r="AQ86" s="8"/>
      <c r="AS86" s="24"/>
    </row>
    <row r="87" spans="2:45">
      <c r="B87" s="5"/>
      <c r="D87" s="103" t="s">
        <v>79</v>
      </c>
      <c r="E87" s="46"/>
      <c r="F87" s="60" t="s">
        <v>11</v>
      </c>
      <c r="G87" s="72">
        <f t="shared" si="21"/>
        <v>29625</v>
      </c>
      <c r="H87" s="73">
        <v>0</v>
      </c>
      <c r="I87" s="73">
        <v>0</v>
      </c>
      <c r="J87" s="73">
        <v>198</v>
      </c>
      <c r="K87" s="73">
        <v>404</v>
      </c>
      <c r="L87" s="73">
        <v>617</v>
      </c>
      <c r="M87" s="73">
        <v>835</v>
      </c>
      <c r="N87" s="73">
        <v>848</v>
      </c>
      <c r="O87" s="73">
        <v>860</v>
      </c>
      <c r="P87" s="73">
        <v>873</v>
      </c>
      <c r="Q87" s="73">
        <v>885</v>
      </c>
      <c r="R87" s="73">
        <v>895</v>
      </c>
      <c r="S87" s="73">
        <v>905</v>
      </c>
      <c r="T87" s="73">
        <v>915</v>
      </c>
      <c r="U87" s="73">
        <v>924</v>
      </c>
      <c r="V87" s="73">
        <v>934</v>
      </c>
      <c r="W87" s="73">
        <v>941</v>
      </c>
      <c r="X87" s="73">
        <v>947</v>
      </c>
      <c r="Y87" s="73">
        <v>954</v>
      </c>
      <c r="Z87" s="73">
        <v>961</v>
      </c>
      <c r="AA87" s="73">
        <v>967</v>
      </c>
      <c r="AB87" s="73">
        <v>971</v>
      </c>
      <c r="AC87" s="73">
        <v>974</v>
      </c>
      <c r="AD87" s="73">
        <v>978</v>
      </c>
      <c r="AE87" s="73">
        <v>981</v>
      </c>
      <c r="AF87" s="73">
        <v>985</v>
      </c>
      <c r="AG87" s="73">
        <v>985</v>
      </c>
      <c r="AH87" s="73">
        <v>986</v>
      </c>
      <c r="AI87" s="73">
        <v>987</v>
      </c>
      <c r="AJ87" s="73">
        <v>987</v>
      </c>
      <c r="AK87" s="73">
        <v>988</v>
      </c>
      <c r="AL87" s="73">
        <v>988</v>
      </c>
      <c r="AM87" s="73">
        <v>988</v>
      </c>
      <c r="AN87" s="73">
        <v>988</v>
      </c>
      <c r="AO87" s="73">
        <v>988</v>
      </c>
      <c r="AP87" s="73">
        <v>988</v>
      </c>
      <c r="AQ87" s="8"/>
      <c r="AS87" s="24"/>
    </row>
    <row r="88" spans="2:45">
      <c r="B88" s="5"/>
      <c r="D88" s="103" t="s">
        <v>80</v>
      </c>
      <c r="E88" s="49"/>
      <c r="F88" s="60" t="s">
        <v>15</v>
      </c>
      <c r="G88" s="72">
        <f t="shared" si="21"/>
        <v>58501</v>
      </c>
      <c r="H88" s="73">
        <v>0</v>
      </c>
      <c r="I88" s="73">
        <v>0</v>
      </c>
      <c r="J88" s="73">
        <v>392</v>
      </c>
      <c r="K88" s="73">
        <v>798</v>
      </c>
      <c r="L88" s="73">
        <v>1218</v>
      </c>
      <c r="M88" s="73">
        <v>1649</v>
      </c>
      <c r="N88" s="73">
        <v>1674</v>
      </c>
      <c r="O88" s="73">
        <v>1699</v>
      </c>
      <c r="P88" s="73">
        <v>1723</v>
      </c>
      <c r="Q88" s="73">
        <v>1748</v>
      </c>
      <c r="R88" s="73">
        <v>1767</v>
      </c>
      <c r="S88" s="73">
        <v>1787</v>
      </c>
      <c r="T88" s="73">
        <v>1806</v>
      </c>
      <c r="U88" s="73">
        <v>1825</v>
      </c>
      <c r="V88" s="73">
        <v>1845</v>
      </c>
      <c r="W88" s="73">
        <v>1858</v>
      </c>
      <c r="X88" s="73">
        <v>1871</v>
      </c>
      <c r="Y88" s="73">
        <v>1884</v>
      </c>
      <c r="Z88" s="73">
        <v>1897</v>
      </c>
      <c r="AA88" s="73">
        <v>1910</v>
      </c>
      <c r="AB88" s="73">
        <v>1917</v>
      </c>
      <c r="AC88" s="73">
        <v>1924</v>
      </c>
      <c r="AD88" s="73">
        <v>1931</v>
      </c>
      <c r="AE88" s="73">
        <v>1938</v>
      </c>
      <c r="AF88" s="73">
        <v>1944</v>
      </c>
      <c r="AG88" s="73">
        <v>1946</v>
      </c>
      <c r="AH88" s="73">
        <v>1947</v>
      </c>
      <c r="AI88" s="73">
        <v>1948</v>
      </c>
      <c r="AJ88" s="73">
        <v>1949</v>
      </c>
      <c r="AK88" s="73">
        <v>1951</v>
      </c>
      <c r="AL88" s="73">
        <v>1951</v>
      </c>
      <c r="AM88" s="73">
        <v>1951</v>
      </c>
      <c r="AN88" s="73">
        <v>1951</v>
      </c>
      <c r="AO88" s="73">
        <v>1951</v>
      </c>
      <c r="AP88" s="73">
        <v>1951</v>
      </c>
      <c r="AQ88" s="8"/>
      <c r="AS88" s="24"/>
    </row>
    <row r="89" spans="2:45">
      <c r="B89" s="5"/>
      <c r="D89" s="103"/>
      <c r="E89" s="49"/>
      <c r="F89" s="49"/>
      <c r="G89" s="54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8"/>
      <c r="AS89" s="24"/>
    </row>
    <row r="90" spans="2:45" s="22" customFormat="1">
      <c r="B90" s="5"/>
      <c r="D90" s="104"/>
      <c r="E90" s="51"/>
      <c r="F90" s="59" t="s">
        <v>57</v>
      </c>
      <c r="G90" s="72">
        <f t="shared" ref="G90:G95" si="23">SUM(H90:AP90)</f>
        <v>81306</v>
      </c>
      <c r="H90" s="72">
        <f t="shared" ref="H90:AP90" si="24">SUM(H91:H95)</f>
        <v>0</v>
      </c>
      <c r="I90" s="72">
        <f t="shared" si="24"/>
        <v>0</v>
      </c>
      <c r="J90" s="72">
        <f t="shared" si="24"/>
        <v>62</v>
      </c>
      <c r="K90" s="72">
        <f t="shared" si="24"/>
        <v>127</v>
      </c>
      <c r="L90" s="72">
        <f t="shared" si="24"/>
        <v>1959</v>
      </c>
      <c r="M90" s="72">
        <f t="shared" si="24"/>
        <v>2213</v>
      </c>
      <c r="N90" s="72">
        <f t="shared" si="24"/>
        <v>2169</v>
      </c>
      <c r="O90" s="72">
        <f t="shared" si="24"/>
        <v>2123</v>
      </c>
      <c r="P90" s="72">
        <f t="shared" si="24"/>
        <v>1956</v>
      </c>
      <c r="Q90" s="72">
        <f t="shared" si="24"/>
        <v>2031</v>
      </c>
      <c r="R90" s="72">
        <f t="shared" si="24"/>
        <v>1978</v>
      </c>
      <c r="S90" s="72">
        <f t="shared" si="24"/>
        <v>2734</v>
      </c>
      <c r="T90" s="72">
        <f t="shared" si="24"/>
        <v>2744</v>
      </c>
      <c r="U90" s="72">
        <f t="shared" si="24"/>
        <v>2758</v>
      </c>
      <c r="V90" s="72">
        <f t="shared" si="24"/>
        <v>2768</v>
      </c>
      <c r="W90" s="72">
        <f t="shared" si="24"/>
        <v>2775</v>
      </c>
      <c r="X90" s="72">
        <f t="shared" si="24"/>
        <v>2779</v>
      </c>
      <c r="Y90" s="72">
        <f t="shared" si="24"/>
        <v>2785</v>
      </c>
      <c r="Z90" s="72">
        <f t="shared" si="24"/>
        <v>2792</v>
      </c>
      <c r="AA90" s="72">
        <f t="shared" si="24"/>
        <v>2798</v>
      </c>
      <c r="AB90" s="72">
        <f t="shared" si="24"/>
        <v>2799</v>
      </c>
      <c r="AC90" s="72">
        <f t="shared" si="24"/>
        <v>2799</v>
      </c>
      <c r="AD90" s="72">
        <f t="shared" si="24"/>
        <v>2800</v>
      </c>
      <c r="AE90" s="72">
        <f t="shared" si="24"/>
        <v>2802</v>
      </c>
      <c r="AF90" s="72">
        <f t="shared" si="24"/>
        <v>2802</v>
      </c>
      <c r="AG90" s="72">
        <f t="shared" si="24"/>
        <v>2797</v>
      </c>
      <c r="AH90" s="72">
        <f t="shared" si="24"/>
        <v>2793</v>
      </c>
      <c r="AI90" s="72">
        <f t="shared" si="24"/>
        <v>2791</v>
      </c>
      <c r="AJ90" s="72">
        <f t="shared" si="24"/>
        <v>2787</v>
      </c>
      <c r="AK90" s="72">
        <f t="shared" si="24"/>
        <v>2783</v>
      </c>
      <c r="AL90" s="72">
        <f t="shared" si="24"/>
        <v>2775</v>
      </c>
      <c r="AM90" s="72">
        <f t="shared" si="24"/>
        <v>2768</v>
      </c>
      <c r="AN90" s="72">
        <f t="shared" si="24"/>
        <v>2760</v>
      </c>
      <c r="AO90" s="72">
        <f t="shared" si="24"/>
        <v>2753</v>
      </c>
      <c r="AP90" s="72">
        <f t="shared" si="24"/>
        <v>2746</v>
      </c>
      <c r="AQ90" s="8"/>
      <c r="AS90" s="24"/>
    </row>
    <row r="91" spans="2:45">
      <c r="B91" s="5"/>
      <c r="D91" s="103" t="s">
        <v>81</v>
      </c>
      <c r="E91" s="46"/>
      <c r="F91" s="60" t="s">
        <v>52</v>
      </c>
      <c r="G91" s="72">
        <f t="shared" si="23"/>
        <v>24613</v>
      </c>
      <c r="H91" s="73">
        <v>0</v>
      </c>
      <c r="I91" s="73">
        <v>0</v>
      </c>
      <c r="J91" s="73">
        <v>0</v>
      </c>
      <c r="K91" s="73">
        <v>0</v>
      </c>
      <c r="L91" s="73">
        <v>687</v>
      </c>
      <c r="M91" s="73">
        <v>845</v>
      </c>
      <c r="N91" s="73">
        <v>850</v>
      </c>
      <c r="O91" s="73">
        <v>854</v>
      </c>
      <c r="P91" s="73">
        <v>858</v>
      </c>
      <c r="Q91" s="73">
        <v>862</v>
      </c>
      <c r="R91" s="73">
        <v>865</v>
      </c>
      <c r="S91" s="73">
        <v>779</v>
      </c>
      <c r="T91" s="73">
        <v>780</v>
      </c>
      <c r="U91" s="73">
        <v>782</v>
      </c>
      <c r="V91" s="73">
        <v>783</v>
      </c>
      <c r="W91" s="73">
        <v>784</v>
      </c>
      <c r="X91" s="73">
        <v>784</v>
      </c>
      <c r="Y91" s="73">
        <v>785</v>
      </c>
      <c r="Z91" s="73">
        <v>785</v>
      </c>
      <c r="AA91" s="73">
        <v>786</v>
      </c>
      <c r="AB91" s="73">
        <v>786</v>
      </c>
      <c r="AC91" s="73">
        <v>786</v>
      </c>
      <c r="AD91" s="73">
        <v>786</v>
      </c>
      <c r="AE91" s="73">
        <v>786</v>
      </c>
      <c r="AF91" s="73">
        <v>786</v>
      </c>
      <c r="AG91" s="73">
        <v>785</v>
      </c>
      <c r="AH91" s="73">
        <v>784</v>
      </c>
      <c r="AI91" s="73">
        <v>784</v>
      </c>
      <c r="AJ91" s="73">
        <v>783</v>
      </c>
      <c r="AK91" s="73">
        <v>783</v>
      </c>
      <c r="AL91" s="73">
        <v>781</v>
      </c>
      <c r="AM91" s="73">
        <v>780</v>
      </c>
      <c r="AN91" s="73">
        <v>779</v>
      </c>
      <c r="AO91" s="73">
        <v>778</v>
      </c>
      <c r="AP91" s="73">
        <v>777</v>
      </c>
      <c r="AQ91" s="8"/>
      <c r="AS91" s="24"/>
    </row>
    <row r="92" spans="2:45">
      <c r="B92" s="5"/>
      <c r="D92" s="103" t="s">
        <v>82</v>
      </c>
      <c r="E92" s="46"/>
      <c r="F92" s="60" t="s">
        <v>53</v>
      </c>
      <c r="G92" s="72">
        <f t="shared" si="23"/>
        <v>47349</v>
      </c>
      <c r="H92" s="73">
        <v>0</v>
      </c>
      <c r="I92" s="73">
        <v>0</v>
      </c>
      <c r="J92" s="73">
        <v>0</v>
      </c>
      <c r="K92" s="73">
        <v>0</v>
      </c>
      <c r="L92" s="73">
        <v>1078</v>
      </c>
      <c r="M92" s="73">
        <v>1104</v>
      </c>
      <c r="N92" s="73">
        <v>1051</v>
      </c>
      <c r="O92" s="73">
        <v>998</v>
      </c>
      <c r="P92" s="73">
        <v>822</v>
      </c>
      <c r="Q92" s="73">
        <v>889</v>
      </c>
      <c r="R92" s="73">
        <v>831</v>
      </c>
      <c r="S92" s="73">
        <v>1669</v>
      </c>
      <c r="T92" s="73">
        <v>1676</v>
      </c>
      <c r="U92" s="73">
        <v>1684</v>
      </c>
      <c r="V92" s="73">
        <v>1691</v>
      </c>
      <c r="W92" s="73">
        <v>1694</v>
      </c>
      <c r="X92" s="73">
        <v>1697</v>
      </c>
      <c r="Y92" s="73">
        <v>1700</v>
      </c>
      <c r="Z92" s="73">
        <v>1704</v>
      </c>
      <c r="AA92" s="73">
        <v>1707</v>
      </c>
      <c r="AB92" s="73">
        <v>1707</v>
      </c>
      <c r="AC92" s="73">
        <v>1706</v>
      </c>
      <c r="AD92" s="73">
        <v>1706</v>
      </c>
      <c r="AE92" s="73">
        <v>1706</v>
      </c>
      <c r="AF92" s="73">
        <v>1706</v>
      </c>
      <c r="AG92" s="73">
        <v>1702</v>
      </c>
      <c r="AH92" s="73">
        <v>1699</v>
      </c>
      <c r="AI92" s="73">
        <v>1695</v>
      </c>
      <c r="AJ92" s="73">
        <v>1692</v>
      </c>
      <c r="AK92" s="73">
        <v>1688</v>
      </c>
      <c r="AL92" s="73">
        <v>1682</v>
      </c>
      <c r="AM92" s="73">
        <v>1676</v>
      </c>
      <c r="AN92" s="73">
        <v>1669</v>
      </c>
      <c r="AO92" s="73">
        <v>1663</v>
      </c>
      <c r="AP92" s="73">
        <v>1657</v>
      </c>
      <c r="AQ92" s="8"/>
      <c r="AS92" s="24"/>
    </row>
    <row r="93" spans="2:45">
      <c r="B93" s="5"/>
      <c r="D93" s="103" t="s">
        <v>83</v>
      </c>
      <c r="E93" s="46"/>
      <c r="F93" s="60" t="s">
        <v>54</v>
      </c>
      <c r="G93" s="72">
        <f t="shared" si="23"/>
        <v>4703</v>
      </c>
      <c r="H93" s="73">
        <v>0</v>
      </c>
      <c r="I93" s="73">
        <v>0</v>
      </c>
      <c r="J93" s="73">
        <v>31</v>
      </c>
      <c r="K93" s="73">
        <v>64</v>
      </c>
      <c r="L93" s="73">
        <v>98</v>
      </c>
      <c r="M93" s="73">
        <v>133</v>
      </c>
      <c r="N93" s="73">
        <v>135</v>
      </c>
      <c r="O93" s="73">
        <v>137</v>
      </c>
      <c r="P93" s="73">
        <v>139</v>
      </c>
      <c r="Q93" s="73">
        <v>141</v>
      </c>
      <c r="R93" s="73">
        <v>142</v>
      </c>
      <c r="S93" s="73">
        <v>144</v>
      </c>
      <c r="T93" s="73">
        <v>145</v>
      </c>
      <c r="U93" s="73">
        <v>147</v>
      </c>
      <c r="V93" s="73">
        <v>148</v>
      </c>
      <c r="W93" s="73">
        <v>149</v>
      </c>
      <c r="X93" s="73">
        <v>150</v>
      </c>
      <c r="Y93" s="73">
        <v>151</v>
      </c>
      <c r="Z93" s="73">
        <v>152</v>
      </c>
      <c r="AA93" s="73">
        <v>153</v>
      </c>
      <c r="AB93" s="73">
        <v>154</v>
      </c>
      <c r="AC93" s="73">
        <v>155</v>
      </c>
      <c r="AD93" s="73">
        <v>155</v>
      </c>
      <c r="AE93" s="73">
        <v>156</v>
      </c>
      <c r="AF93" s="73">
        <v>156</v>
      </c>
      <c r="AG93" s="73">
        <v>156</v>
      </c>
      <c r="AH93" s="73">
        <v>156</v>
      </c>
      <c r="AI93" s="73">
        <v>157</v>
      </c>
      <c r="AJ93" s="73">
        <v>157</v>
      </c>
      <c r="AK93" s="73">
        <v>157</v>
      </c>
      <c r="AL93" s="73">
        <v>157</v>
      </c>
      <c r="AM93" s="73">
        <v>157</v>
      </c>
      <c r="AN93" s="73">
        <v>157</v>
      </c>
      <c r="AO93" s="73">
        <v>157</v>
      </c>
      <c r="AP93" s="73">
        <v>157</v>
      </c>
      <c r="AQ93" s="8"/>
      <c r="AS93" s="24"/>
    </row>
    <row r="94" spans="2:45">
      <c r="B94" s="5"/>
      <c r="D94" s="103" t="s">
        <v>84</v>
      </c>
      <c r="E94" s="46"/>
      <c r="F94" s="60" t="s">
        <v>11</v>
      </c>
      <c r="G94" s="72">
        <f t="shared" si="23"/>
        <v>1560</v>
      </c>
      <c r="H94" s="73">
        <v>0</v>
      </c>
      <c r="I94" s="73">
        <v>0</v>
      </c>
      <c r="J94" s="73">
        <v>10</v>
      </c>
      <c r="K94" s="73">
        <v>21</v>
      </c>
      <c r="L94" s="73">
        <v>32</v>
      </c>
      <c r="M94" s="73">
        <v>44</v>
      </c>
      <c r="N94" s="73">
        <v>45</v>
      </c>
      <c r="O94" s="73">
        <v>45</v>
      </c>
      <c r="P94" s="73">
        <v>46</v>
      </c>
      <c r="Q94" s="73">
        <v>47</v>
      </c>
      <c r="R94" s="73">
        <v>47</v>
      </c>
      <c r="S94" s="73">
        <v>48</v>
      </c>
      <c r="T94" s="73">
        <v>48</v>
      </c>
      <c r="U94" s="73">
        <v>49</v>
      </c>
      <c r="V94" s="73">
        <v>49</v>
      </c>
      <c r="W94" s="73">
        <v>50</v>
      </c>
      <c r="X94" s="73">
        <v>50</v>
      </c>
      <c r="Y94" s="73">
        <v>50</v>
      </c>
      <c r="Z94" s="73">
        <v>51</v>
      </c>
      <c r="AA94" s="73">
        <v>51</v>
      </c>
      <c r="AB94" s="73">
        <v>51</v>
      </c>
      <c r="AC94" s="73">
        <v>51</v>
      </c>
      <c r="AD94" s="73">
        <v>51</v>
      </c>
      <c r="AE94" s="73">
        <v>52</v>
      </c>
      <c r="AF94" s="73">
        <v>52</v>
      </c>
      <c r="AG94" s="73">
        <v>52</v>
      </c>
      <c r="AH94" s="73">
        <v>52</v>
      </c>
      <c r="AI94" s="73">
        <v>52</v>
      </c>
      <c r="AJ94" s="73">
        <v>52</v>
      </c>
      <c r="AK94" s="73">
        <v>52</v>
      </c>
      <c r="AL94" s="73">
        <v>52</v>
      </c>
      <c r="AM94" s="73">
        <v>52</v>
      </c>
      <c r="AN94" s="73">
        <v>52</v>
      </c>
      <c r="AO94" s="73">
        <v>52</v>
      </c>
      <c r="AP94" s="73">
        <v>52</v>
      </c>
      <c r="AQ94" s="8"/>
      <c r="AS94" s="24"/>
    </row>
    <row r="95" spans="2:45">
      <c r="B95" s="5"/>
      <c r="D95" s="103" t="s">
        <v>85</v>
      </c>
      <c r="E95" s="49"/>
      <c r="F95" s="60" t="s">
        <v>15</v>
      </c>
      <c r="G95" s="72">
        <f t="shared" si="23"/>
        <v>3081</v>
      </c>
      <c r="H95" s="73">
        <v>0</v>
      </c>
      <c r="I95" s="73">
        <v>0</v>
      </c>
      <c r="J95" s="73">
        <v>21</v>
      </c>
      <c r="K95" s="73">
        <v>42</v>
      </c>
      <c r="L95" s="73">
        <v>64</v>
      </c>
      <c r="M95" s="73">
        <v>87</v>
      </c>
      <c r="N95" s="73">
        <v>88</v>
      </c>
      <c r="O95" s="73">
        <v>89</v>
      </c>
      <c r="P95" s="73">
        <v>91</v>
      </c>
      <c r="Q95" s="73">
        <v>92</v>
      </c>
      <c r="R95" s="73">
        <v>93</v>
      </c>
      <c r="S95" s="73">
        <v>94</v>
      </c>
      <c r="T95" s="73">
        <v>95</v>
      </c>
      <c r="U95" s="73">
        <v>96</v>
      </c>
      <c r="V95" s="73">
        <v>97</v>
      </c>
      <c r="W95" s="73">
        <v>98</v>
      </c>
      <c r="X95" s="73">
        <v>98</v>
      </c>
      <c r="Y95" s="73">
        <v>99</v>
      </c>
      <c r="Z95" s="73">
        <v>100</v>
      </c>
      <c r="AA95" s="73">
        <v>101</v>
      </c>
      <c r="AB95" s="73">
        <v>101</v>
      </c>
      <c r="AC95" s="73">
        <v>101</v>
      </c>
      <c r="AD95" s="73">
        <v>102</v>
      </c>
      <c r="AE95" s="73">
        <v>102</v>
      </c>
      <c r="AF95" s="73">
        <v>102</v>
      </c>
      <c r="AG95" s="73">
        <v>102</v>
      </c>
      <c r="AH95" s="73">
        <v>102</v>
      </c>
      <c r="AI95" s="73">
        <v>103</v>
      </c>
      <c r="AJ95" s="73">
        <v>103</v>
      </c>
      <c r="AK95" s="73">
        <v>103</v>
      </c>
      <c r="AL95" s="73">
        <v>103</v>
      </c>
      <c r="AM95" s="73">
        <v>103</v>
      </c>
      <c r="AN95" s="73">
        <v>103</v>
      </c>
      <c r="AO95" s="73">
        <v>103</v>
      </c>
      <c r="AP95" s="73">
        <v>103</v>
      </c>
      <c r="AQ95" s="8"/>
      <c r="AS95" s="24"/>
    </row>
    <row r="96" spans="2:45">
      <c r="B96" s="5"/>
      <c r="D96" s="103"/>
      <c r="E96" s="55"/>
      <c r="F96" s="56"/>
      <c r="G96" s="54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8"/>
      <c r="AS96" s="24"/>
    </row>
    <row r="97" spans="2:45">
      <c r="B97" s="5"/>
      <c r="D97" s="103"/>
      <c r="E97" s="57">
        <f>E68+1</f>
        <v>4</v>
      </c>
      <c r="F97" s="58" t="str">
        <f>LOOKUP(E97,CAPEX!$E$11:$E$19,CAPEX!$F$11:$F$19)</f>
        <v>Mesquita</v>
      </c>
      <c r="G97" s="70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8"/>
      <c r="AS97" s="24"/>
    </row>
    <row r="98" spans="2:45" s="22" customFormat="1">
      <c r="B98" s="5"/>
      <c r="D98" s="104"/>
      <c r="E98" s="51"/>
      <c r="F98" s="59" t="s">
        <v>51</v>
      </c>
      <c r="G98" s="72">
        <f t="shared" ref="G98:G103" si="25">SUM(H98:AP98)</f>
        <v>145863</v>
      </c>
      <c r="H98" s="72">
        <f t="shared" ref="H98:AP98" si="26">SUM(H99:H103)</f>
        <v>7185</v>
      </c>
      <c r="I98" s="72">
        <f t="shared" si="26"/>
        <v>7190</v>
      </c>
      <c r="J98" s="72">
        <f t="shared" si="26"/>
        <v>7196</v>
      </c>
      <c r="K98" s="72">
        <f t="shared" si="26"/>
        <v>7202</v>
      </c>
      <c r="L98" s="72">
        <f t="shared" si="26"/>
        <v>6684</v>
      </c>
      <c r="M98" s="72">
        <f t="shared" si="26"/>
        <v>6149</v>
      </c>
      <c r="N98" s="72">
        <f t="shared" si="26"/>
        <v>5614</v>
      </c>
      <c r="O98" s="72">
        <f t="shared" si="26"/>
        <v>5077</v>
      </c>
      <c r="P98" s="72">
        <f t="shared" si="26"/>
        <v>3433</v>
      </c>
      <c r="Q98" s="72">
        <f t="shared" si="26"/>
        <v>4014</v>
      </c>
      <c r="R98" s="72">
        <f t="shared" si="26"/>
        <v>3484</v>
      </c>
      <c r="S98" s="72">
        <f t="shared" si="26"/>
        <v>3488</v>
      </c>
      <c r="T98" s="72">
        <f t="shared" si="26"/>
        <v>3491</v>
      </c>
      <c r="U98" s="72">
        <f t="shared" si="26"/>
        <v>3495</v>
      </c>
      <c r="V98" s="72">
        <f t="shared" si="26"/>
        <v>3499</v>
      </c>
      <c r="W98" s="72">
        <f t="shared" si="26"/>
        <v>3497</v>
      </c>
      <c r="X98" s="72">
        <f t="shared" si="26"/>
        <v>3495</v>
      </c>
      <c r="Y98" s="72">
        <f t="shared" si="26"/>
        <v>3492</v>
      </c>
      <c r="Z98" s="72">
        <f t="shared" si="26"/>
        <v>3491</v>
      </c>
      <c r="AA98" s="72">
        <f t="shared" si="26"/>
        <v>3487</v>
      </c>
      <c r="AB98" s="72">
        <f t="shared" si="26"/>
        <v>3480</v>
      </c>
      <c r="AC98" s="72">
        <f t="shared" si="26"/>
        <v>3473</v>
      </c>
      <c r="AD98" s="72">
        <f t="shared" si="26"/>
        <v>3466</v>
      </c>
      <c r="AE98" s="72">
        <f t="shared" si="26"/>
        <v>3459</v>
      </c>
      <c r="AF98" s="72">
        <f t="shared" si="26"/>
        <v>3452</v>
      </c>
      <c r="AG98" s="72">
        <f t="shared" si="26"/>
        <v>3441</v>
      </c>
      <c r="AH98" s="72">
        <f t="shared" si="26"/>
        <v>3430</v>
      </c>
      <c r="AI98" s="72">
        <f t="shared" si="26"/>
        <v>3419</v>
      </c>
      <c r="AJ98" s="72">
        <f t="shared" si="26"/>
        <v>3408</v>
      </c>
      <c r="AK98" s="72">
        <f t="shared" si="26"/>
        <v>3397</v>
      </c>
      <c r="AL98" s="72">
        <f t="shared" si="26"/>
        <v>3383</v>
      </c>
      <c r="AM98" s="72">
        <f t="shared" si="26"/>
        <v>3369</v>
      </c>
      <c r="AN98" s="72">
        <f t="shared" si="26"/>
        <v>3355</v>
      </c>
      <c r="AO98" s="72">
        <f t="shared" si="26"/>
        <v>3341</v>
      </c>
      <c r="AP98" s="72">
        <f t="shared" si="26"/>
        <v>3327</v>
      </c>
      <c r="AQ98" s="8"/>
      <c r="AS98" s="24"/>
    </row>
    <row r="99" spans="2:45">
      <c r="B99" s="5"/>
      <c r="D99" s="103" t="s">
        <v>66</v>
      </c>
      <c r="E99" s="46"/>
      <c r="F99" s="60" t="s">
        <v>52</v>
      </c>
      <c r="G99" s="72">
        <f t="shared" si="25"/>
        <v>0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  <c r="M99" s="73">
        <v>0</v>
      </c>
      <c r="N99" s="73">
        <v>0</v>
      </c>
      <c r="O99" s="73">
        <v>0</v>
      </c>
      <c r="P99" s="73">
        <v>0</v>
      </c>
      <c r="Q99" s="73">
        <v>0</v>
      </c>
      <c r="R99" s="73">
        <v>0</v>
      </c>
      <c r="S99" s="73">
        <v>0</v>
      </c>
      <c r="T99" s="73">
        <v>0</v>
      </c>
      <c r="U99" s="73">
        <v>0</v>
      </c>
      <c r="V99" s="73">
        <v>0</v>
      </c>
      <c r="W99" s="73">
        <v>0</v>
      </c>
      <c r="X99" s="73">
        <v>0</v>
      </c>
      <c r="Y99" s="73">
        <v>0</v>
      </c>
      <c r="Z99" s="73">
        <v>0</v>
      </c>
      <c r="AA99" s="73">
        <v>0</v>
      </c>
      <c r="AB99" s="73">
        <v>0</v>
      </c>
      <c r="AC99" s="73">
        <v>0</v>
      </c>
      <c r="AD99" s="73">
        <v>0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0</v>
      </c>
      <c r="AP99" s="73">
        <v>0</v>
      </c>
      <c r="AQ99" s="8"/>
      <c r="AS99" s="24"/>
    </row>
    <row r="100" spans="2:45">
      <c r="B100" s="5"/>
      <c r="D100" s="103" t="s">
        <v>67</v>
      </c>
      <c r="E100" s="46"/>
      <c r="F100" s="60" t="s">
        <v>53</v>
      </c>
      <c r="G100" s="72">
        <f t="shared" si="25"/>
        <v>130171</v>
      </c>
      <c r="H100" s="73">
        <v>6789</v>
      </c>
      <c r="I100" s="73">
        <v>6789</v>
      </c>
      <c r="J100" s="73">
        <v>6789</v>
      </c>
      <c r="K100" s="73">
        <v>6789</v>
      </c>
      <c r="L100" s="73">
        <v>6263</v>
      </c>
      <c r="M100" s="73">
        <v>5724</v>
      </c>
      <c r="N100" s="73">
        <v>5183</v>
      </c>
      <c r="O100" s="73">
        <v>4642</v>
      </c>
      <c r="P100" s="73">
        <v>2993</v>
      </c>
      <c r="Q100" s="73">
        <v>3569</v>
      </c>
      <c r="R100" s="73">
        <v>3035</v>
      </c>
      <c r="S100" s="73">
        <v>3037</v>
      </c>
      <c r="T100" s="73">
        <v>3038</v>
      </c>
      <c r="U100" s="73">
        <v>3040</v>
      </c>
      <c r="V100" s="73">
        <v>3042</v>
      </c>
      <c r="W100" s="73">
        <v>3039</v>
      </c>
      <c r="X100" s="73">
        <v>3036</v>
      </c>
      <c r="Y100" s="73">
        <v>3033</v>
      </c>
      <c r="Z100" s="73">
        <v>3030</v>
      </c>
      <c r="AA100" s="73">
        <v>3026</v>
      </c>
      <c r="AB100" s="73">
        <v>3019</v>
      </c>
      <c r="AC100" s="73">
        <v>3012</v>
      </c>
      <c r="AD100" s="73">
        <v>3005</v>
      </c>
      <c r="AE100" s="73">
        <v>2998</v>
      </c>
      <c r="AF100" s="73">
        <v>2991</v>
      </c>
      <c r="AG100" s="73">
        <v>2980</v>
      </c>
      <c r="AH100" s="73">
        <v>2969</v>
      </c>
      <c r="AI100" s="73">
        <v>2958</v>
      </c>
      <c r="AJ100" s="73">
        <v>2947</v>
      </c>
      <c r="AK100" s="73">
        <v>2936</v>
      </c>
      <c r="AL100" s="73">
        <v>2922</v>
      </c>
      <c r="AM100" s="73">
        <v>2908</v>
      </c>
      <c r="AN100" s="73">
        <v>2894</v>
      </c>
      <c r="AO100" s="73">
        <v>2880</v>
      </c>
      <c r="AP100" s="73">
        <v>2866</v>
      </c>
      <c r="AQ100" s="8"/>
      <c r="AS100" s="24"/>
    </row>
    <row r="101" spans="2:45">
      <c r="B101" s="5"/>
      <c r="D101" s="103" t="s">
        <v>68</v>
      </c>
      <c r="E101" s="46"/>
      <c r="F101" s="60" t="s">
        <v>54</v>
      </c>
      <c r="G101" s="72">
        <f t="shared" si="25"/>
        <v>7899</v>
      </c>
      <c r="H101" s="73">
        <v>199</v>
      </c>
      <c r="I101" s="73">
        <v>202</v>
      </c>
      <c r="J101" s="73">
        <v>205</v>
      </c>
      <c r="K101" s="73">
        <v>208</v>
      </c>
      <c r="L101" s="73">
        <v>212</v>
      </c>
      <c r="M101" s="73">
        <v>214</v>
      </c>
      <c r="N101" s="73">
        <v>217</v>
      </c>
      <c r="O101" s="73">
        <v>219</v>
      </c>
      <c r="P101" s="73">
        <v>222</v>
      </c>
      <c r="Q101" s="73">
        <v>224</v>
      </c>
      <c r="R101" s="73">
        <v>226</v>
      </c>
      <c r="S101" s="73">
        <v>227</v>
      </c>
      <c r="T101" s="73">
        <v>228</v>
      </c>
      <c r="U101" s="73">
        <v>229</v>
      </c>
      <c r="V101" s="73">
        <v>230</v>
      </c>
      <c r="W101" s="73">
        <v>231</v>
      </c>
      <c r="X101" s="73">
        <v>231</v>
      </c>
      <c r="Y101" s="73">
        <v>231</v>
      </c>
      <c r="Z101" s="73">
        <v>232</v>
      </c>
      <c r="AA101" s="73">
        <v>232</v>
      </c>
      <c r="AB101" s="73">
        <v>232</v>
      </c>
      <c r="AC101" s="73">
        <v>232</v>
      </c>
      <c r="AD101" s="73">
        <v>232</v>
      </c>
      <c r="AE101" s="73">
        <v>232</v>
      </c>
      <c r="AF101" s="73">
        <v>232</v>
      </c>
      <c r="AG101" s="73">
        <v>232</v>
      </c>
      <c r="AH101" s="73">
        <v>232</v>
      </c>
      <c r="AI101" s="73">
        <v>232</v>
      </c>
      <c r="AJ101" s="73">
        <v>232</v>
      </c>
      <c r="AK101" s="73">
        <v>232</v>
      </c>
      <c r="AL101" s="73">
        <v>232</v>
      </c>
      <c r="AM101" s="73">
        <v>232</v>
      </c>
      <c r="AN101" s="73">
        <v>232</v>
      </c>
      <c r="AO101" s="73">
        <v>232</v>
      </c>
      <c r="AP101" s="73">
        <v>232</v>
      </c>
      <c r="AQ101" s="8"/>
      <c r="AS101" s="24"/>
    </row>
    <row r="102" spans="2:45">
      <c r="B102" s="5"/>
      <c r="D102" s="103" t="s">
        <v>69</v>
      </c>
      <c r="E102" s="46"/>
      <c r="F102" s="60" t="s">
        <v>11</v>
      </c>
      <c r="G102" s="72">
        <f t="shared" si="25"/>
        <v>2620</v>
      </c>
      <c r="H102" s="73">
        <v>66</v>
      </c>
      <c r="I102" s="73">
        <v>67</v>
      </c>
      <c r="J102" s="73">
        <v>68</v>
      </c>
      <c r="K102" s="73">
        <v>69</v>
      </c>
      <c r="L102" s="73">
        <v>70</v>
      </c>
      <c r="M102" s="73">
        <v>71</v>
      </c>
      <c r="N102" s="73">
        <v>72</v>
      </c>
      <c r="O102" s="73">
        <v>73</v>
      </c>
      <c r="P102" s="73">
        <v>73</v>
      </c>
      <c r="Q102" s="73">
        <v>74</v>
      </c>
      <c r="R102" s="73">
        <v>75</v>
      </c>
      <c r="S102" s="73">
        <v>75</v>
      </c>
      <c r="T102" s="73">
        <v>76</v>
      </c>
      <c r="U102" s="73">
        <v>76</v>
      </c>
      <c r="V102" s="73">
        <v>76</v>
      </c>
      <c r="W102" s="73">
        <v>76</v>
      </c>
      <c r="X102" s="73">
        <v>77</v>
      </c>
      <c r="Y102" s="73">
        <v>77</v>
      </c>
      <c r="Z102" s="73">
        <v>77</v>
      </c>
      <c r="AA102" s="73">
        <v>77</v>
      </c>
      <c r="AB102" s="73">
        <v>77</v>
      </c>
      <c r="AC102" s="73">
        <v>77</v>
      </c>
      <c r="AD102" s="73">
        <v>77</v>
      </c>
      <c r="AE102" s="73">
        <v>77</v>
      </c>
      <c r="AF102" s="73">
        <v>77</v>
      </c>
      <c r="AG102" s="73">
        <v>77</v>
      </c>
      <c r="AH102" s="73">
        <v>77</v>
      </c>
      <c r="AI102" s="73">
        <v>77</v>
      </c>
      <c r="AJ102" s="73">
        <v>77</v>
      </c>
      <c r="AK102" s="73">
        <v>77</v>
      </c>
      <c r="AL102" s="73">
        <v>77</v>
      </c>
      <c r="AM102" s="73">
        <v>77</v>
      </c>
      <c r="AN102" s="73">
        <v>77</v>
      </c>
      <c r="AO102" s="73">
        <v>77</v>
      </c>
      <c r="AP102" s="73">
        <v>77</v>
      </c>
      <c r="AQ102" s="8"/>
      <c r="AS102" s="24"/>
    </row>
    <row r="103" spans="2:45">
      <c r="B103" s="5"/>
      <c r="D103" s="103" t="s">
        <v>70</v>
      </c>
      <c r="E103" s="49"/>
      <c r="F103" s="60" t="s">
        <v>15</v>
      </c>
      <c r="G103" s="72">
        <f t="shared" si="25"/>
        <v>5173</v>
      </c>
      <c r="H103" s="73">
        <v>131</v>
      </c>
      <c r="I103" s="73">
        <v>132</v>
      </c>
      <c r="J103" s="73">
        <v>134</v>
      </c>
      <c r="K103" s="73">
        <v>136</v>
      </c>
      <c r="L103" s="73">
        <v>139</v>
      </c>
      <c r="M103" s="73">
        <v>140</v>
      </c>
      <c r="N103" s="73">
        <v>142</v>
      </c>
      <c r="O103" s="73">
        <v>143</v>
      </c>
      <c r="P103" s="73">
        <v>145</v>
      </c>
      <c r="Q103" s="73">
        <v>147</v>
      </c>
      <c r="R103" s="73">
        <v>148</v>
      </c>
      <c r="S103" s="73">
        <v>149</v>
      </c>
      <c r="T103" s="73">
        <v>149</v>
      </c>
      <c r="U103" s="73">
        <v>150</v>
      </c>
      <c r="V103" s="73">
        <v>151</v>
      </c>
      <c r="W103" s="73">
        <v>151</v>
      </c>
      <c r="X103" s="73">
        <v>151</v>
      </c>
      <c r="Y103" s="73">
        <v>151</v>
      </c>
      <c r="Z103" s="73">
        <v>152</v>
      </c>
      <c r="AA103" s="73">
        <v>152</v>
      </c>
      <c r="AB103" s="73">
        <v>152</v>
      </c>
      <c r="AC103" s="73">
        <v>152</v>
      </c>
      <c r="AD103" s="73">
        <v>152</v>
      </c>
      <c r="AE103" s="73">
        <v>152</v>
      </c>
      <c r="AF103" s="73">
        <v>152</v>
      </c>
      <c r="AG103" s="73">
        <v>152</v>
      </c>
      <c r="AH103" s="73">
        <v>152</v>
      </c>
      <c r="AI103" s="73">
        <v>152</v>
      </c>
      <c r="AJ103" s="73">
        <v>152</v>
      </c>
      <c r="AK103" s="73">
        <v>152</v>
      </c>
      <c r="AL103" s="73">
        <v>152</v>
      </c>
      <c r="AM103" s="73">
        <v>152</v>
      </c>
      <c r="AN103" s="73">
        <v>152</v>
      </c>
      <c r="AO103" s="73">
        <v>152</v>
      </c>
      <c r="AP103" s="73">
        <v>152</v>
      </c>
      <c r="AQ103" s="8"/>
      <c r="AS103" s="24"/>
    </row>
    <row r="104" spans="2:45">
      <c r="B104" s="5"/>
      <c r="D104" s="103"/>
      <c r="E104" s="49"/>
      <c r="F104" s="49"/>
      <c r="G104" s="54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8"/>
      <c r="AS104" s="24"/>
    </row>
    <row r="105" spans="2:45" s="22" customFormat="1">
      <c r="B105" s="5"/>
      <c r="D105" s="104"/>
      <c r="E105" s="51"/>
      <c r="F105" s="59" t="s">
        <v>55</v>
      </c>
      <c r="G105" s="72">
        <f t="shared" ref="G105:G110" si="27">SUM(H105:AP105)</f>
        <v>298183</v>
      </c>
      <c r="H105" s="72">
        <f t="shared" ref="H105:AP105" si="28">SUM(H106:H110)</f>
        <v>7529</v>
      </c>
      <c r="I105" s="72">
        <f t="shared" si="28"/>
        <v>7625</v>
      </c>
      <c r="J105" s="72">
        <f t="shared" si="28"/>
        <v>7744</v>
      </c>
      <c r="K105" s="72">
        <f t="shared" si="28"/>
        <v>7863</v>
      </c>
      <c r="L105" s="72">
        <f t="shared" si="28"/>
        <v>7984</v>
      </c>
      <c r="M105" s="72">
        <f t="shared" si="28"/>
        <v>8078</v>
      </c>
      <c r="N105" s="72">
        <f t="shared" si="28"/>
        <v>8172</v>
      </c>
      <c r="O105" s="72">
        <f t="shared" si="28"/>
        <v>8266</v>
      </c>
      <c r="P105" s="72">
        <f t="shared" si="28"/>
        <v>8362</v>
      </c>
      <c r="Q105" s="72">
        <f t="shared" si="28"/>
        <v>8458</v>
      </c>
      <c r="R105" s="72">
        <f t="shared" si="28"/>
        <v>8524</v>
      </c>
      <c r="S105" s="72">
        <f t="shared" si="28"/>
        <v>8566</v>
      </c>
      <c r="T105" s="72">
        <f t="shared" si="28"/>
        <v>8606</v>
      </c>
      <c r="U105" s="72">
        <f t="shared" si="28"/>
        <v>8647</v>
      </c>
      <c r="V105" s="72">
        <f t="shared" si="28"/>
        <v>8687</v>
      </c>
      <c r="W105" s="72">
        <f t="shared" si="28"/>
        <v>8702</v>
      </c>
      <c r="X105" s="72">
        <f t="shared" si="28"/>
        <v>8717</v>
      </c>
      <c r="Y105" s="72">
        <f t="shared" si="28"/>
        <v>8731</v>
      </c>
      <c r="Z105" s="72">
        <f t="shared" si="28"/>
        <v>8746</v>
      </c>
      <c r="AA105" s="72">
        <f t="shared" si="28"/>
        <v>8761</v>
      </c>
      <c r="AB105" s="72">
        <f t="shared" si="28"/>
        <v>8761</v>
      </c>
      <c r="AC105" s="72">
        <f t="shared" si="28"/>
        <v>8761</v>
      </c>
      <c r="AD105" s="72">
        <f t="shared" si="28"/>
        <v>8761</v>
      </c>
      <c r="AE105" s="72">
        <f t="shared" si="28"/>
        <v>8761</v>
      </c>
      <c r="AF105" s="72">
        <f t="shared" si="28"/>
        <v>8761</v>
      </c>
      <c r="AG105" s="72">
        <f t="shared" si="28"/>
        <v>8761</v>
      </c>
      <c r="AH105" s="72">
        <f t="shared" si="28"/>
        <v>8761</v>
      </c>
      <c r="AI105" s="72">
        <f t="shared" si="28"/>
        <v>8761</v>
      </c>
      <c r="AJ105" s="72">
        <f t="shared" si="28"/>
        <v>8761</v>
      </c>
      <c r="AK105" s="72">
        <f t="shared" si="28"/>
        <v>8761</v>
      </c>
      <c r="AL105" s="72">
        <f t="shared" si="28"/>
        <v>8761</v>
      </c>
      <c r="AM105" s="72">
        <f t="shared" si="28"/>
        <v>8761</v>
      </c>
      <c r="AN105" s="72">
        <f t="shared" si="28"/>
        <v>8761</v>
      </c>
      <c r="AO105" s="72">
        <f t="shared" si="28"/>
        <v>8761</v>
      </c>
      <c r="AP105" s="72">
        <f t="shared" si="28"/>
        <v>8761</v>
      </c>
      <c r="AQ105" s="8"/>
      <c r="AS105" s="24"/>
    </row>
    <row r="106" spans="2:45">
      <c r="B106" s="5"/>
      <c r="D106" s="103" t="s">
        <v>71</v>
      </c>
      <c r="E106" s="46"/>
      <c r="F106" s="60" t="s">
        <v>52</v>
      </c>
      <c r="G106" s="72">
        <f t="shared" si="27"/>
        <v>0</v>
      </c>
      <c r="H106" s="73">
        <v>0</v>
      </c>
      <c r="I106" s="73">
        <v>0</v>
      </c>
      <c r="J106" s="73">
        <v>0</v>
      </c>
      <c r="K106" s="73">
        <v>0</v>
      </c>
      <c r="L106" s="73">
        <v>0</v>
      </c>
      <c r="M106" s="73">
        <v>0</v>
      </c>
      <c r="N106" s="73">
        <v>0</v>
      </c>
      <c r="O106" s="73">
        <v>0</v>
      </c>
      <c r="P106" s="73">
        <v>0</v>
      </c>
      <c r="Q106" s="73">
        <v>0</v>
      </c>
      <c r="R106" s="73">
        <v>0</v>
      </c>
      <c r="S106" s="73">
        <v>0</v>
      </c>
      <c r="T106" s="73">
        <v>0</v>
      </c>
      <c r="U106" s="73">
        <v>0</v>
      </c>
      <c r="V106" s="73">
        <v>0</v>
      </c>
      <c r="W106" s="73">
        <v>0</v>
      </c>
      <c r="X106" s="73">
        <v>0</v>
      </c>
      <c r="Y106" s="73">
        <v>0</v>
      </c>
      <c r="Z106" s="73">
        <v>0</v>
      </c>
      <c r="AA106" s="73">
        <v>0</v>
      </c>
      <c r="AB106" s="73">
        <v>0</v>
      </c>
      <c r="AC106" s="73">
        <v>0</v>
      </c>
      <c r="AD106" s="73">
        <v>0</v>
      </c>
      <c r="AE106" s="73">
        <v>0</v>
      </c>
      <c r="AF106" s="73">
        <v>0</v>
      </c>
      <c r="AG106" s="73">
        <v>0</v>
      </c>
      <c r="AH106" s="73">
        <v>0</v>
      </c>
      <c r="AI106" s="73">
        <v>0</v>
      </c>
      <c r="AJ106" s="73">
        <v>0</v>
      </c>
      <c r="AK106" s="73">
        <v>0</v>
      </c>
      <c r="AL106" s="73">
        <v>0</v>
      </c>
      <c r="AM106" s="73">
        <v>0</v>
      </c>
      <c r="AN106" s="73">
        <v>0</v>
      </c>
      <c r="AO106" s="73">
        <v>0</v>
      </c>
      <c r="AP106" s="73">
        <v>0</v>
      </c>
      <c r="AQ106" s="8"/>
      <c r="AS106" s="24"/>
    </row>
    <row r="107" spans="2:45">
      <c r="B107" s="5"/>
      <c r="D107" s="103" t="s">
        <v>72</v>
      </c>
      <c r="E107" s="46"/>
      <c r="F107" s="60" t="s">
        <v>53</v>
      </c>
      <c r="G107" s="72">
        <f t="shared" si="27"/>
        <v>0</v>
      </c>
      <c r="H107" s="73">
        <v>0</v>
      </c>
      <c r="I107" s="73">
        <v>0</v>
      </c>
      <c r="J107" s="73">
        <v>0</v>
      </c>
      <c r="K107" s="73">
        <v>0</v>
      </c>
      <c r="L107" s="73">
        <v>0</v>
      </c>
      <c r="M107" s="73">
        <v>0</v>
      </c>
      <c r="N107" s="73">
        <v>0</v>
      </c>
      <c r="O107" s="73">
        <v>0</v>
      </c>
      <c r="P107" s="73">
        <v>0</v>
      </c>
      <c r="Q107" s="73">
        <v>0</v>
      </c>
      <c r="R107" s="73">
        <v>0</v>
      </c>
      <c r="S107" s="73">
        <v>0</v>
      </c>
      <c r="T107" s="73">
        <v>0</v>
      </c>
      <c r="U107" s="73">
        <v>0</v>
      </c>
      <c r="V107" s="73">
        <v>0</v>
      </c>
      <c r="W107" s="73">
        <v>0</v>
      </c>
      <c r="X107" s="73">
        <v>0</v>
      </c>
      <c r="Y107" s="73">
        <v>0</v>
      </c>
      <c r="Z107" s="73">
        <v>0</v>
      </c>
      <c r="AA107" s="73">
        <v>0</v>
      </c>
      <c r="AB107" s="73">
        <v>0</v>
      </c>
      <c r="AC107" s="73">
        <v>0</v>
      </c>
      <c r="AD107" s="73">
        <v>0</v>
      </c>
      <c r="AE107" s="73">
        <v>0</v>
      </c>
      <c r="AF107" s="73">
        <v>0</v>
      </c>
      <c r="AG107" s="73">
        <v>0</v>
      </c>
      <c r="AH107" s="73">
        <v>0</v>
      </c>
      <c r="AI107" s="73">
        <v>0</v>
      </c>
      <c r="AJ107" s="73">
        <v>0</v>
      </c>
      <c r="AK107" s="73">
        <v>0</v>
      </c>
      <c r="AL107" s="73">
        <v>0</v>
      </c>
      <c r="AM107" s="73">
        <v>0</v>
      </c>
      <c r="AN107" s="73">
        <v>0</v>
      </c>
      <c r="AO107" s="73">
        <v>0</v>
      </c>
      <c r="AP107" s="73">
        <v>0</v>
      </c>
      <c r="AQ107" s="8"/>
      <c r="AS107" s="24"/>
    </row>
    <row r="108" spans="2:45">
      <c r="B108" s="5"/>
      <c r="D108" s="103" t="s">
        <v>73</v>
      </c>
      <c r="E108" s="46"/>
      <c r="F108" s="60" t="s">
        <v>54</v>
      </c>
      <c r="G108" s="72">
        <f t="shared" si="27"/>
        <v>150098</v>
      </c>
      <c r="H108" s="73">
        <v>3790</v>
      </c>
      <c r="I108" s="73">
        <v>3838</v>
      </c>
      <c r="J108" s="73">
        <v>3898</v>
      </c>
      <c r="K108" s="73">
        <v>3958</v>
      </c>
      <c r="L108" s="73">
        <v>4019</v>
      </c>
      <c r="M108" s="73">
        <v>4066</v>
      </c>
      <c r="N108" s="73">
        <v>4114</v>
      </c>
      <c r="O108" s="73">
        <v>4161</v>
      </c>
      <c r="P108" s="73">
        <v>4209</v>
      </c>
      <c r="Q108" s="73">
        <v>4258</v>
      </c>
      <c r="R108" s="73">
        <v>4291</v>
      </c>
      <c r="S108" s="73">
        <v>4312</v>
      </c>
      <c r="T108" s="73">
        <v>4332</v>
      </c>
      <c r="U108" s="73">
        <v>4353</v>
      </c>
      <c r="V108" s="73">
        <v>4373</v>
      </c>
      <c r="W108" s="73">
        <v>4380</v>
      </c>
      <c r="X108" s="73">
        <v>4388</v>
      </c>
      <c r="Y108" s="73">
        <v>4395</v>
      </c>
      <c r="Z108" s="73">
        <v>4403</v>
      </c>
      <c r="AA108" s="73">
        <v>4410</v>
      </c>
      <c r="AB108" s="73">
        <v>4410</v>
      </c>
      <c r="AC108" s="73">
        <v>4410</v>
      </c>
      <c r="AD108" s="73">
        <v>4410</v>
      </c>
      <c r="AE108" s="73">
        <v>4410</v>
      </c>
      <c r="AF108" s="73">
        <v>4410</v>
      </c>
      <c r="AG108" s="73">
        <v>4410</v>
      </c>
      <c r="AH108" s="73">
        <v>4410</v>
      </c>
      <c r="AI108" s="73">
        <v>4410</v>
      </c>
      <c r="AJ108" s="73">
        <v>4410</v>
      </c>
      <c r="AK108" s="73">
        <v>4410</v>
      </c>
      <c r="AL108" s="73">
        <v>4410</v>
      </c>
      <c r="AM108" s="73">
        <v>4410</v>
      </c>
      <c r="AN108" s="73">
        <v>4410</v>
      </c>
      <c r="AO108" s="73">
        <v>4410</v>
      </c>
      <c r="AP108" s="73">
        <v>4410</v>
      </c>
      <c r="AQ108" s="8"/>
      <c r="AS108" s="24"/>
    </row>
    <row r="109" spans="2:45">
      <c r="B109" s="5"/>
      <c r="D109" s="103" t="s">
        <v>74</v>
      </c>
      <c r="E109" s="46"/>
      <c r="F109" s="60" t="s">
        <v>11</v>
      </c>
      <c r="G109" s="72">
        <f t="shared" si="27"/>
        <v>49788</v>
      </c>
      <c r="H109" s="73">
        <v>1257</v>
      </c>
      <c r="I109" s="73">
        <v>1273</v>
      </c>
      <c r="J109" s="73">
        <v>1293</v>
      </c>
      <c r="K109" s="73">
        <v>1313</v>
      </c>
      <c r="L109" s="73">
        <v>1333</v>
      </c>
      <c r="M109" s="73">
        <v>1349</v>
      </c>
      <c r="N109" s="73">
        <v>1364</v>
      </c>
      <c r="O109" s="73">
        <v>1380</v>
      </c>
      <c r="P109" s="73">
        <v>1396</v>
      </c>
      <c r="Q109" s="73">
        <v>1412</v>
      </c>
      <c r="R109" s="73">
        <v>1423</v>
      </c>
      <c r="S109" s="73">
        <v>1430</v>
      </c>
      <c r="T109" s="73">
        <v>1437</v>
      </c>
      <c r="U109" s="73">
        <v>1444</v>
      </c>
      <c r="V109" s="73">
        <v>1450</v>
      </c>
      <c r="W109" s="73">
        <v>1453</v>
      </c>
      <c r="X109" s="73">
        <v>1455</v>
      </c>
      <c r="Y109" s="73">
        <v>1458</v>
      </c>
      <c r="Z109" s="73">
        <v>1460</v>
      </c>
      <c r="AA109" s="73">
        <v>1463</v>
      </c>
      <c r="AB109" s="73">
        <v>1463</v>
      </c>
      <c r="AC109" s="73">
        <v>1463</v>
      </c>
      <c r="AD109" s="73">
        <v>1463</v>
      </c>
      <c r="AE109" s="73">
        <v>1463</v>
      </c>
      <c r="AF109" s="73">
        <v>1463</v>
      </c>
      <c r="AG109" s="73">
        <v>1463</v>
      </c>
      <c r="AH109" s="73">
        <v>1463</v>
      </c>
      <c r="AI109" s="73">
        <v>1463</v>
      </c>
      <c r="AJ109" s="73">
        <v>1463</v>
      </c>
      <c r="AK109" s="73">
        <v>1463</v>
      </c>
      <c r="AL109" s="73">
        <v>1463</v>
      </c>
      <c r="AM109" s="73">
        <v>1463</v>
      </c>
      <c r="AN109" s="73">
        <v>1463</v>
      </c>
      <c r="AO109" s="73">
        <v>1463</v>
      </c>
      <c r="AP109" s="73">
        <v>1463</v>
      </c>
      <c r="AQ109" s="8"/>
      <c r="AS109" s="24"/>
    </row>
    <row r="110" spans="2:45">
      <c r="B110" s="5"/>
      <c r="D110" s="103" t="s">
        <v>75</v>
      </c>
      <c r="E110" s="49"/>
      <c r="F110" s="60" t="s">
        <v>15</v>
      </c>
      <c r="G110" s="72">
        <f t="shared" si="27"/>
        <v>98297</v>
      </c>
      <c r="H110" s="73">
        <v>2482</v>
      </c>
      <c r="I110" s="73">
        <v>2514</v>
      </c>
      <c r="J110" s="73">
        <v>2553</v>
      </c>
      <c r="K110" s="73">
        <v>2592</v>
      </c>
      <c r="L110" s="73">
        <v>2632</v>
      </c>
      <c r="M110" s="73">
        <v>2663</v>
      </c>
      <c r="N110" s="73">
        <v>2694</v>
      </c>
      <c r="O110" s="73">
        <v>2725</v>
      </c>
      <c r="P110" s="73">
        <v>2757</v>
      </c>
      <c r="Q110" s="73">
        <v>2788</v>
      </c>
      <c r="R110" s="73">
        <v>2810</v>
      </c>
      <c r="S110" s="73">
        <v>2824</v>
      </c>
      <c r="T110" s="73">
        <v>2837</v>
      </c>
      <c r="U110" s="73">
        <v>2850</v>
      </c>
      <c r="V110" s="73">
        <v>2864</v>
      </c>
      <c r="W110" s="73">
        <v>2869</v>
      </c>
      <c r="X110" s="73">
        <v>2874</v>
      </c>
      <c r="Y110" s="73">
        <v>2878</v>
      </c>
      <c r="Z110" s="73">
        <v>2883</v>
      </c>
      <c r="AA110" s="73">
        <v>2888</v>
      </c>
      <c r="AB110" s="73">
        <v>2888</v>
      </c>
      <c r="AC110" s="73">
        <v>2888</v>
      </c>
      <c r="AD110" s="73">
        <v>2888</v>
      </c>
      <c r="AE110" s="73">
        <v>2888</v>
      </c>
      <c r="AF110" s="73">
        <v>2888</v>
      </c>
      <c r="AG110" s="73">
        <v>2888</v>
      </c>
      <c r="AH110" s="73">
        <v>2888</v>
      </c>
      <c r="AI110" s="73">
        <v>2888</v>
      </c>
      <c r="AJ110" s="73">
        <v>2888</v>
      </c>
      <c r="AK110" s="73">
        <v>2888</v>
      </c>
      <c r="AL110" s="73">
        <v>2888</v>
      </c>
      <c r="AM110" s="73">
        <v>2888</v>
      </c>
      <c r="AN110" s="73">
        <v>2888</v>
      </c>
      <c r="AO110" s="73">
        <v>2888</v>
      </c>
      <c r="AP110" s="73">
        <v>2888</v>
      </c>
      <c r="AQ110" s="8"/>
      <c r="AS110" s="24"/>
    </row>
    <row r="111" spans="2:45">
      <c r="B111" s="5"/>
      <c r="D111" s="103"/>
      <c r="E111" s="49"/>
      <c r="F111" s="49"/>
      <c r="G111" s="54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8"/>
      <c r="AS111" s="24"/>
    </row>
    <row r="112" spans="2:45" s="22" customFormat="1">
      <c r="B112" s="5"/>
      <c r="D112" s="104"/>
      <c r="E112" s="51"/>
      <c r="F112" s="59" t="s">
        <v>56</v>
      </c>
      <c r="G112" s="72">
        <f t="shared" ref="G112:G117" si="29">SUM(H112:AP112)</f>
        <v>270903</v>
      </c>
      <c r="H112" s="72">
        <f t="shared" ref="H112:AP112" si="30">SUM(H113:H117)</f>
        <v>4859</v>
      </c>
      <c r="I112" s="72">
        <f t="shared" si="30"/>
        <v>4911</v>
      </c>
      <c r="J112" s="72">
        <f t="shared" si="30"/>
        <v>4890</v>
      </c>
      <c r="K112" s="72">
        <f t="shared" si="30"/>
        <v>4869</v>
      </c>
      <c r="L112" s="72">
        <f t="shared" si="30"/>
        <v>4848</v>
      </c>
      <c r="M112" s="72">
        <f t="shared" si="30"/>
        <v>4812</v>
      </c>
      <c r="N112" s="72">
        <f t="shared" si="30"/>
        <v>5365</v>
      </c>
      <c r="O112" s="72">
        <f t="shared" si="30"/>
        <v>5907</v>
      </c>
      <c r="P112" s="72">
        <f t="shared" si="30"/>
        <v>6240</v>
      </c>
      <c r="Q112" s="72">
        <f t="shared" si="30"/>
        <v>6965</v>
      </c>
      <c r="R112" s="72">
        <f t="shared" si="30"/>
        <v>7454</v>
      </c>
      <c r="S112" s="72">
        <f t="shared" si="30"/>
        <v>8056</v>
      </c>
      <c r="T112" s="72">
        <f t="shared" si="30"/>
        <v>8664</v>
      </c>
      <c r="U112" s="72">
        <f t="shared" si="30"/>
        <v>8702</v>
      </c>
      <c r="V112" s="72">
        <f t="shared" si="30"/>
        <v>8739</v>
      </c>
      <c r="W112" s="72">
        <f t="shared" si="30"/>
        <v>8752</v>
      </c>
      <c r="X112" s="72">
        <f t="shared" si="30"/>
        <v>8764</v>
      </c>
      <c r="Y112" s="72">
        <f t="shared" si="30"/>
        <v>8778</v>
      </c>
      <c r="Z112" s="72">
        <f t="shared" si="30"/>
        <v>8789</v>
      </c>
      <c r="AA112" s="72">
        <f t="shared" si="30"/>
        <v>8803</v>
      </c>
      <c r="AB112" s="72">
        <f t="shared" si="30"/>
        <v>8801</v>
      </c>
      <c r="AC112" s="72">
        <f t="shared" si="30"/>
        <v>8799</v>
      </c>
      <c r="AD112" s="72">
        <f t="shared" si="30"/>
        <v>8797</v>
      </c>
      <c r="AE112" s="72">
        <f t="shared" si="30"/>
        <v>8795</v>
      </c>
      <c r="AF112" s="72">
        <f t="shared" si="30"/>
        <v>8793</v>
      </c>
      <c r="AG112" s="72">
        <f t="shared" si="30"/>
        <v>8790</v>
      </c>
      <c r="AH112" s="72">
        <f t="shared" si="30"/>
        <v>8787</v>
      </c>
      <c r="AI112" s="72">
        <f t="shared" si="30"/>
        <v>8784</v>
      </c>
      <c r="AJ112" s="72">
        <f t="shared" si="30"/>
        <v>8781</v>
      </c>
      <c r="AK112" s="72">
        <f t="shared" si="30"/>
        <v>8778</v>
      </c>
      <c r="AL112" s="72">
        <f t="shared" si="30"/>
        <v>8774</v>
      </c>
      <c r="AM112" s="72">
        <f t="shared" si="30"/>
        <v>8770</v>
      </c>
      <c r="AN112" s="72">
        <f t="shared" si="30"/>
        <v>8766</v>
      </c>
      <c r="AO112" s="72">
        <f t="shared" si="30"/>
        <v>8762</v>
      </c>
      <c r="AP112" s="72">
        <f t="shared" si="30"/>
        <v>8759</v>
      </c>
      <c r="AQ112" s="8"/>
      <c r="AS112" s="24"/>
    </row>
    <row r="113" spans="2:45">
      <c r="B113" s="5"/>
      <c r="D113" s="103" t="s">
        <v>76</v>
      </c>
      <c r="E113" s="46"/>
      <c r="F113" s="60" t="s">
        <v>52</v>
      </c>
      <c r="G113" s="72">
        <f t="shared" si="29"/>
        <v>0</v>
      </c>
      <c r="H113" s="73">
        <v>0</v>
      </c>
      <c r="I113" s="73">
        <v>0</v>
      </c>
      <c r="J113" s="73">
        <v>0</v>
      </c>
      <c r="K113" s="73">
        <v>0</v>
      </c>
      <c r="L113" s="73">
        <v>0</v>
      </c>
      <c r="M113" s="73">
        <v>0</v>
      </c>
      <c r="N113" s="73">
        <v>0</v>
      </c>
      <c r="O113" s="73">
        <v>0</v>
      </c>
      <c r="P113" s="73">
        <v>0</v>
      </c>
      <c r="Q113" s="73">
        <v>0</v>
      </c>
      <c r="R113" s="73">
        <v>0</v>
      </c>
      <c r="S113" s="73">
        <v>0</v>
      </c>
      <c r="T113" s="73">
        <v>0</v>
      </c>
      <c r="U113" s="73">
        <v>0</v>
      </c>
      <c r="V113" s="73">
        <v>0</v>
      </c>
      <c r="W113" s="73">
        <v>0</v>
      </c>
      <c r="X113" s="73">
        <v>0</v>
      </c>
      <c r="Y113" s="73">
        <v>0</v>
      </c>
      <c r="Z113" s="73">
        <v>0</v>
      </c>
      <c r="AA113" s="73">
        <v>0</v>
      </c>
      <c r="AB113" s="73">
        <v>0</v>
      </c>
      <c r="AC113" s="73">
        <v>0</v>
      </c>
      <c r="AD113" s="73">
        <v>0</v>
      </c>
      <c r="AE113" s="73">
        <v>0</v>
      </c>
      <c r="AF113" s="73">
        <v>0</v>
      </c>
      <c r="AG113" s="73">
        <v>0</v>
      </c>
      <c r="AH113" s="73">
        <v>0</v>
      </c>
      <c r="AI113" s="73">
        <v>0</v>
      </c>
      <c r="AJ113" s="73">
        <v>0</v>
      </c>
      <c r="AK113" s="73">
        <v>0</v>
      </c>
      <c r="AL113" s="73">
        <v>0</v>
      </c>
      <c r="AM113" s="73">
        <v>0</v>
      </c>
      <c r="AN113" s="73">
        <v>0</v>
      </c>
      <c r="AO113" s="73">
        <v>0</v>
      </c>
      <c r="AP113" s="73">
        <v>0</v>
      </c>
      <c r="AQ113" s="8"/>
      <c r="AS113" s="24"/>
    </row>
    <row r="114" spans="2:45">
      <c r="B114" s="5"/>
      <c r="D114" s="103" t="s">
        <v>77</v>
      </c>
      <c r="E114" s="46"/>
      <c r="F114" s="60" t="s">
        <v>53</v>
      </c>
      <c r="G114" s="72">
        <f t="shared" si="29"/>
        <v>29391</v>
      </c>
      <c r="H114" s="73">
        <v>1082</v>
      </c>
      <c r="I114" s="73">
        <v>1087</v>
      </c>
      <c r="J114" s="73">
        <v>1019</v>
      </c>
      <c r="K114" s="73">
        <v>950</v>
      </c>
      <c r="L114" s="73">
        <v>881</v>
      </c>
      <c r="M114" s="73">
        <v>811</v>
      </c>
      <c r="N114" s="73">
        <v>831</v>
      </c>
      <c r="O114" s="73">
        <v>833</v>
      </c>
      <c r="P114" s="73">
        <v>616</v>
      </c>
      <c r="Q114" s="73">
        <v>783</v>
      </c>
      <c r="R114" s="73">
        <v>729</v>
      </c>
      <c r="S114" s="73">
        <v>785</v>
      </c>
      <c r="T114" s="73">
        <v>841</v>
      </c>
      <c r="U114" s="73">
        <v>842</v>
      </c>
      <c r="V114" s="73">
        <v>842</v>
      </c>
      <c r="W114" s="73">
        <v>841</v>
      </c>
      <c r="X114" s="73">
        <v>840</v>
      </c>
      <c r="Y114" s="73">
        <v>840</v>
      </c>
      <c r="Z114" s="73">
        <v>839</v>
      </c>
      <c r="AA114" s="73">
        <v>838</v>
      </c>
      <c r="AB114" s="73">
        <v>836</v>
      </c>
      <c r="AC114" s="73">
        <v>834</v>
      </c>
      <c r="AD114" s="73">
        <v>832</v>
      </c>
      <c r="AE114" s="73">
        <v>830</v>
      </c>
      <c r="AF114" s="73">
        <v>828</v>
      </c>
      <c r="AG114" s="73">
        <v>825</v>
      </c>
      <c r="AH114" s="73">
        <v>822</v>
      </c>
      <c r="AI114" s="73">
        <v>819</v>
      </c>
      <c r="AJ114" s="73">
        <v>816</v>
      </c>
      <c r="AK114" s="73">
        <v>813</v>
      </c>
      <c r="AL114" s="73">
        <v>809</v>
      </c>
      <c r="AM114" s="73">
        <v>805</v>
      </c>
      <c r="AN114" s="73">
        <v>801</v>
      </c>
      <c r="AO114" s="73">
        <v>797</v>
      </c>
      <c r="AP114" s="73">
        <v>794</v>
      </c>
      <c r="AQ114" s="8"/>
      <c r="AS114" s="24"/>
    </row>
    <row r="115" spans="2:45">
      <c r="B115" s="5"/>
      <c r="D115" s="103" t="s">
        <v>78</v>
      </c>
      <c r="E115" s="46"/>
      <c r="F115" s="60" t="s">
        <v>54</v>
      </c>
      <c r="G115" s="72">
        <f t="shared" si="29"/>
        <v>121566</v>
      </c>
      <c r="H115" s="73">
        <v>1901</v>
      </c>
      <c r="I115" s="73">
        <v>1925</v>
      </c>
      <c r="J115" s="73">
        <v>1949</v>
      </c>
      <c r="K115" s="73">
        <v>1973</v>
      </c>
      <c r="L115" s="73">
        <v>1997</v>
      </c>
      <c r="M115" s="73">
        <v>2014</v>
      </c>
      <c r="N115" s="73">
        <v>2282</v>
      </c>
      <c r="O115" s="73">
        <v>2554</v>
      </c>
      <c r="P115" s="73">
        <v>2831</v>
      </c>
      <c r="Q115" s="73">
        <v>3112</v>
      </c>
      <c r="R115" s="73">
        <v>3385</v>
      </c>
      <c r="S115" s="73">
        <v>3660</v>
      </c>
      <c r="T115" s="73">
        <v>3938</v>
      </c>
      <c r="U115" s="73">
        <v>3957</v>
      </c>
      <c r="V115" s="73">
        <v>3975</v>
      </c>
      <c r="W115" s="73">
        <v>3982</v>
      </c>
      <c r="X115" s="73">
        <v>3989</v>
      </c>
      <c r="Y115" s="73">
        <v>3996</v>
      </c>
      <c r="Z115" s="73">
        <v>4002</v>
      </c>
      <c r="AA115" s="73">
        <v>4009</v>
      </c>
      <c r="AB115" s="73">
        <v>4009</v>
      </c>
      <c r="AC115" s="73">
        <v>4009</v>
      </c>
      <c r="AD115" s="73">
        <v>4009</v>
      </c>
      <c r="AE115" s="73">
        <v>4009</v>
      </c>
      <c r="AF115" s="73">
        <v>4009</v>
      </c>
      <c r="AG115" s="73">
        <v>4009</v>
      </c>
      <c r="AH115" s="73">
        <v>4009</v>
      </c>
      <c r="AI115" s="73">
        <v>4009</v>
      </c>
      <c r="AJ115" s="73">
        <v>4009</v>
      </c>
      <c r="AK115" s="73">
        <v>4009</v>
      </c>
      <c r="AL115" s="73">
        <v>4009</v>
      </c>
      <c r="AM115" s="73">
        <v>4009</v>
      </c>
      <c r="AN115" s="73">
        <v>4009</v>
      </c>
      <c r="AO115" s="73">
        <v>4009</v>
      </c>
      <c r="AP115" s="73">
        <v>4009</v>
      </c>
      <c r="AQ115" s="8"/>
      <c r="AS115" s="24"/>
    </row>
    <row r="116" spans="2:45">
      <c r="B116" s="5"/>
      <c r="D116" s="103" t="s">
        <v>79</v>
      </c>
      <c r="E116" s="46"/>
      <c r="F116" s="60" t="s">
        <v>11</v>
      </c>
      <c r="G116" s="72">
        <f t="shared" si="29"/>
        <v>40324</v>
      </c>
      <c r="H116" s="73">
        <v>631</v>
      </c>
      <c r="I116" s="73">
        <v>638</v>
      </c>
      <c r="J116" s="73">
        <v>646</v>
      </c>
      <c r="K116" s="73">
        <v>654</v>
      </c>
      <c r="L116" s="73">
        <v>662</v>
      </c>
      <c r="M116" s="73">
        <v>668</v>
      </c>
      <c r="N116" s="73">
        <v>757</v>
      </c>
      <c r="O116" s="73">
        <v>847</v>
      </c>
      <c r="P116" s="73">
        <v>939</v>
      </c>
      <c r="Q116" s="73">
        <v>1032</v>
      </c>
      <c r="R116" s="73">
        <v>1123</v>
      </c>
      <c r="S116" s="73">
        <v>1214</v>
      </c>
      <c r="T116" s="73">
        <v>1306</v>
      </c>
      <c r="U116" s="73">
        <v>1312</v>
      </c>
      <c r="V116" s="73">
        <v>1319</v>
      </c>
      <c r="W116" s="73">
        <v>1321</v>
      </c>
      <c r="X116" s="73">
        <v>1323</v>
      </c>
      <c r="Y116" s="73">
        <v>1325</v>
      </c>
      <c r="Z116" s="73">
        <v>1327</v>
      </c>
      <c r="AA116" s="73">
        <v>1330</v>
      </c>
      <c r="AB116" s="73">
        <v>1330</v>
      </c>
      <c r="AC116" s="73">
        <v>1330</v>
      </c>
      <c r="AD116" s="73">
        <v>1330</v>
      </c>
      <c r="AE116" s="73">
        <v>1330</v>
      </c>
      <c r="AF116" s="73">
        <v>1330</v>
      </c>
      <c r="AG116" s="73">
        <v>1330</v>
      </c>
      <c r="AH116" s="73">
        <v>1330</v>
      </c>
      <c r="AI116" s="73">
        <v>1330</v>
      </c>
      <c r="AJ116" s="73">
        <v>1330</v>
      </c>
      <c r="AK116" s="73">
        <v>1330</v>
      </c>
      <c r="AL116" s="73">
        <v>1330</v>
      </c>
      <c r="AM116" s="73">
        <v>1330</v>
      </c>
      <c r="AN116" s="73">
        <v>1330</v>
      </c>
      <c r="AO116" s="73">
        <v>1330</v>
      </c>
      <c r="AP116" s="73">
        <v>1330</v>
      </c>
      <c r="AQ116" s="8"/>
      <c r="AS116" s="24"/>
    </row>
    <row r="117" spans="2:45">
      <c r="B117" s="5"/>
      <c r="D117" s="103" t="s">
        <v>80</v>
      </c>
      <c r="E117" s="49"/>
      <c r="F117" s="60" t="s">
        <v>15</v>
      </c>
      <c r="G117" s="72">
        <f t="shared" si="29"/>
        <v>79622</v>
      </c>
      <c r="H117" s="73">
        <v>1245</v>
      </c>
      <c r="I117" s="73">
        <v>1261</v>
      </c>
      <c r="J117" s="73">
        <v>1276</v>
      </c>
      <c r="K117" s="73">
        <v>1292</v>
      </c>
      <c r="L117" s="73">
        <v>1308</v>
      </c>
      <c r="M117" s="73">
        <v>1319</v>
      </c>
      <c r="N117" s="73">
        <v>1495</v>
      </c>
      <c r="O117" s="73">
        <v>1673</v>
      </c>
      <c r="P117" s="73">
        <v>1854</v>
      </c>
      <c r="Q117" s="73">
        <v>2038</v>
      </c>
      <c r="R117" s="73">
        <v>2217</v>
      </c>
      <c r="S117" s="73">
        <v>2397</v>
      </c>
      <c r="T117" s="73">
        <v>2579</v>
      </c>
      <c r="U117" s="73">
        <v>2591</v>
      </c>
      <c r="V117" s="73">
        <v>2603</v>
      </c>
      <c r="W117" s="73">
        <v>2608</v>
      </c>
      <c r="X117" s="73">
        <v>2612</v>
      </c>
      <c r="Y117" s="73">
        <v>2617</v>
      </c>
      <c r="Z117" s="73">
        <v>2621</v>
      </c>
      <c r="AA117" s="73">
        <v>2626</v>
      </c>
      <c r="AB117" s="73">
        <v>2626</v>
      </c>
      <c r="AC117" s="73">
        <v>2626</v>
      </c>
      <c r="AD117" s="73">
        <v>2626</v>
      </c>
      <c r="AE117" s="73">
        <v>2626</v>
      </c>
      <c r="AF117" s="73">
        <v>2626</v>
      </c>
      <c r="AG117" s="73">
        <v>2626</v>
      </c>
      <c r="AH117" s="73">
        <v>2626</v>
      </c>
      <c r="AI117" s="73">
        <v>2626</v>
      </c>
      <c r="AJ117" s="73">
        <v>2626</v>
      </c>
      <c r="AK117" s="73">
        <v>2626</v>
      </c>
      <c r="AL117" s="73">
        <v>2626</v>
      </c>
      <c r="AM117" s="73">
        <v>2626</v>
      </c>
      <c r="AN117" s="73">
        <v>2626</v>
      </c>
      <c r="AO117" s="73">
        <v>2626</v>
      </c>
      <c r="AP117" s="73">
        <v>2626</v>
      </c>
      <c r="AQ117" s="8"/>
      <c r="AS117" s="24"/>
    </row>
    <row r="118" spans="2:45">
      <c r="B118" s="5"/>
      <c r="D118" s="103"/>
      <c r="E118" s="49"/>
      <c r="F118" s="49"/>
      <c r="G118" s="54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8"/>
      <c r="AS118" s="24"/>
    </row>
    <row r="119" spans="2:45" s="22" customFormat="1">
      <c r="B119" s="5"/>
      <c r="D119" s="104"/>
      <c r="E119" s="51"/>
      <c r="F119" s="59" t="s">
        <v>57</v>
      </c>
      <c r="G119" s="72">
        <f t="shared" ref="G119:G124" si="31">SUM(H119:AP119)</f>
        <v>275034</v>
      </c>
      <c r="H119" s="72">
        <f t="shared" ref="H119:AP119" si="32">SUM(H120:H124)</f>
        <v>7320</v>
      </c>
      <c r="I119" s="72">
        <f t="shared" si="32"/>
        <v>7429</v>
      </c>
      <c r="J119" s="72">
        <f t="shared" si="32"/>
        <v>7682</v>
      </c>
      <c r="K119" s="72">
        <f t="shared" si="32"/>
        <v>7414</v>
      </c>
      <c r="L119" s="72">
        <f t="shared" si="32"/>
        <v>12036</v>
      </c>
      <c r="M119" s="72">
        <f t="shared" si="32"/>
        <v>15862</v>
      </c>
      <c r="N119" s="72">
        <f t="shared" si="32"/>
        <v>6995</v>
      </c>
      <c r="O119" s="72">
        <f t="shared" si="32"/>
        <v>7141</v>
      </c>
      <c r="P119" s="72">
        <f t="shared" si="32"/>
        <v>6074</v>
      </c>
      <c r="Q119" s="72">
        <f t="shared" si="32"/>
        <v>7134</v>
      </c>
      <c r="R119" s="72">
        <f t="shared" si="32"/>
        <v>6951</v>
      </c>
      <c r="S119" s="72">
        <f t="shared" si="32"/>
        <v>7408</v>
      </c>
      <c r="T119" s="72">
        <f t="shared" si="32"/>
        <v>7865</v>
      </c>
      <c r="U119" s="72">
        <f t="shared" si="32"/>
        <v>7853</v>
      </c>
      <c r="V119" s="72">
        <f t="shared" si="32"/>
        <v>7842</v>
      </c>
      <c r="W119" s="72">
        <f t="shared" si="32"/>
        <v>7820</v>
      </c>
      <c r="X119" s="72">
        <f t="shared" si="32"/>
        <v>7795</v>
      </c>
      <c r="Y119" s="72">
        <f t="shared" si="32"/>
        <v>7773</v>
      </c>
      <c r="Z119" s="72">
        <f t="shared" si="32"/>
        <v>7749</v>
      </c>
      <c r="AA119" s="72">
        <f t="shared" si="32"/>
        <v>7725</v>
      </c>
      <c r="AB119" s="72">
        <f t="shared" si="32"/>
        <v>7692</v>
      </c>
      <c r="AC119" s="72">
        <f t="shared" si="32"/>
        <v>7676</v>
      </c>
      <c r="AD119" s="72">
        <f t="shared" si="32"/>
        <v>7660</v>
      </c>
      <c r="AE119" s="72">
        <f t="shared" si="32"/>
        <v>7644</v>
      </c>
      <c r="AF119" s="72">
        <f t="shared" si="32"/>
        <v>7629</v>
      </c>
      <c r="AG119" s="72">
        <f t="shared" si="32"/>
        <v>7605</v>
      </c>
      <c r="AH119" s="72">
        <f t="shared" si="32"/>
        <v>7581</v>
      </c>
      <c r="AI119" s="72">
        <f t="shared" si="32"/>
        <v>7557</v>
      </c>
      <c r="AJ119" s="72">
        <f t="shared" si="32"/>
        <v>7533</v>
      </c>
      <c r="AK119" s="72">
        <f t="shared" si="32"/>
        <v>7509</v>
      </c>
      <c r="AL119" s="72">
        <f t="shared" si="32"/>
        <v>7478</v>
      </c>
      <c r="AM119" s="72">
        <f t="shared" si="32"/>
        <v>7447</v>
      </c>
      <c r="AN119" s="72">
        <f t="shared" si="32"/>
        <v>7416</v>
      </c>
      <c r="AO119" s="72">
        <f t="shared" si="32"/>
        <v>7385</v>
      </c>
      <c r="AP119" s="72">
        <f t="shared" si="32"/>
        <v>7354</v>
      </c>
      <c r="AQ119" s="8"/>
      <c r="AS119" s="24"/>
    </row>
    <row r="120" spans="2:45">
      <c r="B120" s="5"/>
      <c r="D120" s="103" t="s">
        <v>81</v>
      </c>
      <c r="E120" s="46"/>
      <c r="F120" s="60" t="s">
        <v>52</v>
      </c>
      <c r="G120" s="72">
        <f t="shared" si="31"/>
        <v>85400</v>
      </c>
      <c r="H120" s="73">
        <v>1117</v>
      </c>
      <c r="I120" s="73">
        <v>1201</v>
      </c>
      <c r="J120" s="73">
        <v>1827</v>
      </c>
      <c r="K120" s="73">
        <v>1936</v>
      </c>
      <c r="L120" s="73">
        <v>2049</v>
      </c>
      <c r="M120" s="73">
        <v>2162</v>
      </c>
      <c r="N120" s="73">
        <v>2148</v>
      </c>
      <c r="O120" s="73">
        <v>2254</v>
      </c>
      <c r="P120" s="73">
        <v>2360</v>
      </c>
      <c r="Q120" s="73">
        <v>2466</v>
      </c>
      <c r="R120" s="73">
        <v>2552</v>
      </c>
      <c r="S120" s="73">
        <v>2669</v>
      </c>
      <c r="T120" s="73">
        <v>2786</v>
      </c>
      <c r="U120" s="73">
        <v>2771</v>
      </c>
      <c r="V120" s="73">
        <v>2755</v>
      </c>
      <c r="W120" s="73">
        <v>2736</v>
      </c>
      <c r="X120" s="73">
        <v>2716</v>
      </c>
      <c r="Y120" s="73">
        <v>2697</v>
      </c>
      <c r="Z120" s="73">
        <v>2677</v>
      </c>
      <c r="AA120" s="73">
        <v>2658</v>
      </c>
      <c r="AB120" s="73">
        <v>2636</v>
      </c>
      <c r="AC120" s="73">
        <v>2631</v>
      </c>
      <c r="AD120" s="73">
        <v>2626</v>
      </c>
      <c r="AE120" s="73">
        <v>2621</v>
      </c>
      <c r="AF120" s="73">
        <v>2617</v>
      </c>
      <c r="AG120" s="73">
        <v>2609</v>
      </c>
      <c r="AH120" s="73">
        <v>2602</v>
      </c>
      <c r="AI120" s="73">
        <v>2595</v>
      </c>
      <c r="AJ120" s="73">
        <v>2587</v>
      </c>
      <c r="AK120" s="73">
        <v>2580</v>
      </c>
      <c r="AL120" s="73">
        <v>2571</v>
      </c>
      <c r="AM120" s="73">
        <v>2561</v>
      </c>
      <c r="AN120" s="73">
        <v>2552</v>
      </c>
      <c r="AO120" s="73">
        <v>2542</v>
      </c>
      <c r="AP120" s="73">
        <v>2533</v>
      </c>
      <c r="AQ120" s="8"/>
      <c r="AS120" s="24"/>
    </row>
    <row r="121" spans="2:45">
      <c r="B121" s="5"/>
      <c r="D121" s="103" t="s">
        <v>82</v>
      </c>
      <c r="E121" s="46"/>
      <c r="F121" s="60" t="s">
        <v>53</v>
      </c>
      <c r="G121" s="72">
        <f t="shared" si="31"/>
        <v>176926</v>
      </c>
      <c r="H121" s="73">
        <v>6004</v>
      </c>
      <c r="I121" s="73">
        <v>6027</v>
      </c>
      <c r="J121" s="73">
        <v>5651</v>
      </c>
      <c r="K121" s="73">
        <v>5272</v>
      </c>
      <c r="L121" s="73">
        <v>9778</v>
      </c>
      <c r="M121" s="73">
        <v>13490</v>
      </c>
      <c r="N121" s="73">
        <v>4608</v>
      </c>
      <c r="O121" s="73">
        <v>4620</v>
      </c>
      <c r="P121" s="73">
        <v>3418</v>
      </c>
      <c r="Q121" s="73">
        <v>4343</v>
      </c>
      <c r="R121" s="73">
        <v>4045</v>
      </c>
      <c r="S121" s="73">
        <v>4356</v>
      </c>
      <c r="T121" s="73">
        <v>4667</v>
      </c>
      <c r="U121" s="73">
        <v>4669</v>
      </c>
      <c r="V121" s="73">
        <v>4672</v>
      </c>
      <c r="W121" s="73">
        <v>4667</v>
      </c>
      <c r="X121" s="73">
        <v>4662</v>
      </c>
      <c r="Y121" s="73">
        <v>4658</v>
      </c>
      <c r="Z121" s="73">
        <v>4653</v>
      </c>
      <c r="AA121" s="73">
        <v>4648</v>
      </c>
      <c r="AB121" s="73">
        <v>4637</v>
      </c>
      <c r="AC121" s="73">
        <v>4626</v>
      </c>
      <c r="AD121" s="73">
        <v>4615</v>
      </c>
      <c r="AE121" s="73">
        <v>4604</v>
      </c>
      <c r="AF121" s="73">
        <v>4593</v>
      </c>
      <c r="AG121" s="73">
        <v>4577</v>
      </c>
      <c r="AH121" s="73">
        <v>4560</v>
      </c>
      <c r="AI121" s="73">
        <v>4543</v>
      </c>
      <c r="AJ121" s="73">
        <v>4527</v>
      </c>
      <c r="AK121" s="73">
        <v>4510</v>
      </c>
      <c r="AL121" s="73">
        <v>4488</v>
      </c>
      <c r="AM121" s="73">
        <v>4467</v>
      </c>
      <c r="AN121" s="73">
        <v>4445</v>
      </c>
      <c r="AO121" s="73">
        <v>4424</v>
      </c>
      <c r="AP121" s="73">
        <v>4402</v>
      </c>
      <c r="AQ121" s="8"/>
      <c r="AS121" s="24"/>
    </row>
    <row r="122" spans="2:45">
      <c r="B122" s="5"/>
      <c r="D122" s="103" t="s">
        <v>83</v>
      </c>
      <c r="E122" s="46"/>
      <c r="F122" s="60" t="s">
        <v>54</v>
      </c>
      <c r="G122" s="72">
        <f t="shared" si="31"/>
        <v>6398</v>
      </c>
      <c r="H122" s="73">
        <v>100</v>
      </c>
      <c r="I122" s="73">
        <v>101</v>
      </c>
      <c r="J122" s="73">
        <v>103</v>
      </c>
      <c r="K122" s="73">
        <v>104</v>
      </c>
      <c r="L122" s="73">
        <v>105</v>
      </c>
      <c r="M122" s="73">
        <v>106</v>
      </c>
      <c r="N122" s="73">
        <v>120</v>
      </c>
      <c r="O122" s="73">
        <v>134</v>
      </c>
      <c r="P122" s="73">
        <v>149</v>
      </c>
      <c r="Q122" s="73">
        <v>164</v>
      </c>
      <c r="R122" s="73">
        <v>178</v>
      </c>
      <c r="S122" s="73">
        <v>193</v>
      </c>
      <c r="T122" s="73">
        <v>207</v>
      </c>
      <c r="U122" s="73">
        <v>208</v>
      </c>
      <c r="V122" s="73">
        <v>209</v>
      </c>
      <c r="W122" s="73">
        <v>210</v>
      </c>
      <c r="X122" s="73">
        <v>210</v>
      </c>
      <c r="Y122" s="73">
        <v>210</v>
      </c>
      <c r="Z122" s="73">
        <v>211</v>
      </c>
      <c r="AA122" s="73">
        <v>211</v>
      </c>
      <c r="AB122" s="73">
        <v>211</v>
      </c>
      <c r="AC122" s="73">
        <v>211</v>
      </c>
      <c r="AD122" s="73">
        <v>211</v>
      </c>
      <c r="AE122" s="73">
        <v>211</v>
      </c>
      <c r="AF122" s="73">
        <v>211</v>
      </c>
      <c r="AG122" s="73">
        <v>211</v>
      </c>
      <c r="AH122" s="73">
        <v>211</v>
      </c>
      <c r="AI122" s="73">
        <v>211</v>
      </c>
      <c r="AJ122" s="73">
        <v>211</v>
      </c>
      <c r="AK122" s="73">
        <v>211</v>
      </c>
      <c r="AL122" s="73">
        <v>211</v>
      </c>
      <c r="AM122" s="73">
        <v>211</v>
      </c>
      <c r="AN122" s="73">
        <v>211</v>
      </c>
      <c r="AO122" s="73">
        <v>211</v>
      </c>
      <c r="AP122" s="73">
        <v>211</v>
      </c>
      <c r="AQ122" s="8"/>
      <c r="AS122" s="24"/>
    </row>
    <row r="123" spans="2:45">
      <c r="B123" s="5"/>
      <c r="D123" s="103" t="s">
        <v>84</v>
      </c>
      <c r="E123" s="46"/>
      <c r="F123" s="60" t="s">
        <v>11</v>
      </c>
      <c r="G123" s="72">
        <f t="shared" si="31"/>
        <v>2123</v>
      </c>
      <c r="H123" s="73">
        <v>33</v>
      </c>
      <c r="I123" s="73">
        <v>34</v>
      </c>
      <c r="J123" s="73">
        <v>34</v>
      </c>
      <c r="K123" s="73">
        <v>34</v>
      </c>
      <c r="L123" s="73">
        <v>35</v>
      </c>
      <c r="M123" s="73">
        <v>35</v>
      </c>
      <c r="N123" s="73">
        <v>40</v>
      </c>
      <c r="O123" s="73">
        <v>45</v>
      </c>
      <c r="P123" s="73">
        <v>49</v>
      </c>
      <c r="Q123" s="73">
        <v>54</v>
      </c>
      <c r="R123" s="73">
        <v>59</v>
      </c>
      <c r="S123" s="73">
        <v>64</v>
      </c>
      <c r="T123" s="73">
        <v>69</v>
      </c>
      <c r="U123" s="73">
        <v>69</v>
      </c>
      <c r="V123" s="73">
        <v>69</v>
      </c>
      <c r="W123" s="73">
        <v>70</v>
      </c>
      <c r="X123" s="73">
        <v>70</v>
      </c>
      <c r="Y123" s="73">
        <v>70</v>
      </c>
      <c r="Z123" s="73">
        <v>70</v>
      </c>
      <c r="AA123" s="73">
        <v>70</v>
      </c>
      <c r="AB123" s="73">
        <v>70</v>
      </c>
      <c r="AC123" s="73">
        <v>70</v>
      </c>
      <c r="AD123" s="73">
        <v>70</v>
      </c>
      <c r="AE123" s="73">
        <v>70</v>
      </c>
      <c r="AF123" s="73">
        <v>70</v>
      </c>
      <c r="AG123" s="73">
        <v>70</v>
      </c>
      <c r="AH123" s="73">
        <v>70</v>
      </c>
      <c r="AI123" s="73">
        <v>70</v>
      </c>
      <c r="AJ123" s="73">
        <v>70</v>
      </c>
      <c r="AK123" s="73">
        <v>70</v>
      </c>
      <c r="AL123" s="73">
        <v>70</v>
      </c>
      <c r="AM123" s="73">
        <v>70</v>
      </c>
      <c r="AN123" s="73">
        <v>70</v>
      </c>
      <c r="AO123" s="73">
        <v>70</v>
      </c>
      <c r="AP123" s="73">
        <v>70</v>
      </c>
      <c r="AQ123" s="8"/>
      <c r="AS123" s="24"/>
    </row>
    <row r="124" spans="2:45">
      <c r="B124" s="5"/>
      <c r="D124" s="103" t="s">
        <v>85</v>
      </c>
      <c r="E124" s="49"/>
      <c r="F124" s="60" t="s">
        <v>15</v>
      </c>
      <c r="G124" s="72">
        <f t="shared" si="31"/>
        <v>4187</v>
      </c>
      <c r="H124" s="73">
        <v>66</v>
      </c>
      <c r="I124" s="73">
        <v>66</v>
      </c>
      <c r="J124" s="73">
        <v>67</v>
      </c>
      <c r="K124" s="73">
        <v>68</v>
      </c>
      <c r="L124" s="73">
        <v>69</v>
      </c>
      <c r="M124" s="73">
        <v>69</v>
      </c>
      <c r="N124" s="73">
        <v>79</v>
      </c>
      <c r="O124" s="73">
        <v>88</v>
      </c>
      <c r="P124" s="73">
        <v>98</v>
      </c>
      <c r="Q124" s="73">
        <v>107</v>
      </c>
      <c r="R124" s="73">
        <v>117</v>
      </c>
      <c r="S124" s="73">
        <v>126</v>
      </c>
      <c r="T124" s="73">
        <v>136</v>
      </c>
      <c r="U124" s="73">
        <v>136</v>
      </c>
      <c r="V124" s="73">
        <v>137</v>
      </c>
      <c r="W124" s="73">
        <v>137</v>
      </c>
      <c r="X124" s="73">
        <v>137</v>
      </c>
      <c r="Y124" s="73">
        <v>138</v>
      </c>
      <c r="Z124" s="73">
        <v>138</v>
      </c>
      <c r="AA124" s="73">
        <v>138</v>
      </c>
      <c r="AB124" s="73">
        <v>138</v>
      </c>
      <c r="AC124" s="73">
        <v>138</v>
      </c>
      <c r="AD124" s="73">
        <v>138</v>
      </c>
      <c r="AE124" s="73">
        <v>138</v>
      </c>
      <c r="AF124" s="73">
        <v>138</v>
      </c>
      <c r="AG124" s="73">
        <v>138</v>
      </c>
      <c r="AH124" s="73">
        <v>138</v>
      </c>
      <c r="AI124" s="73">
        <v>138</v>
      </c>
      <c r="AJ124" s="73">
        <v>138</v>
      </c>
      <c r="AK124" s="73">
        <v>138</v>
      </c>
      <c r="AL124" s="73">
        <v>138</v>
      </c>
      <c r="AM124" s="73">
        <v>138</v>
      </c>
      <c r="AN124" s="73">
        <v>138</v>
      </c>
      <c r="AO124" s="73">
        <v>138</v>
      </c>
      <c r="AP124" s="73">
        <v>138</v>
      </c>
      <c r="AQ124" s="8"/>
      <c r="AS124" s="24"/>
    </row>
    <row r="125" spans="2:45">
      <c r="B125" s="5"/>
      <c r="D125" s="103"/>
      <c r="E125" s="55"/>
      <c r="F125" s="56"/>
      <c r="G125" s="54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8"/>
      <c r="AS125" s="24"/>
    </row>
    <row r="126" spans="2:45">
      <c r="B126" s="5"/>
      <c r="D126" s="103"/>
      <c r="E126" s="57">
        <f>E97+1</f>
        <v>5</v>
      </c>
      <c r="F126" s="58" t="str">
        <f>LOOKUP(E126,CAPEX!$E$11:$E$19,CAPEX!$F$11:$F$19)</f>
        <v>Nilopolis</v>
      </c>
      <c r="G126" s="70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8"/>
      <c r="AS126" s="24"/>
    </row>
    <row r="127" spans="2:45" s="22" customFormat="1">
      <c r="B127" s="5"/>
      <c r="D127" s="104"/>
      <c r="E127" s="51"/>
      <c r="F127" s="59" t="s">
        <v>51</v>
      </c>
      <c r="G127" s="72">
        <f t="shared" ref="G127:G132" si="33">SUM(H127:AP127)</f>
        <v>126032</v>
      </c>
      <c r="H127" s="72">
        <f t="shared" ref="H127:AP127" si="34">SUM(H128:H132)</f>
        <v>4662</v>
      </c>
      <c r="I127" s="72">
        <f t="shared" si="34"/>
        <v>4665</v>
      </c>
      <c r="J127" s="72">
        <f t="shared" si="34"/>
        <v>4668</v>
      </c>
      <c r="K127" s="72">
        <f t="shared" si="34"/>
        <v>4671</v>
      </c>
      <c r="L127" s="72">
        <f t="shared" si="34"/>
        <v>4508</v>
      </c>
      <c r="M127" s="72">
        <f t="shared" si="34"/>
        <v>4335</v>
      </c>
      <c r="N127" s="72">
        <f t="shared" si="34"/>
        <v>4159</v>
      </c>
      <c r="O127" s="72">
        <f t="shared" si="34"/>
        <v>3981</v>
      </c>
      <c r="P127" s="72">
        <f t="shared" si="34"/>
        <v>3395</v>
      </c>
      <c r="Q127" s="72">
        <f t="shared" si="34"/>
        <v>3621</v>
      </c>
      <c r="R127" s="72">
        <f t="shared" si="34"/>
        <v>3432</v>
      </c>
      <c r="S127" s="72">
        <f t="shared" si="34"/>
        <v>3431</v>
      </c>
      <c r="T127" s="72">
        <f t="shared" si="34"/>
        <v>3428</v>
      </c>
      <c r="U127" s="72">
        <f t="shared" si="34"/>
        <v>3425</v>
      </c>
      <c r="V127" s="72">
        <f t="shared" si="34"/>
        <v>3423</v>
      </c>
      <c r="W127" s="72">
        <f t="shared" si="34"/>
        <v>3416</v>
      </c>
      <c r="X127" s="72">
        <f t="shared" si="34"/>
        <v>3408</v>
      </c>
      <c r="Y127" s="72">
        <f t="shared" si="34"/>
        <v>3401</v>
      </c>
      <c r="Z127" s="72">
        <f t="shared" si="34"/>
        <v>3393</v>
      </c>
      <c r="AA127" s="72">
        <f t="shared" si="34"/>
        <v>3386</v>
      </c>
      <c r="AB127" s="72">
        <f t="shared" si="34"/>
        <v>3375</v>
      </c>
      <c r="AC127" s="72">
        <f t="shared" si="34"/>
        <v>3364</v>
      </c>
      <c r="AD127" s="72">
        <f t="shared" si="34"/>
        <v>3352</v>
      </c>
      <c r="AE127" s="72">
        <f t="shared" si="34"/>
        <v>3341</v>
      </c>
      <c r="AF127" s="72">
        <f t="shared" si="34"/>
        <v>3330</v>
      </c>
      <c r="AG127" s="72">
        <f t="shared" si="34"/>
        <v>3316</v>
      </c>
      <c r="AH127" s="72">
        <f t="shared" si="34"/>
        <v>3301</v>
      </c>
      <c r="AI127" s="72">
        <f t="shared" si="34"/>
        <v>3287</v>
      </c>
      <c r="AJ127" s="72">
        <f t="shared" si="34"/>
        <v>3272</v>
      </c>
      <c r="AK127" s="72">
        <f t="shared" si="34"/>
        <v>3258</v>
      </c>
      <c r="AL127" s="72">
        <f t="shared" si="34"/>
        <v>3240</v>
      </c>
      <c r="AM127" s="72">
        <f t="shared" si="34"/>
        <v>3223</v>
      </c>
      <c r="AN127" s="72">
        <f t="shared" si="34"/>
        <v>3206</v>
      </c>
      <c r="AO127" s="72">
        <f t="shared" si="34"/>
        <v>3188</v>
      </c>
      <c r="AP127" s="72">
        <f t="shared" si="34"/>
        <v>3171</v>
      </c>
      <c r="AQ127" s="8"/>
      <c r="AS127" s="24"/>
    </row>
    <row r="128" spans="2:45">
      <c r="B128" s="5"/>
      <c r="D128" s="103" t="s">
        <v>66</v>
      </c>
      <c r="E128" s="46"/>
      <c r="F128" s="60" t="s">
        <v>52</v>
      </c>
      <c r="G128" s="72">
        <f t="shared" si="33"/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73">
        <v>0</v>
      </c>
      <c r="Q128" s="73">
        <v>0</v>
      </c>
      <c r="R128" s="73">
        <v>0</v>
      </c>
      <c r="S128" s="73">
        <v>0</v>
      </c>
      <c r="T128" s="73">
        <v>0</v>
      </c>
      <c r="U128" s="73">
        <v>0</v>
      </c>
      <c r="V128" s="73">
        <v>0</v>
      </c>
      <c r="W128" s="73">
        <v>0</v>
      </c>
      <c r="X128" s="73">
        <v>0</v>
      </c>
      <c r="Y128" s="73">
        <v>0</v>
      </c>
      <c r="Z128" s="73">
        <v>0</v>
      </c>
      <c r="AA128" s="73">
        <v>0</v>
      </c>
      <c r="AB128" s="73">
        <v>0</v>
      </c>
      <c r="AC128" s="73">
        <v>0</v>
      </c>
      <c r="AD128" s="73">
        <v>0</v>
      </c>
      <c r="AE128" s="73">
        <v>0</v>
      </c>
      <c r="AF128" s="73">
        <v>0</v>
      </c>
      <c r="AG128" s="73">
        <v>0</v>
      </c>
      <c r="AH128" s="73">
        <v>0</v>
      </c>
      <c r="AI128" s="73">
        <v>0</v>
      </c>
      <c r="AJ128" s="73">
        <v>0</v>
      </c>
      <c r="AK128" s="73">
        <v>0</v>
      </c>
      <c r="AL128" s="73">
        <v>0</v>
      </c>
      <c r="AM128" s="73">
        <v>0</v>
      </c>
      <c r="AN128" s="73">
        <v>0</v>
      </c>
      <c r="AO128" s="73">
        <v>0</v>
      </c>
      <c r="AP128" s="73">
        <v>0</v>
      </c>
      <c r="AQ128" s="8"/>
      <c r="AS128" s="24"/>
    </row>
    <row r="129" spans="2:45">
      <c r="B129" s="5"/>
      <c r="D129" s="103" t="s">
        <v>67</v>
      </c>
      <c r="E129" s="46"/>
      <c r="F129" s="60" t="s">
        <v>53</v>
      </c>
      <c r="G129" s="72">
        <f t="shared" si="33"/>
        <v>115444</v>
      </c>
      <c r="H129" s="73">
        <v>4383</v>
      </c>
      <c r="I129" s="73">
        <v>4383</v>
      </c>
      <c r="J129" s="73">
        <v>4383</v>
      </c>
      <c r="K129" s="73">
        <v>4383</v>
      </c>
      <c r="L129" s="73">
        <v>4216</v>
      </c>
      <c r="M129" s="73">
        <v>4041</v>
      </c>
      <c r="N129" s="73">
        <v>3863</v>
      </c>
      <c r="O129" s="73">
        <v>3683</v>
      </c>
      <c r="P129" s="73">
        <v>3094</v>
      </c>
      <c r="Q129" s="73">
        <v>3317</v>
      </c>
      <c r="R129" s="73">
        <v>3128</v>
      </c>
      <c r="S129" s="73">
        <v>3125</v>
      </c>
      <c r="T129" s="73">
        <v>3122</v>
      </c>
      <c r="U129" s="73">
        <v>3119</v>
      </c>
      <c r="V129" s="73">
        <v>3116</v>
      </c>
      <c r="W129" s="73">
        <v>3109</v>
      </c>
      <c r="X129" s="73">
        <v>3101</v>
      </c>
      <c r="Y129" s="73">
        <v>3094</v>
      </c>
      <c r="Z129" s="73">
        <v>3086</v>
      </c>
      <c r="AA129" s="73">
        <v>3079</v>
      </c>
      <c r="AB129" s="73">
        <v>3068</v>
      </c>
      <c r="AC129" s="73">
        <v>3057</v>
      </c>
      <c r="AD129" s="73">
        <v>3045</v>
      </c>
      <c r="AE129" s="73">
        <v>3034</v>
      </c>
      <c r="AF129" s="73">
        <v>3023</v>
      </c>
      <c r="AG129" s="73">
        <v>3009</v>
      </c>
      <c r="AH129" s="73">
        <v>2994</v>
      </c>
      <c r="AI129" s="73">
        <v>2980</v>
      </c>
      <c r="AJ129" s="73">
        <v>2965</v>
      </c>
      <c r="AK129" s="73">
        <v>2951</v>
      </c>
      <c r="AL129" s="73">
        <v>2933</v>
      </c>
      <c r="AM129" s="73">
        <v>2916</v>
      </c>
      <c r="AN129" s="73">
        <v>2899</v>
      </c>
      <c r="AO129" s="73">
        <v>2881</v>
      </c>
      <c r="AP129" s="73">
        <v>2864</v>
      </c>
      <c r="AQ129" s="8"/>
      <c r="AS129" s="24"/>
    </row>
    <row r="130" spans="2:45">
      <c r="B130" s="5"/>
      <c r="D130" s="103" t="s">
        <v>68</v>
      </c>
      <c r="E130" s="46"/>
      <c r="F130" s="60" t="s">
        <v>54</v>
      </c>
      <c r="G130" s="72">
        <f t="shared" si="33"/>
        <v>5339</v>
      </c>
      <c r="H130" s="73">
        <v>140</v>
      </c>
      <c r="I130" s="73">
        <v>142</v>
      </c>
      <c r="J130" s="73">
        <v>143</v>
      </c>
      <c r="K130" s="73">
        <v>145</v>
      </c>
      <c r="L130" s="73">
        <v>147</v>
      </c>
      <c r="M130" s="73">
        <v>148</v>
      </c>
      <c r="N130" s="73">
        <v>149</v>
      </c>
      <c r="O130" s="73">
        <v>150</v>
      </c>
      <c r="P130" s="73">
        <v>152</v>
      </c>
      <c r="Q130" s="73">
        <v>153</v>
      </c>
      <c r="R130" s="73">
        <v>153</v>
      </c>
      <c r="S130" s="73">
        <v>154</v>
      </c>
      <c r="T130" s="73">
        <v>154</v>
      </c>
      <c r="U130" s="73">
        <v>154</v>
      </c>
      <c r="V130" s="73">
        <v>155</v>
      </c>
      <c r="W130" s="73">
        <v>155</v>
      </c>
      <c r="X130" s="73">
        <v>155</v>
      </c>
      <c r="Y130" s="73">
        <v>155</v>
      </c>
      <c r="Z130" s="73">
        <v>155</v>
      </c>
      <c r="AA130" s="73">
        <v>155</v>
      </c>
      <c r="AB130" s="73">
        <v>155</v>
      </c>
      <c r="AC130" s="73">
        <v>155</v>
      </c>
      <c r="AD130" s="73">
        <v>155</v>
      </c>
      <c r="AE130" s="73">
        <v>155</v>
      </c>
      <c r="AF130" s="73">
        <v>155</v>
      </c>
      <c r="AG130" s="73">
        <v>155</v>
      </c>
      <c r="AH130" s="73">
        <v>155</v>
      </c>
      <c r="AI130" s="73">
        <v>155</v>
      </c>
      <c r="AJ130" s="73">
        <v>155</v>
      </c>
      <c r="AK130" s="73">
        <v>155</v>
      </c>
      <c r="AL130" s="73">
        <v>155</v>
      </c>
      <c r="AM130" s="73">
        <v>155</v>
      </c>
      <c r="AN130" s="73">
        <v>155</v>
      </c>
      <c r="AO130" s="73">
        <v>155</v>
      </c>
      <c r="AP130" s="73">
        <v>155</v>
      </c>
      <c r="AQ130" s="8"/>
      <c r="AS130" s="24"/>
    </row>
    <row r="131" spans="2:45">
      <c r="B131" s="5"/>
      <c r="D131" s="103" t="s">
        <v>69</v>
      </c>
      <c r="E131" s="46"/>
      <c r="F131" s="60" t="s">
        <v>11</v>
      </c>
      <c r="G131" s="72">
        <f t="shared" si="33"/>
        <v>1763</v>
      </c>
      <c r="H131" s="73">
        <v>47</v>
      </c>
      <c r="I131" s="73">
        <v>47</v>
      </c>
      <c r="J131" s="73">
        <v>48</v>
      </c>
      <c r="K131" s="73">
        <v>48</v>
      </c>
      <c r="L131" s="73">
        <v>49</v>
      </c>
      <c r="M131" s="73">
        <v>49</v>
      </c>
      <c r="N131" s="73">
        <v>49</v>
      </c>
      <c r="O131" s="73">
        <v>50</v>
      </c>
      <c r="P131" s="73">
        <v>50</v>
      </c>
      <c r="Q131" s="73">
        <v>51</v>
      </c>
      <c r="R131" s="73">
        <v>51</v>
      </c>
      <c r="S131" s="73">
        <v>51</v>
      </c>
      <c r="T131" s="73">
        <v>51</v>
      </c>
      <c r="U131" s="73">
        <v>51</v>
      </c>
      <c r="V131" s="73">
        <v>51</v>
      </c>
      <c r="W131" s="73">
        <v>51</v>
      </c>
      <c r="X131" s="73">
        <v>51</v>
      </c>
      <c r="Y131" s="73">
        <v>51</v>
      </c>
      <c r="Z131" s="73">
        <v>51</v>
      </c>
      <c r="AA131" s="73">
        <v>51</v>
      </c>
      <c r="AB131" s="73">
        <v>51</v>
      </c>
      <c r="AC131" s="73">
        <v>51</v>
      </c>
      <c r="AD131" s="73">
        <v>51</v>
      </c>
      <c r="AE131" s="73">
        <v>51</v>
      </c>
      <c r="AF131" s="73">
        <v>51</v>
      </c>
      <c r="AG131" s="73">
        <v>51</v>
      </c>
      <c r="AH131" s="73">
        <v>51</v>
      </c>
      <c r="AI131" s="73">
        <v>51</v>
      </c>
      <c r="AJ131" s="73">
        <v>51</v>
      </c>
      <c r="AK131" s="73">
        <v>51</v>
      </c>
      <c r="AL131" s="73">
        <v>51</v>
      </c>
      <c r="AM131" s="73">
        <v>51</v>
      </c>
      <c r="AN131" s="73">
        <v>51</v>
      </c>
      <c r="AO131" s="73">
        <v>51</v>
      </c>
      <c r="AP131" s="73">
        <v>51</v>
      </c>
      <c r="AQ131" s="8"/>
      <c r="AS131" s="24"/>
    </row>
    <row r="132" spans="2:45">
      <c r="B132" s="5"/>
      <c r="D132" s="103" t="s">
        <v>70</v>
      </c>
      <c r="E132" s="49"/>
      <c r="F132" s="60" t="s">
        <v>15</v>
      </c>
      <c r="G132" s="72">
        <f t="shared" si="33"/>
        <v>3486</v>
      </c>
      <c r="H132" s="73">
        <v>92</v>
      </c>
      <c r="I132" s="73">
        <v>93</v>
      </c>
      <c r="J132" s="73">
        <v>94</v>
      </c>
      <c r="K132" s="73">
        <v>95</v>
      </c>
      <c r="L132" s="73">
        <v>96</v>
      </c>
      <c r="M132" s="73">
        <v>97</v>
      </c>
      <c r="N132" s="73">
        <v>98</v>
      </c>
      <c r="O132" s="73">
        <v>98</v>
      </c>
      <c r="P132" s="73">
        <v>99</v>
      </c>
      <c r="Q132" s="73">
        <v>100</v>
      </c>
      <c r="R132" s="73">
        <v>100</v>
      </c>
      <c r="S132" s="73">
        <v>101</v>
      </c>
      <c r="T132" s="73">
        <v>101</v>
      </c>
      <c r="U132" s="73">
        <v>101</v>
      </c>
      <c r="V132" s="73">
        <v>101</v>
      </c>
      <c r="W132" s="73">
        <v>101</v>
      </c>
      <c r="X132" s="73">
        <v>101</v>
      </c>
      <c r="Y132" s="73">
        <v>101</v>
      </c>
      <c r="Z132" s="73">
        <v>101</v>
      </c>
      <c r="AA132" s="73">
        <v>101</v>
      </c>
      <c r="AB132" s="73">
        <v>101</v>
      </c>
      <c r="AC132" s="73">
        <v>101</v>
      </c>
      <c r="AD132" s="73">
        <v>101</v>
      </c>
      <c r="AE132" s="73">
        <v>101</v>
      </c>
      <c r="AF132" s="73">
        <v>101</v>
      </c>
      <c r="AG132" s="73">
        <v>101</v>
      </c>
      <c r="AH132" s="73">
        <v>101</v>
      </c>
      <c r="AI132" s="73">
        <v>101</v>
      </c>
      <c r="AJ132" s="73">
        <v>101</v>
      </c>
      <c r="AK132" s="73">
        <v>101</v>
      </c>
      <c r="AL132" s="73">
        <v>101</v>
      </c>
      <c r="AM132" s="73">
        <v>101</v>
      </c>
      <c r="AN132" s="73">
        <v>101</v>
      </c>
      <c r="AO132" s="73">
        <v>101</v>
      </c>
      <c r="AP132" s="73">
        <v>101</v>
      </c>
      <c r="AQ132" s="8"/>
      <c r="AS132" s="24"/>
    </row>
    <row r="133" spans="2:45">
      <c r="B133" s="5"/>
      <c r="D133" s="103"/>
      <c r="E133" s="49"/>
      <c r="F133" s="49"/>
      <c r="G133" s="54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8"/>
      <c r="AS133" s="24"/>
    </row>
    <row r="134" spans="2:45" s="22" customFormat="1">
      <c r="B134" s="5"/>
      <c r="D134" s="104"/>
      <c r="E134" s="51"/>
      <c r="F134" s="59" t="s">
        <v>55</v>
      </c>
      <c r="G134" s="72">
        <f t="shared" ref="G134:G139" si="35">SUM(H134:AP134)</f>
        <v>201396</v>
      </c>
      <c r="H134" s="72">
        <f t="shared" ref="H134:AP134" si="36">SUM(H135:H139)</f>
        <v>5299</v>
      </c>
      <c r="I134" s="72">
        <f t="shared" si="36"/>
        <v>5351</v>
      </c>
      <c r="J134" s="72">
        <f t="shared" si="36"/>
        <v>5415</v>
      </c>
      <c r="K134" s="72">
        <f t="shared" si="36"/>
        <v>5479</v>
      </c>
      <c r="L134" s="72">
        <f t="shared" si="36"/>
        <v>5542</v>
      </c>
      <c r="M134" s="72">
        <f t="shared" si="36"/>
        <v>5587</v>
      </c>
      <c r="N134" s="72">
        <f t="shared" si="36"/>
        <v>5630</v>
      </c>
      <c r="O134" s="72">
        <f t="shared" si="36"/>
        <v>5675</v>
      </c>
      <c r="P134" s="72">
        <f t="shared" si="36"/>
        <v>5719</v>
      </c>
      <c r="Q134" s="72">
        <f t="shared" si="36"/>
        <v>5763</v>
      </c>
      <c r="R134" s="72">
        <f t="shared" si="36"/>
        <v>5787</v>
      </c>
      <c r="S134" s="72">
        <f t="shared" si="36"/>
        <v>5802</v>
      </c>
      <c r="T134" s="72">
        <f t="shared" si="36"/>
        <v>5815</v>
      </c>
      <c r="U134" s="72">
        <f t="shared" si="36"/>
        <v>5829</v>
      </c>
      <c r="V134" s="72">
        <f t="shared" si="36"/>
        <v>5843</v>
      </c>
      <c r="W134" s="72">
        <f t="shared" si="36"/>
        <v>5843</v>
      </c>
      <c r="X134" s="72">
        <f t="shared" si="36"/>
        <v>5843</v>
      </c>
      <c r="Y134" s="72">
        <f t="shared" si="36"/>
        <v>5843</v>
      </c>
      <c r="Z134" s="72">
        <f t="shared" si="36"/>
        <v>5843</v>
      </c>
      <c r="AA134" s="72">
        <f t="shared" si="36"/>
        <v>5843</v>
      </c>
      <c r="AB134" s="72">
        <f t="shared" si="36"/>
        <v>5843</v>
      </c>
      <c r="AC134" s="72">
        <f t="shared" si="36"/>
        <v>5843</v>
      </c>
      <c r="AD134" s="72">
        <f t="shared" si="36"/>
        <v>5843</v>
      </c>
      <c r="AE134" s="72">
        <f t="shared" si="36"/>
        <v>5843</v>
      </c>
      <c r="AF134" s="72">
        <f t="shared" si="36"/>
        <v>5843</v>
      </c>
      <c r="AG134" s="72">
        <f t="shared" si="36"/>
        <v>5843</v>
      </c>
      <c r="AH134" s="72">
        <f t="shared" si="36"/>
        <v>5843</v>
      </c>
      <c r="AI134" s="72">
        <f t="shared" si="36"/>
        <v>5843</v>
      </c>
      <c r="AJ134" s="72">
        <f t="shared" si="36"/>
        <v>5843</v>
      </c>
      <c r="AK134" s="72">
        <f t="shared" si="36"/>
        <v>5843</v>
      </c>
      <c r="AL134" s="72">
        <f t="shared" si="36"/>
        <v>5843</v>
      </c>
      <c r="AM134" s="72">
        <f t="shared" si="36"/>
        <v>5843</v>
      </c>
      <c r="AN134" s="72">
        <f t="shared" si="36"/>
        <v>5843</v>
      </c>
      <c r="AO134" s="72">
        <f t="shared" si="36"/>
        <v>5843</v>
      </c>
      <c r="AP134" s="72">
        <f t="shared" si="36"/>
        <v>5843</v>
      </c>
      <c r="AQ134" s="8"/>
      <c r="AS134" s="24"/>
    </row>
    <row r="135" spans="2:45">
      <c r="B135" s="5"/>
      <c r="D135" s="103" t="s">
        <v>71</v>
      </c>
      <c r="E135" s="46"/>
      <c r="F135" s="60" t="s">
        <v>52</v>
      </c>
      <c r="G135" s="72">
        <f t="shared" si="35"/>
        <v>0</v>
      </c>
      <c r="H135" s="73">
        <v>0</v>
      </c>
      <c r="I135" s="73">
        <v>0</v>
      </c>
      <c r="J135" s="73">
        <v>0</v>
      </c>
      <c r="K135" s="73">
        <v>0</v>
      </c>
      <c r="L135" s="73">
        <v>0</v>
      </c>
      <c r="M135" s="73">
        <v>0</v>
      </c>
      <c r="N135" s="73">
        <v>0</v>
      </c>
      <c r="O135" s="73">
        <v>0</v>
      </c>
      <c r="P135" s="73">
        <v>0</v>
      </c>
      <c r="Q135" s="73">
        <v>0</v>
      </c>
      <c r="R135" s="73">
        <v>0</v>
      </c>
      <c r="S135" s="73">
        <v>0</v>
      </c>
      <c r="T135" s="73">
        <v>0</v>
      </c>
      <c r="U135" s="73">
        <v>0</v>
      </c>
      <c r="V135" s="73">
        <v>0</v>
      </c>
      <c r="W135" s="73">
        <v>0</v>
      </c>
      <c r="X135" s="73">
        <v>0</v>
      </c>
      <c r="Y135" s="73">
        <v>0</v>
      </c>
      <c r="Z135" s="73">
        <v>0</v>
      </c>
      <c r="AA135" s="73">
        <v>0</v>
      </c>
      <c r="AB135" s="73">
        <v>0</v>
      </c>
      <c r="AC135" s="73">
        <v>0</v>
      </c>
      <c r="AD135" s="73">
        <v>0</v>
      </c>
      <c r="AE135" s="73">
        <v>0</v>
      </c>
      <c r="AF135" s="73">
        <v>0</v>
      </c>
      <c r="AG135" s="73">
        <v>0</v>
      </c>
      <c r="AH135" s="73">
        <v>0</v>
      </c>
      <c r="AI135" s="73">
        <v>0</v>
      </c>
      <c r="AJ135" s="73">
        <v>0</v>
      </c>
      <c r="AK135" s="73">
        <v>0</v>
      </c>
      <c r="AL135" s="73">
        <v>0</v>
      </c>
      <c r="AM135" s="73">
        <v>0</v>
      </c>
      <c r="AN135" s="73">
        <v>0</v>
      </c>
      <c r="AO135" s="73">
        <v>0</v>
      </c>
      <c r="AP135" s="73">
        <v>0</v>
      </c>
      <c r="AQ135" s="8"/>
      <c r="AS135" s="24"/>
    </row>
    <row r="136" spans="2:45">
      <c r="B136" s="5"/>
      <c r="D136" s="103" t="s">
        <v>72</v>
      </c>
      <c r="E136" s="46"/>
      <c r="F136" s="60" t="s">
        <v>53</v>
      </c>
      <c r="G136" s="72">
        <f t="shared" si="35"/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  <c r="O136" s="73">
        <v>0</v>
      </c>
      <c r="P136" s="73">
        <v>0</v>
      </c>
      <c r="Q136" s="73">
        <v>0</v>
      </c>
      <c r="R136" s="73">
        <v>0</v>
      </c>
      <c r="S136" s="73">
        <v>0</v>
      </c>
      <c r="T136" s="73">
        <v>0</v>
      </c>
      <c r="U136" s="73">
        <v>0</v>
      </c>
      <c r="V136" s="73">
        <v>0</v>
      </c>
      <c r="W136" s="73">
        <v>0</v>
      </c>
      <c r="X136" s="73">
        <v>0</v>
      </c>
      <c r="Y136" s="73">
        <v>0</v>
      </c>
      <c r="Z136" s="73">
        <v>0</v>
      </c>
      <c r="AA136" s="73">
        <v>0</v>
      </c>
      <c r="AB136" s="73">
        <v>0</v>
      </c>
      <c r="AC136" s="73">
        <v>0</v>
      </c>
      <c r="AD136" s="73">
        <v>0</v>
      </c>
      <c r="AE136" s="73">
        <v>0</v>
      </c>
      <c r="AF136" s="73">
        <v>0</v>
      </c>
      <c r="AG136" s="73">
        <v>0</v>
      </c>
      <c r="AH136" s="73">
        <v>0</v>
      </c>
      <c r="AI136" s="73">
        <v>0</v>
      </c>
      <c r="AJ136" s="73">
        <v>0</v>
      </c>
      <c r="AK136" s="73">
        <v>0</v>
      </c>
      <c r="AL136" s="73">
        <v>0</v>
      </c>
      <c r="AM136" s="73">
        <v>0</v>
      </c>
      <c r="AN136" s="73">
        <v>0</v>
      </c>
      <c r="AO136" s="73">
        <v>0</v>
      </c>
      <c r="AP136" s="73">
        <v>0</v>
      </c>
      <c r="AQ136" s="8"/>
      <c r="AS136" s="24"/>
    </row>
    <row r="137" spans="2:45">
      <c r="B137" s="5"/>
      <c r="D137" s="103" t="s">
        <v>73</v>
      </c>
      <c r="E137" s="46"/>
      <c r="F137" s="60" t="s">
        <v>54</v>
      </c>
      <c r="G137" s="72">
        <f t="shared" si="35"/>
        <v>101373</v>
      </c>
      <c r="H137" s="73">
        <v>2667</v>
      </c>
      <c r="I137" s="73">
        <v>2694</v>
      </c>
      <c r="J137" s="73">
        <v>2726</v>
      </c>
      <c r="K137" s="73">
        <v>2758</v>
      </c>
      <c r="L137" s="73">
        <v>2790</v>
      </c>
      <c r="M137" s="73">
        <v>2812</v>
      </c>
      <c r="N137" s="73">
        <v>2834</v>
      </c>
      <c r="O137" s="73">
        <v>2857</v>
      </c>
      <c r="P137" s="73">
        <v>2879</v>
      </c>
      <c r="Q137" s="73">
        <v>2901</v>
      </c>
      <c r="R137" s="73">
        <v>2913</v>
      </c>
      <c r="S137" s="73">
        <v>2920</v>
      </c>
      <c r="T137" s="73">
        <v>2927</v>
      </c>
      <c r="U137" s="73">
        <v>2934</v>
      </c>
      <c r="V137" s="73">
        <v>2941</v>
      </c>
      <c r="W137" s="73">
        <v>2941</v>
      </c>
      <c r="X137" s="73">
        <v>2941</v>
      </c>
      <c r="Y137" s="73">
        <v>2941</v>
      </c>
      <c r="Z137" s="73">
        <v>2941</v>
      </c>
      <c r="AA137" s="73">
        <v>2941</v>
      </c>
      <c r="AB137" s="73">
        <v>2941</v>
      </c>
      <c r="AC137" s="73">
        <v>2941</v>
      </c>
      <c r="AD137" s="73">
        <v>2941</v>
      </c>
      <c r="AE137" s="73">
        <v>2941</v>
      </c>
      <c r="AF137" s="73">
        <v>2941</v>
      </c>
      <c r="AG137" s="73">
        <v>2941</v>
      </c>
      <c r="AH137" s="73">
        <v>2941</v>
      </c>
      <c r="AI137" s="73">
        <v>2941</v>
      </c>
      <c r="AJ137" s="73">
        <v>2941</v>
      </c>
      <c r="AK137" s="73">
        <v>2941</v>
      </c>
      <c r="AL137" s="73">
        <v>2941</v>
      </c>
      <c r="AM137" s="73">
        <v>2941</v>
      </c>
      <c r="AN137" s="73">
        <v>2941</v>
      </c>
      <c r="AO137" s="73">
        <v>2941</v>
      </c>
      <c r="AP137" s="73">
        <v>2941</v>
      </c>
      <c r="AQ137" s="8"/>
      <c r="AS137" s="24"/>
    </row>
    <row r="138" spans="2:45">
      <c r="B138" s="5"/>
      <c r="D138" s="103" t="s">
        <v>74</v>
      </c>
      <c r="E138" s="46"/>
      <c r="F138" s="60" t="s">
        <v>11</v>
      </c>
      <c r="G138" s="72">
        <f t="shared" si="35"/>
        <v>33634</v>
      </c>
      <c r="H138" s="73">
        <v>885</v>
      </c>
      <c r="I138" s="73">
        <v>893</v>
      </c>
      <c r="J138" s="73">
        <v>904</v>
      </c>
      <c r="K138" s="73">
        <v>915</v>
      </c>
      <c r="L138" s="73">
        <v>925</v>
      </c>
      <c r="M138" s="73">
        <v>933</v>
      </c>
      <c r="N138" s="73">
        <v>940</v>
      </c>
      <c r="O138" s="73">
        <v>947</v>
      </c>
      <c r="P138" s="73">
        <v>955</v>
      </c>
      <c r="Q138" s="73">
        <v>962</v>
      </c>
      <c r="R138" s="73">
        <v>966</v>
      </c>
      <c r="S138" s="73">
        <v>969</v>
      </c>
      <c r="T138" s="73">
        <v>971</v>
      </c>
      <c r="U138" s="73">
        <v>973</v>
      </c>
      <c r="V138" s="73">
        <v>976</v>
      </c>
      <c r="W138" s="73">
        <v>976</v>
      </c>
      <c r="X138" s="73">
        <v>976</v>
      </c>
      <c r="Y138" s="73">
        <v>976</v>
      </c>
      <c r="Z138" s="73">
        <v>976</v>
      </c>
      <c r="AA138" s="73">
        <v>976</v>
      </c>
      <c r="AB138" s="73">
        <v>976</v>
      </c>
      <c r="AC138" s="73">
        <v>976</v>
      </c>
      <c r="AD138" s="73">
        <v>976</v>
      </c>
      <c r="AE138" s="73">
        <v>976</v>
      </c>
      <c r="AF138" s="73">
        <v>976</v>
      </c>
      <c r="AG138" s="73">
        <v>976</v>
      </c>
      <c r="AH138" s="73">
        <v>976</v>
      </c>
      <c r="AI138" s="73">
        <v>976</v>
      </c>
      <c r="AJ138" s="73">
        <v>976</v>
      </c>
      <c r="AK138" s="73">
        <v>976</v>
      </c>
      <c r="AL138" s="73">
        <v>976</v>
      </c>
      <c r="AM138" s="73">
        <v>976</v>
      </c>
      <c r="AN138" s="73">
        <v>976</v>
      </c>
      <c r="AO138" s="73">
        <v>976</v>
      </c>
      <c r="AP138" s="73">
        <v>976</v>
      </c>
      <c r="AQ138" s="8"/>
      <c r="AS138" s="24"/>
    </row>
    <row r="139" spans="2:45">
      <c r="B139" s="5"/>
      <c r="D139" s="103" t="s">
        <v>75</v>
      </c>
      <c r="E139" s="49"/>
      <c r="F139" s="60" t="s">
        <v>15</v>
      </c>
      <c r="G139" s="72">
        <f t="shared" si="35"/>
        <v>66389</v>
      </c>
      <c r="H139" s="73">
        <v>1747</v>
      </c>
      <c r="I139" s="73">
        <v>1764</v>
      </c>
      <c r="J139" s="73">
        <v>1785</v>
      </c>
      <c r="K139" s="73">
        <v>1806</v>
      </c>
      <c r="L139" s="73">
        <v>1827</v>
      </c>
      <c r="M139" s="73">
        <v>1842</v>
      </c>
      <c r="N139" s="73">
        <v>1856</v>
      </c>
      <c r="O139" s="73">
        <v>1871</v>
      </c>
      <c r="P139" s="73">
        <v>1885</v>
      </c>
      <c r="Q139" s="73">
        <v>1900</v>
      </c>
      <c r="R139" s="73">
        <v>1908</v>
      </c>
      <c r="S139" s="73">
        <v>1913</v>
      </c>
      <c r="T139" s="73">
        <v>1917</v>
      </c>
      <c r="U139" s="73">
        <v>1922</v>
      </c>
      <c r="V139" s="73">
        <v>1926</v>
      </c>
      <c r="W139" s="73">
        <v>1926</v>
      </c>
      <c r="X139" s="73">
        <v>1926</v>
      </c>
      <c r="Y139" s="73">
        <v>1926</v>
      </c>
      <c r="Z139" s="73">
        <v>1926</v>
      </c>
      <c r="AA139" s="73">
        <v>1926</v>
      </c>
      <c r="AB139" s="73">
        <v>1926</v>
      </c>
      <c r="AC139" s="73">
        <v>1926</v>
      </c>
      <c r="AD139" s="73">
        <v>1926</v>
      </c>
      <c r="AE139" s="73">
        <v>1926</v>
      </c>
      <c r="AF139" s="73">
        <v>1926</v>
      </c>
      <c r="AG139" s="73">
        <v>1926</v>
      </c>
      <c r="AH139" s="73">
        <v>1926</v>
      </c>
      <c r="AI139" s="73">
        <v>1926</v>
      </c>
      <c r="AJ139" s="73">
        <v>1926</v>
      </c>
      <c r="AK139" s="73">
        <v>1926</v>
      </c>
      <c r="AL139" s="73">
        <v>1926</v>
      </c>
      <c r="AM139" s="73">
        <v>1926</v>
      </c>
      <c r="AN139" s="73">
        <v>1926</v>
      </c>
      <c r="AO139" s="73">
        <v>1926</v>
      </c>
      <c r="AP139" s="73">
        <v>1926</v>
      </c>
      <c r="AQ139" s="8"/>
      <c r="AS139" s="24"/>
    </row>
    <row r="140" spans="2:45">
      <c r="B140" s="5"/>
      <c r="D140" s="103"/>
      <c r="E140" s="49"/>
      <c r="F140" s="49"/>
      <c r="G140" s="54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8"/>
      <c r="AS140" s="24"/>
    </row>
    <row r="141" spans="2:45" s="22" customFormat="1">
      <c r="B141" s="5"/>
      <c r="D141" s="104"/>
      <c r="E141" s="51"/>
      <c r="F141" s="59" t="s">
        <v>56</v>
      </c>
      <c r="G141" s="72">
        <f t="shared" ref="G141:G146" si="37">SUM(H141:AP141)</f>
        <v>162590</v>
      </c>
      <c r="H141" s="72">
        <f t="shared" ref="H141:AP141" si="38">SUM(H142:H146)</f>
        <v>1236</v>
      </c>
      <c r="I141" s="72">
        <f t="shared" si="38"/>
        <v>1248</v>
      </c>
      <c r="J141" s="72">
        <f t="shared" si="38"/>
        <v>1258</v>
      </c>
      <c r="K141" s="72">
        <f t="shared" si="38"/>
        <v>1267</v>
      </c>
      <c r="L141" s="72">
        <f t="shared" si="38"/>
        <v>1277</v>
      </c>
      <c r="M141" s="72">
        <f t="shared" si="38"/>
        <v>1283</v>
      </c>
      <c r="N141" s="72">
        <f t="shared" si="38"/>
        <v>2037</v>
      </c>
      <c r="O141" s="72">
        <f t="shared" si="38"/>
        <v>2662</v>
      </c>
      <c r="P141" s="72">
        <f t="shared" si="38"/>
        <v>3254</v>
      </c>
      <c r="Q141" s="72">
        <f t="shared" si="38"/>
        <v>3913</v>
      </c>
      <c r="R141" s="72">
        <f t="shared" si="38"/>
        <v>4526</v>
      </c>
      <c r="S141" s="72">
        <f t="shared" si="38"/>
        <v>5160</v>
      </c>
      <c r="T141" s="72">
        <f t="shared" si="38"/>
        <v>5797</v>
      </c>
      <c r="U141" s="72">
        <f t="shared" si="38"/>
        <v>5810</v>
      </c>
      <c r="V141" s="72">
        <f t="shared" si="38"/>
        <v>5821</v>
      </c>
      <c r="W141" s="72">
        <f t="shared" si="38"/>
        <v>5820</v>
      </c>
      <c r="X141" s="72">
        <f t="shared" si="38"/>
        <v>5819</v>
      </c>
      <c r="Y141" s="72">
        <f t="shared" si="38"/>
        <v>5817</v>
      </c>
      <c r="Z141" s="72">
        <f t="shared" si="38"/>
        <v>5816</v>
      </c>
      <c r="AA141" s="72">
        <f t="shared" si="38"/>
        <v>5815</v>
      </c>
      <c r="AB141" s="72">
        <f t="shared" si="38"/>
        <v>5813</v>
      </c>
      <c r="AC141" s="72">
        <f t="shared" si="38"/>
        <v>5811</v>
      </c>
      <c r="AD141" s="72">
        <f t="shared" si="38"/>
        <v>5809</v>
      </c>
      <c r="AE141" s="72">
        <f t="shared" si="38"/>
        <v>5807</v>
      </c>
      <c r="AF141" s="72">
        <f t="shared" si="38"/>
        <v>5805</v>
      </c>
      <c r="AG141" s="72">
        <f t="shared" si="38"/>
        <v>5803</v>
      </c>
      <c r="AH141" s="72">
        <f t="shared" si="38"/>
        <v>5800</v>
      </c>
      <c r="AI141" s="72">
        <f t="shared" si="38"/>
        <v>5798</v>
      </c>
      <c r="AJ141" s="72">
        <f t="shared" si="38"/>
        <v>5795</v>
      </c>
      <c r="AK141" s="72">
        <f t="shared" si="38"/>
        <v>5793</v>
      </c>
      <c r="AL141" s="72">
        <f t="shared" si="38"/>
        <v>5790</v>
      </c>
      <c r="AM141" s="72">
        <f t="shared" si="38"/>
        <v>5787</v>
      </c>
      <c r="AN141" s="72">
        <f t="shared" si="38"/>
        <v>5784</v>
      </c>
      <c r="AO141" s="72">
        <f t="shared" si="38"/>
        <v>5781</v>
      </c>
      <c r="AP141" s="72">
        <f t="shared" si="38"/>
        <v>5778</v>
      </c>
      <c r="AQ141" s="8"/>
      <c r="AS141" s="24"/>
    </row>
    <row r="142" spans="2:45">
      <c r="B142" s="5"/>
      <c r="D142" s="103" t="s">
        <v>76</v>
      </c>
      <c r="E142" s="46"/>
      <c r="F142" s="60" t="s">
        <v>52</v>
      </c>
      <c r="G142" s="72">
        <f t="shared" si="37"/>
        <v>0</v>
      </c>
      <c r="H142" s="73">
        <v>0</v>
      </c>
      <c r="I142" s="73">
        <v>0</v>
      </c>
      <c r="J142" s="73">
        <v>0</v>
      </c>
      <c r="K142" s="73">
        <v>0</v>
      </c>
      <c r="L142" s="73">
        <v>0</v>
      </c>
      <c r="M142" s="73">
        <v>0</v>
      </c>
      <c r="N142" s="73">
        <v>0</v>
      </c>
      <c r="O142" s="73">
        <v>0</v>
      </c>
      <c r="P142" s="73">
        <v>0</v>
      </c>
      <c r="Q142" s="73">
        <v>0</v>
      </c>
      <c r="R142" s="73">
        <v>0</v>
      </c>
      <c r="S142" s="73">
        <v>0</v>
      </c>
      <c r="T142" s="73">
        <v>0</v>
      </c>
      <c r="U142" s="73">
        <v>0</v>
      </c>
      <c r="V142" s="73">
        <v>0</v>
      </c>
      <c r="W142" s="73">
        <v>0</v>
      </c>
      <c r="X142" s="73">
        <v>0</v>
      </c>
      <c r="Y142" s="73">
        <v>0</v>
      </c>
      <c r="Z142" s="73">
        <v>0</v>
      </c>
      <c r="AA142" s="73">
        <v>0</v>
      </c>
      <c r="AB142" s="73">
        <v>0</v>
      </c>
      <c r="AC142" s="73">
        <v>0</v>
      </c>
      <c r="AD142" s="73">
        <v>0</v>
      </c>
      <c r="AE142" s="73">
        <v>0</v>
      </c>
      <c r="AF142" s="73">
        <v>0</v>
      </c>
      <c r="AG142" s="73">
        <v>0</v>
      </c>
      <c r="AH142" s="73">
        <v>0</v>
      </c>
      <c r="AI142" s="73">
        <v>0</v>
      </c>
      <c r="AJ142" s="73">
        <v>0</v>
      </c>
      <c r="AK142" s="73">
        <v>0</v>
      </c>
      <c r="AL142" s="73">
        <v>0</v>
      </c>
      <c r="AM142" s="73">
        <v>0</v>
      </c>
      <c r="AN142" s="73">
        <v>0</v>
      </c>
      <c r="AO142" s="73">
        <v>0</v>
      </c>
      <c r="AP142" s="73">
        <v>0</v>
      </c>
      <c r="AQ142" s="8"/>
      <c r="AS142" s="24"/>
    </row>
    <row r="143" spans="2:45">
      <c r="B143" s="5"/>
      <c r="D143" s="103" t="s">
        <v>77</v>
      </c>
      <c r="E143" s="46"/>
      <c r="F143" s="60" t="s">
        <v>53</v>
      </c>
      <c r="G143" s="72">
        <f t="shared" si="37"/>
        <v>13769</v>
      </c>
      <c r="H143" s="73">
        <v>64</v>
      </c>
      <c r="I143" s="73">
        <v>64</v>
      </c>
      <c r="J143" s="73">
        <v>62</v>
      </c>
      <c r="K143" s="73">
        <v>59</v>
      </c>
      <c r="L143" s="73">
        <v>57</v>
      </c>
      <c r="M143" s="73">
        <v>55</v>
      </c>
      <c r="N143" s="73">
        <v>242</v>
      </c>
      <c r="O143" s="73">
        <v>292</v>
      </c>
      <c r="P143" s="73">
        <v>303</v>
      </c>
      <c r="Q143" s="73">
        <v>375</v>
      </c>
      <c r="R143" s="73">
        <v>407</v>
      </c>
      <c r="S143" s="73">
        <v>459</v>
      </c>
      <c r="T143" s="73">
        <v>510</v>
      </c>
      <c r="U143" s="73">
        <v>510</v>
      </c>
      <c r="V143" s="73">
        <v>509</v>
      </c>
      <c r="W143" s="73">
        <v>508</v>
      </c>
      <c r="X143" s="73">
        <v>507</v>
      </c>
      <c r="Y143" s="73">
        <v>505</v>
      </c>
      <c r="Z143" s="73">
        <v>504</v>
      </c>
      <c r="AA143" s="73">
        <v>503</v>
      </c>
      <c r="AB143" s="73">
        <v>501</v>
      </c>
      <c r="AC143" s="73">
        <v>499</v>
      </c>
      <c r="AD143" s="73">
        <v>497</v>
      </c>
      <c r="AE143" s="73">
        <v>495</v>
      </c>
      <c r="AF143" s="73">
        <v>493</v>
      </c>
      <c r="AG143" s="73">
        <v>491</v>
      </c>
      <c r="AH143" s="73">
        <v>488</v>
      </c>
      <c r="AI143" s="73">
        <v>486</v>
      </c>
      <c r="AJ143" s="73">
        <v>483</v>
      </c>
      <c r="AK143" s="73">
        <v>481</v>
      </c>
      <c r="AL143" s="73">
        <v>478</v>
      </c>
      <c r="AM143" s="73">
        <v>475</v>
      </c>
      <c r="AN143" s="73">
        <v>472</v>
      </c>
      <c r="AO143" s="73">
        <v>469</v>
      </c>
      <c r="AP143" s="73">
        <v>466</v>
      </c>
      <c r="AQ143" s="8"/>
      <c r="AS143" s="24"/>
    </row>
    <row r="144" spans="2:45">
      <c r="B144" s="5"/>
      <c r="D144" s="103" t="s">
        <v>78</v>
      </c>
      <c r="E144" s="46"/>
      <c r="F144" s="60" t="s">
        <v>54</v>
      </c>
      <c r="G144" s="72">
        <f t="shared" si="37"/>
        <v>74912</v>
      </c>
      <c r="H144" s="73">
        <v>590</v>
      </c>
      <c r="I144" s="73">
        <v>596</v>
      </c>
      <c r="J144" s="73">
        <v>602</v>
      </c>
      <c r="K144" s="73">
        <v>608</v>
      </c>
      <c r="L144" s="73">
        <v>614</v>
      </c>
      <c r="M144" s="73">
        <v>618</v>
      </c>
      <c r="N144" s="73">
        <v>903</v>
      </c>
      <c r="O144" s="73">
        <v>1193</v>
      </c>
      <c r="P144" s="73">
        <v>1485</v>
      </c>
      <c r="Q144" s="73">
        <v>1781</v>
      </c>
      <c r="R144" s="73">
        <v>2073</v>
      </c>
      <c r="S144" s="73">
        <v>2366</v>
      </c>
      <c r="T144" s="73">
        <v>2661</v>
      </c>
      <c r="U144" s="73">
        <v>2668</v>
      </c>
      <c r="V144" s="73">
        <v>2674</v>
      </c>
      <c r="W144" s="73">
        <v>2674</v>
      </c>
      <c r="X144" s="73">
        <v>2674</v>
      </c>
      <c r="Y144" s="73">
        <v>2674</v>
      </c>
      <c r="Z144" s="73">
        <v>2674</v>
      </c>
      <c r="AA144" s="73">
        <v>2674</v>
      </c>
      <c r="AB144" s="73">
        <v>2674</v>
      </c>
      <c r="AC144" s="73">
        <v>2674</v>
      </c>
      <c r="AD144" s="73">
        <v>2674</v>
      </c>
      <c r="AE144" s="73">
        <v>2674</v>
      </c>
      <c r="AF144" s="73">
        <v>2674</v>
      </c>
      <c r="AG144" s="73">
        <v>2674</v>
      </c>
      <c r="AH144" s="73">
        <v>2674</v>
      </c>
      <c r="AI144" s="73">
        <v>2674</v>
      </c>
      <c r="AJ144" s="73">
        <v>2674</v>
      </c>
      <c r="AK144" s="73">
        <v>2674</v>
      </c>
      <c r="AL144" s="73">
        <v>2674</v>
      </c>
      <c r="AM144" s="73">
        <v>2674</v>
      </c>
      <c r="AN144" s="73">
        <v>2674</v>
      </c>
      <c r="AO144" s="73">
        <v>2674</v>
      </c>
      <c r="AP144" s="73">
        <v>2674</v>
      </c>
      <c r="AQ144" s="8"/>
      <c r="AS144" s="24"/>
    </row>
    <row r="145" spans="2:45">
      <c r="B145" s="5"/>
      <c r="D145" s="103" t="s">
        <v>79</v>
      </c>
      <c r="E145" s="46"/>
      <c r="F145" s="60" t="s">
        <v>11</v>
      </c>
      <c r="G145" s="72">
        <f t="shared" si="37"/>
        <v>24853</v>
      </c>
      <c r="H145" s="73">
        <v>196</v>
      </c>
      <c r="I145" s="73">
        <v>198</v>
      </c>
      <c r="J145" s="73">
        <v>200</v>
      </c>
      <c r="K145" s="73">
        <v>202</v>
      </c>
      <c r="L145" s="73">
        <v>204</v>
      </c>
      <c r="M145" s="73">
        <v>205</v>
      </c>
      <c r="N145" s="73">
        <v>300</v>
      </c>
      <c r="O145" s="73">
        <v>396</v>
      </c>
      <c r="P145" s="73">
        <v>493</v>
      </c>
      <c r="Q145" s="73">
        <v>591</v>
      </c>
      <c r="R145" s="73">
        <v>688</v>
      </c>
      <c r="S145" s="73">
        <v>785</v>
      </c>
      <c r="T145" s="73">
        <v>883</v>
      </c>
      <c r="U145" s="73">
        <v>885</v>
      </c>
      <c r="V145" s="73">
        <v>887</v>
      </c>
      <c r="W145" s="73">
        <v>887</v>
      </c>
      <c r="X145" s="73">
        <v>887</v>
      </c>
      <c r="Y145" s="73">
        <v>887</v>
      </c>
      <c r="Z145" s="73">
        <v>887</v>
      </c>
      <c r="AA145" s="73">
        <v>887</v>
      </c>
      <c r="AB145" s="73">
        <v>887</v>
      </c>
      <c r="AC145" s="73">
        <v>887</v>
      </c>
      <c r="AD145" s="73">
        <v>887</v>
      </c>
      <c r="AE145" s="73">
        <v>887</v>
      </c>
      <c r="AF145" s="73">
        <v>887</v>
      </c>
      <c r="AG145" s="73">
        <v>887</v>
      </c>
      <c r="AH145" s="73">
        <v>887</v>
      </c>
      <c r="AI145" s="73">
        <v>887</v>
      </c>
      <c r="AJ145" s="73">
        <v>887</v>
      </c>
      <c r="AK145" s="73">
        <v>887</v>
      </c>
      <c r="AL145" s="73">
        <v>887</v>
      </c>
      <c r="AM145" s="73">
        <v>887</v>
      </c>
      <c r="AN145" s="73">
        <v>887</v>
      </c>
      <c r="AO145" s="73">
        <v>887</v>
      </c>
      <c r="AP145" s="73">
        <v>887</v>
      </c>
      <c r="AQ145" s="8"/>
      <c r="AS145" s="24"/>
    </row>
    <row r="146" spans="2:45">
      <c r="B146" s="5"/>
      <c r="D146" s="103" t="s">
        <v>80</v>
      </c>
      <c r="E146" s="49"/>
      <c r="F146" s="60" t="s">
        <v>15</v>
      </c>
      <c r="G146" s="72">
        <f t="shared" si="37"/>
        <v>49056</v>
      </c>
      <c r="H146" s="73">
        <v>386</v>
      </c>
      <c r="I146" s="73">
        <v>390</v>
      </c>
      <c r="J146" s="73">
        <v>394</v>
      </c>
      <c r="K146" s="73">
        <v>398</v>
      </c>
      <c r="L146" s="73">
        <v>402</v>
      </c>
      <c r="M146" s="73">
        <v>405</v>
      </c>
      <c r="N146" s="73">
        <v>592</v>
      </c>
      <c r="O146" s="73">
        <v>781</v>
      </c>
      <c r="P146" s="73">
        <v>973</v>
      </c>
      <c r="Q146" s="73">
        <v>1166</v>
      </c>
      <c r="R146" s="73">
        <v>1358</v>
      </c>
      <c r="S146" s="73">
        <v>1550</v>
      </c>
      <c r="T146" s="73">
        <v>1743</v>
      </c>
      <c r="U146" s="73">
        <v>1747</v>
      </c>
      <c r="V146" s="73">
        <v>1751</v>
      </c>
      <c r="W146" s="73">
        <v>1751</v>
      </c>
      <c r="X146" s="73">
        <v>1751</v>
      </c>
      <c r="Y146" s="73">
        <v>1751</v>
      </c>
      <c r="Z146" s="73">
        <v>1751</v>
      </c>
      <c r="AA146" s="73">
        <v>1751</v>
      </c>
      <c r="AB146" s="73">
        <v>1751</v>
      </c>
      <c r="AC146" s="73">
        <v>1751</v>
      </c>
      <c r="AD146" s="73">
        <v>1751</v>
      </c>
      <c r="AE146" s="73">
        <v>1751</v>
      </c>
      <c r="AF146" s="73">
        <v>1751</v>
      </c>
      <c r="AG146" s="73">
        <v>1751</v>
      </c>
      <c r="AH146" s="73">
        <v>1751</v>
      </c>
      <c r="AI146" s="73">
        <v>1751</v>
      </c>
      <c r="AJ146" s="73">
        <v>1751</v>
      </c>
      <c r="AK146" s="73">
        <v>1751</v>
      </c>
      <c r="AL146" s="73">
        <v>1751</v>
      </c>
      <c r="AM146" s="73">
        <v>1751</v>
      </c>
      <c r="AN146" s="73">
        <v>1751</v>
      </c>
      <c r="AO146" s="73">
        <v>1751</v>
      </c>
      <c r="AP146" s="73">
        <v>1751</v>
      </c>
      <c r="AQ146" s="8"/>
      <c r="AS146" s="24"/>
    </row>
    <row r="147" spans="2:45">
      <c r="B147" s="5"/>
      <c r="D147" s="103"/>
      <c r="E147" s="49"/>
      <c r="F147" s="49"/>
      <c r="G147" s="54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8"/>
      <c r="AS147" s="24"/>
    </row>
    <row r="148" spans="2:45" s="22" customFormat="1">
      <c r="B148" s="5"/>
      <c r="D148" s="104"/>
      <c r="E148" s="51"/>
      <c r="F148" s="59" t="s">
        <v>57</v>
      </c>
      <c r="G148" s="72">
        <f t="shared" ref="G148:G153" si="39">SUM(H148:AP148)</f>
        <v>178114</v>
      </c>
      <c r="H148" s="72">
        <f t="shared" ref="H148:AP148" si="40">SUM(H149:H153)</f>
        <v>2189</v>
      </c>
      <c r="I148" s="72">
        <f t="shared" si="40"/>
        <v>2238</v>
      </c>
      <c r="J148" s="72">
        <f t="shared" si="40"/>
        <v>2462</v>
      </c>
      <c r="K148" s="72">
        <f t="shared" si="40"/>
        <v>2488</v>
      </c>
      <c r="L148" s="72">
        <f t="shared" si="40"/>
        <v>2533</v>
      </c>
      <c r="M148" s="72">
        <f t="shared" si="40"/>
        <v>2590</v>
      </c>
      <c r="N148" s="72">
        <f t="shared" si="40"/>
        <v>2980</v>
      </c>
      <c r="O148" s="72">
        <f t="shared" si="40"/>
        <v>3340</v>
      </c>
      <c r="P148" s="72">
        <f t="shared" si="40"/>
        <v>4147</v>
      </c>
      <c r="Q148" s="72">
        <f t="shared" si="40"/>
        <v>4869</v>
      </c>
      <c r="R148" s="72">
        <f t="shared" si="40"/>
        <v>5263</v>
      </c>
      <c r="S148" s="72">
        <f t="shared" si="40"/>
        <v>5795</v>
      </c>
      <c r="T148" s="72">
        <f t="shared" si="40"/>
        <v>6336</v>
      </c>
      <c r="U148" s="72">
        <f t="shared" si="40"/>
        <v>6302</v>
      </c>
      <c r="V148" s="72">
        <f t="shared" si="40"/>
        <v>6268</v>
      </c>
      <c r="W148" s="72">
        <f t="shared" si="40"/>
        <v>6225</v>
      </c>
      <c r="X148" s="72">
        <f t="shared" si="40"/>
        <v>6182</v>
      </c>
      <c r="Y148" s="72">
        <f t="shared" si="40"/>
        <v>6140</v>
      </c>
      <c r="Z148" s="72">
        <f t="shared" si="40"/>
        <v>6097</v>
      </c>
      <c r="AA148" s="72">
        <f t="shared" si="40"/>
        <v>6055</v>
      </c>
      <c r="AB148" s="72">
        <f t="shared" si="40"/>
        <v>6007</v>
      </c>
      <c r="AC148" s="72">
        <f t="shared" si="40"/>
        <v>5986</v>
      </c>
      <c r="AD148" s="72">
        <f t="shared" si="40"/>
        <v>5966</v>
      </c>
      <c r="AE148" s="72">
        <f t="shared" si="40"/>
        <v>5946</v>
      </c>
      <c r="AF148" s="72">
        <f t="shared" si="40"/>
        <v>5927</v>
      </c>
      <c r="AG148" s="72">
        <f t="shared" si="40"/>
        <v>5901</v>
      </c>
      <c r="AH148" s="72">
        <f t="shared" si="40"/>
        <v>5875</v>
      </c>
      <c r="AI148" s="72">
        <f t="shared" si="40"/>
        <v>5849</v>
      </c>
      <c r="AJ148" s="72">
        <f t="shared" si="40"/>
        <v>5824</v>
      </c>
      <c r="AK148" s="72">
        <f t="shared" si="40"/>
        <v>5798</v>
      </c>
      <c r="AL148" s="72">
        <f t="shared" si="40"/>
        <v>5768</v>
      </c>
      <c r="AM148" s="72">
        <f t="shared" si="40"/>
        <v>5737</v>
      </c>
      <c r="AN148" s="72">
        <f t="shared" si="40"/>
        <v>5707</v>
      </c>
      <c r="AO148" s="72">
        <f t="shared" si="40"/>
        <v>5677</v>
      </c>
      <c r="AP148" s="72">
        <f t="shared" si="40"/>
        <v>5647</v>
      </c>
      <c r="AQ148" s="8"/>
      <c r="AS148" s="24"/>
    </row>
    <row r="149" spans="2:45">
      <c r="B149" s="5"/>
      <c r="D149" s="103" t="s">
        <v>81</v>
      </c>
      <c r="E149" s="46"/>
      <c r="F149" s="60" t="s">
        <v>52</v>
      </c>
      <c r="G149" s="72">
        <f t="shared" si="39"/>
        <v>58428</v>
      </c>
      <c r="H149" s="73">
        <v>539</v>
      </c>
      <c r="I149" s="73">
        <v>584</v>
      </c>
      <c r="J149" s="73">
        <v>862</v>
      </c>
      <c r="K149" s="73">
        <v>945</v>
      </c>
      <c r="L149" s="73">
        <v>1046</v>
      </c>
      <c r="M149" s="73">
        <v>1161</v>
      </c>
      <c r="N149" s="73">
        <v>1257</v>
      </c>
      <c r="O149" s="73">
        <v>1353</v>
      </c>
      <c r="P149" s="73">
        <v>1687</v>
      </c>
      <c r="Q149" s="73">
        <v>1813</v>
      </c>
      <c r="R149" s="73">
        <v>1919</v>
      </c>
      <c r="S149" s="73">
        <v>2011</v>
      </c>
      <c r="T149" s="73">
        <v>2115</v>
      </c>
      <c r="U149" s="73">
        <v>2085</v>
      </c>
      <c r="V149" s="73">
        <v>2054</v>
      </c>
      <c r="W149" s="73">
        <v>2022</v>
      </c>
      <c r="X149" s="73">
        <v>1989</v>
      </c>
      <c r="Y149" s="73">
        <v>1957</v>
      </c>
      <c r="Z149" s="73">
        <v>1924</v>
      </c>
      <c r="AA149" s="73">
        <v>1892</v>
      </c>
      <c r="AB149" s="73">
        <v>1858</v>
      </c>
      <c r="AC149" s="73">
        <v>1852</v>
      </c>
      <c r="AD149" s="73">
        <v>1847</v>
      </c>
      <c r="AE149" s="73">
        <v>1842</v>
      </c>
      <c r="AF149" s="73">
        <v>1837</v>
      </c>
      <c r="AG149" s="73">
        <v>1830</v>
      </c>
      <c r="AH149" s="73">
        <v>1823</v>
      </c>
      <c r="AI149" s="73">
        <v>1816</v>
      </c>
      <c r="AJ149" s="73">
        <v>1810</v>
      </c>
      <c r="AK149" s="73">
        <v>1803</v>
      </c>
      <c r="AL149" s="73">
        <v>1795</v>
      </c>
      <c r="AM149" s="73">
        <v>1787</v>
      </c>
      <c r="AN149" s="73">
        <v>1779</v>
      </c>
      <c r="AO149" s="73">
        <v>1771</v>
      </c>
      <c r="AP149" s="73">
        <v>1763</v>
      </c>
      <c r="AQ149" s="8"/>
      <c r="AS149" s="24"/>
    </row>
    <row r="150" spans="2:45">
      <c r="B150" s="5"/>
      <c r="D150" s="103" t="s">
        <v>82</v>
      </c>
      <c r="E150" s="46"/>
      <c r="F150" s="60" t="s">
        <v>53</v>
      </c>
      <c r="G150" s="72">
        <f t="shared" si="39"/>
        <v>111844</v>
      </c>
      <c r="H150" s="73">
        <v>1589</v>
      </c>
      <c r="I150" s="73">
        <v>1592</v>
      </c>
      <c r="J150" s="73">
        <v>1536</v>
      </c>
      <c r="K150" s="73">
        <v>1479</v>
      </c>
      <c r="L150" s="73">
        <v>1423</v>
      </c>
      <c r="M150" s="73">
        <v>1364</v>
      </c>
      <c r="N150" s="73">
        <v>1628</v>
      </c>
      <c r="O150" s="73">
        <v>1862</v>
      </c>
      <c r="P150" s="73">
        <v>2305</v>
      </c>
      <c r="Q150" s="73">
        <v>2870</v>
      </c>
      <c r="R150" s="73">
        <v>3128</v>
      </c>
      <c r="S150" s="73">
        <v>3536</v>
      </c>
      <c r="T150" s="73">
        <v>3943</v>
      </c>
      <c r="U150" s="73">
        <v>3938</v>
      </c>
      <c r="V150" s="73">
        <v>3934</v>
      </c>
      <c r="W150" s="73">
        <v>3923</v>
      </c>
      <c r="X150" s="73">
        <v>3913</v>
      </c>
      <c r="Y150" s="73">
        <v>3903</v>
      </c>
      <c r="Z150" s="73">
        <v>3893</v>
      </c>
      <c r="AA150" s="73">
        <v>3883</v>
      </c>
      <c r="AB150" s="73">
        <v>3869</v>
      </c>
      <c r="AC150" s="73">
        <v>3854</v>
      </c>
      <c r="AD150" s="73">
        <v>3839</v>
      </c>
      <c r="AE150" s="73">
        <v>3824</v>
      </c>
      <c r="AF150" s="73">
        <v>3810</v>
      </c>
      <c r="AG150" s="73">
        <v>3791</v>
      </c>
      <c r="AH150" s="73">
        <v>3772</v>
      </c>
      <c r="AI150" s="73">
        <v>3753</v>
      </c>
      <c r="AJ150" s="73">
        <v>3734</v>
      </c>
      <c r="AK150" s="73">
        <v>3715</v>
      </c>
      <c r="AL150" s="73">
        <v>3693</v>
      </c>
      <c r="AM150" s="73">
        <v>3670</v>
      </c>
      <c r="AN150" s="73">
        <v>3648</v>
      </c>
      <c r="AO150" s="73">
        <v>3626</v>
      </c>
      <c r="AP150" s="73">
        <v>3604</v>
      </c>
      <c r="AQ150" s="8"/>
      <c r="AS150" s="24"/>
    </row>
    <row r="151" spans="2:45">
      <c r="B151" s="5"/>
      <c r="D151" s="103" t="s">
        <v>83</v>
      </c>
      <c r="E151" s="46"/>
      <c r="F151" s="60" t="s">
        <v>54</v>
      </c>
      <c r="G151" s="72">
        <f t="shared" si="39"/>
        <v>3949</v>
      </c>
      <c r="H151" s="73">
        <v>31</v>
      </c>
      <c r="I151" s="73">
        <v>31</v>
      </c>
      <c r="J151" s="73">
        <v>32</v>
      </c>
      <c r="K151" s="73">
        <v>32</v>
      </c>
      <c r="L151" s="73">
        <v>32</v>
      </c>
      <c r="M151" s="73">
        <v>33</v>
      </c>
      <c r="N151" s="73">
        <v>48</v>
      </c>
      <c r="O151" s="73">
        <v>63</v>
      </c>
      <c r="P151" s="73">
        <v>78</v>
      </c>
      <c r="Q151" s="73">
        <v>94</v>
      </c>
      <c r="R151" s="73">
        <v>109</v>
      </c>
      <c r="S151" s="73">
        <v>125</v>
      </c>
      <c r="T151" s="73">
        <v>140</v>
      </c>
      <c r="U151" s="73">
        <v>140</v>
      </c>
      <c r="V151" s="73">
        <v>141</v>
      </c>
      <c r="W151" s="73">
        <v>141</v>
      </c>
      <c r="X151" s="73">
        <v>141</v>
      </c>
      <c r="Y151" s="73">
        <v>141</v>
      </c>
      <c r="Z151" s="73">
        <v>141</v>
      </c>
      <c r="AA151" s="73">
        <v>141</v>
      </c>
      <c r="AB151" s="73">
        <v>141</v>
      </c>
      <c r="AC151" s="73">
        <v>141</v>
      </c>
      <c r="AD151" s="73">
        <v>141</v>
      </c>
      <c r="AE151" s="73">
        <v>141</v>
      </c>
      <c r="AF151" s="73">
        <v>141</v>
      </c>
      <c r="AG151" s="73">
        <v>141</v>
      </c>
      <c r="AH151" s="73">
        <v>141</v>
      </c>
      <c r="AI151" s="73">
        <v>141</v>
      </c>
      <c r="AJ151" s="73">
        <v>141</v>
      </c>
      <c r="AK151" s="73">
        <v>141</v>
      </c>
      <c r="AL151" s="73">
        <v>141</v>
      </c>
      <c r="AM151" s="73">
        <v>141</v>
      </c>
      <c r="AN151" s="73">
        <v>141</v>
      </c>
      <c r="AO151" s="73">
        <v>141</v>
      </c>
      <c r="AP151" s="73">
        <v>141</v>
      </c>
      <c r="AQ151" s="8"/>
      <c r="AS151" s="24"/>
    </row>
    <row r="152" spans="2:45">
      <c r="B152" s="5"/>
      <c r="D152" s="103" t="s">
        <v>84</v>
      </c>
      <c r="E152" s="46"/>
      <c r="F152" s="60" t="s">
        <v>11</v>
      </c>
      <c r="G152" s="72">
        <f t="shared" si="39"/>
        <v>1315</v>
      </c>
      <c r="H152" s="73">
        <v>10</v>
      </c>
      <c r="I152" s="73">
        <v>10</v>
      </c>
      <c r="J152" s="73">
        <v>11</v>
      </c>
      <c r="K152" s="73">
        <v>11</v>
      </c>
      <c r="L152" s="73">
        <v>11</v>
      </c>
      <c r="M152" s="73">
        <v>11</v>
      </c>
      <c r="N152" s="73">
        <v>16</v>
      </c>
      <c r="O152" s="73">
        <v>21</v>
      </c>
      <c r="P152" s="73">
        <v>26</v>
      </c>
      <c r="Q152" s="73">
        <v>31</v>
      </c>
      <c r="R152" s="73">
        <v>36</v>
      </c>
      <c r="S152" s="73">
        <v>41</v>
      </c>
      <c r="T152" s="73">
        <v>46</v>
      </c>
      <c r="U152" s="73">
        <v>47</v>
      </c>
      <c r="V152" s="73">
        <v>47</v>
      </c>
      <c r="W152" s="73">
        <v>47</v>
      </c>
      <c r="X152" s="73">
        <v>47</v>
      </c>
      <c r="Y152" s="73">
        <v>47</v>
      </c>
      <c r="Z152" s="73">
        <v>47</v>
      </c>
      <c r="AA152" s="73">
        <v>47</v>
      </c>
      <c r="AB152" s="73">
        <v>47</v>
      </c>
      <c r="AC152" s="73">
        <v>47</v>
      </c>
      <c r="AD152" s="73">
        <v>47</v>
      </c>
      <c r="AE152" s="73">
        <v>47</v>
      </c>
      <c r="AF152" s="73">
        <v>47</v>
      </c>
      <c r="AG152" s="73">
        <v>47</v>
      </c>
      <c r="AH152" s="73">
        <v>47</v>
      </c>
      <c r="AI152" s="73">
        <v>47</v>
      </c>
      <c r="AJ152" s="73">
        <v>47</v>
      </c>
      <c r="AK152" s="73">
        <v>47</v>
      </c>
      <c r="AL152" s="73">
        <v>47</v>
      </c>
      <c r="AM152" s="73">
        <v>47</v>
      </c>
      <c r="AN152" s="73">
        <v>47</v>
      </c>
      <c r="AO152" s="73">
        <v>47</v>
      </c>
      <c r="AP152" s="73">
        <v>47</v>
      </c>
      <c r="AQ152" s="8"/>
      <c r="AS152" s="24"/>
    </row>
    <row r="153" spans="2:45">
      <c r="B153" s="5"/>
      <c r="D153" s="103" t="s">
        <v>85</v>
      </c>
      <c r="E153" s="49"/>
      <c r="F153" s="60" t="s">
        <v>15</v>
      </c>
      <c r="G153" s="72">
        <f t="shared" si="39"/>
        <v>2578</v>
      </c>
      <c r="H153" s="73">
        <v>20</v>
      </c>
      <c r="I153" s="73">
        <v>21</v>
      </c>
      <c r="J153" s="73">
        <v>21</v>
      </c>
      <c r="K153" s="73">
        <v>21</v>
      </c>
      <c r="L153" s="73">
        <v>21</v>
      </c>
      <c r="M153" s="73">
        <v>21</v>
      </c>
      <c r="N153" s="73">
        <v>31</v>
      </c>
      <c r="O153" s="73">
        <v>41</v>
      </c>
      <c r="P153" s="73">
        <v>51</v>
      </c>
      <c r="Q153" s="73">
        <v>61</v>
      </c>
      <c r="R153" s="73">
        <v>71</v>
      </c>
      <c r="S153" s="73">
        <v>82</v>
      </c>
      <c r="T153" s="73">
        <v>92</v>
      </c>
      <c r="U153" s="73">
        <v>92</v>
      </c>
      <c r="V153" s="73">
        <v>92</v>
      </c>
      <c r="W153" s="73">
        <v>92</v>
      </c>
      <c r="X153" s="73">
        <v>92</v>
      </c>
      <c r="Y153" s="73">
        <v>92</v>
      </c>
      <c r="Z153" s="73">
        <v>92</v>
      </c>
      <c r="AA153" s="73">
        <v>92</v>
      </c>
      <c r="AB153" s="73">
        <v>92</v>
      </c>
      <c r="AC153" s="73">
        <v>92</v>
      </c>
      <c r="AD153" s="73">
        <v>92</v>
      </c>
      <c r="AE153" s="73">
        <v>92</v>
      </c>
      <c r="AF153" s="73">
        <v>92</v>
      </c>
      <c r="AG153" s="73">
        <v>92</v>
      </c>
      <c r="AH153" s="73">
        <v>92</v>
      </c>
      <c r="AI153" s="73">
        <v>92</v>
      </c>
      <c r="AJ153" s="73">
        <v>92</v>
      </c>
      <c r="AK153" s="73">
        <v>92</v>
      </c>
      <c r="AL153" s="73">
        <v>92</v>
      </c>
      <c r="AM153" s="73">
        <v>92</v>
      </c>
      <c r="AN153" s="73">
        <v>92</v>
      </c>
      <c r="AO153" s="73">
        <v>92</v>
      </c>
      <c r="AP153" s="73">
        <v>92</v>
      </c>
      <c r="AQ153" s="8"/>
      <c r="AS153" s="24"/>
    </row>
    <row r="154" spans="2:45">
      <c r="B154" s="5"/>
      <c r="D154" s="103"/>
      <c r="E154" s="55"/>
      <c r="F154" s="56"/>
      <c r="G154" s="54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8"/>
      <c r="AS154" s="24"/>
    </row>
    <row r="155" spans="2:45">
      <c r="B155" s="5"/>
      <c r="D155" s="103"/>
      <c r="E155" s="57">
        <f>E126+1</f>
        <v>6</v>
      </c>
      <c r="F155" s="58" t="str">
        <f>LOOKUP(E155,CAPEX!$E$11:$E$19,CAPEX!$F$11:$F$19)</f>
        <v>Novo Iguacu</v>
      </c>
      <c r="G155" s="70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8"/>
      <c r="AS155" s="24"/>
    </row>
    <row r="156" spans="2:45" s="22" customFormat="1">
      <c r="B156" s="5"/>
      <c r="D156" s="104"/>
      <c r="E156" s="51"/>
      <c r="F156" s="59" t="s">
        <v>51</v>
      </c>
      <c r="G156" s="72">
        <f t="shared" ref="G156:G161" si="41">SUM(H156:AP156)</f>
        <v>641150</v>
      </c>
      <c r="H156" s="72">
        <f t="shared" ref="H156:AP156" si="42">SUM(H157:H161)</f>
        <v>10877</v>
      </c>
      <c r="I156" s="72">
        <f t="shared" si="42"/>
        <v>18883</v>
      </c>
      <c r="J156" s="72">
        <f t="shared" si="42"/>
        <v>21327</v>
      </c>
      <c r="K156" s="72">
        <f t="shared" si="42"/>
        <v>21361</v>
      </c>
      <c r="L156" s="72">
        <f t="shared" si="42"/>
        <v>21008</v>
      </c>
      <c r="M156" s="72">
        <f t="shared" si="42"/>
        <v>20604</v>
      </c>
      <c r="N156" s="72">
        <f t="shared" si="42"/>
        <v>20173</v>
      </c>
      <c r="O156" s="72">
        <f t="shared" si="42"/>
        <v>19720</v>
      </c>
      <c r="P156" s="72">
        <f t="shared" si="42"/>
        <v>17916</v>
      </c>
      <c r="Q156" s="72">
        <f t="shared" si="42"/>
        <v>18746</v>
      </c>
      <c r="R156" s="72">
        <f t="shared" si="42"/>
        <v>18195</v>
      </c>
      <c r="S156" s="72">
        <f t="shared" si="42"/>
        <v>18215</v>
      </c>
      <c r="T156" s="72">
        <f t="shared" si="42"/>
        <v>18233</v>
      </c>
      <c r="U156" s="72">
        <f t="shared" si="42"/>
        <v>18252</v>
      </c>
      <c r="V156" s="72">
        <f t="shared" si="42"/>
        <v>18271</v>
      </c>
      <c r="W156" s="72">
        <f t="shared" si="42"/>
        <v>18263</v>
      </c>
      <c r="X156" s="72">
        <f t="shared" si="42"/>
        <v>18256</v>
      </c>
      <c r="Y156" s="72">
        <f t="shared" si="42"/>
        <v>18250</v>
      </c>
      <c r="Z156" s="72">
        <f t="shared" si="42"/>
        <v>18242</v>
      </c>
      <c r="AA156" s="72">
        <f t="shared" si="42"/>
        <v>18236</v>
      </c>
      <c r="AB156" s="72">
        <f t="shared" si="42"/>
        <v>18202</v>
      </c>
      <c r="AC156" s="72">
        <f t="shared" si="42"/>
        <v>18168</v>
      </c>
      <c r="AD156" s="72">
        <f t="shared" si="42"/>
        <v>18134</v>
      </c>
      <c r="AE156" s="72">
        <f t="shared" si="42"/>
        <v>18100</v>
      </c>
      <c r="AF156" s="72">
        <f t="shared" si="42"/>
        <v>18066</v>
      </c>
      <c r="AG156" s="72">
        <f t="shared" si="42"/>
        <v>18012</v>
      </c>
      <c r="AH156" s="72">
        <f t="shared" si="42"/>
        <v>17958</v>
      </c>
      <c r="AI156" s="72">
        <f t="shared" si="42"/>
        <v>17905</v>
      </c>
      <c r="AJ156" s="72">
        <f t="shared" si="42"/>
        <v>17851</v>
      </c>
      <c r="AK156" s="72">
        <f t="shared" si="42"/>
        <v>17797</v>
      </c>
      <c r="AL156" s="72">
        <f t="shared" si="42"/>
        <v>17727</v>
      </c>
      <c r="AM156" s="72">
        <f t="shared" si="42"/>
        <v>17656</v>
      </c>
      <c r="AN156" s="72">
        <f t="shared" si="42"/>
        <v>17586</v>
      </c>
      <c r="AO156" s="72">
        <f t="shared" si="42"/>
        <v>17515</v>
      </c>
      <c r="AP156" s="72">
        <f t="shared" si="42"/>
        <v>17445</v>
      </c>
      <c r="AQ156" s="8"/>
      <c r="AS156" s="24"/>
    </row>
    <row r="157" spans="2:45">
      <c r="B157" s="5"/>
      <c r="D157" s="103" t="s">
        <v>66</v>
      </c>
      <c r="E157" s="46"/>
      <c r="F157" s="60" t="s">
        <v>52</v>
      </c>
      <c r="G157" s="72">
        <f t="shared" si="41"/>
        <v>22275</v>
      </c>
      <c r="H157" s="73">
        <v>0</v>
      </c>
      <c r="I157" s="73">
        <v>0</v>
      </c>
      <c r="J157" s="73">
        <v>675</v>
      </c>
      <c r="K157" s="73">
        <v>675</v>
      </c>
      <c r="L157" s="73">
        <v>675</v>
      </c>
      <c r="M157" s="73">
        <v>675</v>
      </c>
      <c r="N157" s="73">
        <v>675</v>
      </c>
      <c r="O157" s="73">
        <v>675</v>
      </c>
      <c r="P157" s="73">
        <v>675</v>
      </c>
      <c r="Q157" s="73">
        <v>675</v>
      </c>
      <c r="R157" s="73">
        <v>675</v>
      </c>
      <c r="S157" s="73">
        <v>675</v>
      </c>
      <c r="T157" s="73">
        <v>675</v>
      </c>
      <c r="U157" s="73">
        <v>675</v>
      </c>
      <c r="V157" s="73">
        <v>675</v>
      </c>
      <c r="W157" s="73">
        <v>675</v>
      </c>
      <c r="X157" s="73">
        <v>675</v>
      </c>
      <c r="Y157" s="73">
        <v>675</v>
      </c>
      <c r="Z157" s="73">
        <v>675</v>
      </c>
      <c r="AA157" s="73">
        <v>675</v>
      </c>
      <c r="AB157" s="73">
        <v>675</v>
      </c>
      <c r="AC157" s="73">
        <v>675</v>
      </c>
      <c r="AD157" s="73">
        <v>675</v>
      </c>
      <c r="AE157" s="73">
        <v>675</v>
      </c>
      <c r="AF157" s="73">
        <v>675</v>
      </c>
      <c r="AG157" s="73">
        <v>675</v>
      </c>
      <c r="AH157" s="73">
        <v>675</v>
      </c>
      <c r="AI157" s="73">
        <v>675</v>
      </c>
      <c r="AJ157" s="73">
        <v>675</v>
      </c>
      <c r="AK157" s="73">
        <v>675</v>
      </c>
      <c r="AL157" s="73">
        <v>675</v>
      </c>
      <c r="AM157" s="73">
        <v>675</v>
      </c>
      <c r="AN157" s="73">
        <v>675</v>
      </c>
      <c r="AO157" s="73">
        <v>675</v>
      </c>
      <c r="AP157" s="73">
        <v>675</v>
      </c>
      <c r="AQ157" s="8"/>
      <c r="AS157" s="24"/>
    </row>
    <row r="158" spans="2:45">
      <c r="B158" s="5"/>
      <c r="D158" s="103" t="s">
        <v>67</v>
      </c>
      <c r="E158" s="46"/>
      <c r="F158" s="60" t="s">
        <v>53</v>
      </c>
      <c r="G158" s="72">
        <f t="shared" si="41"/>
        <v>561940</v>
      </c>
      <c r="H158" s="73">
        <v>9531</v>
      </c>
      <c r="I158" s="73">
        <v>17519</v>
      </c>
      <c r="J158" s="73">
        <v>19255</v>
      </c>
      <c r="K158" s="73">
        <v>19255</v>
      </c>
      <c r="L158" s="73">
        <v>18868</v>
      </c>
      <c r="M158" s="73">
        <v>18434</v>
      </c>
      <c r="N158" s="73">
        <v>17973</v>
      </c>
      <c r="O158" s="73">
        <v>17489</v>
      </c>
      <c r="P158" s="73">
        <v>15655</v>
      </c>
      <c r="Q158" s="73">
        <v>16454</v>
      </c>
      <c r="R158" s="73">
        <v>15879</v>
      </c>
      <c r="S158" s="73">
        <v>15889</v>
      </c>
      <c r="T158" s="73">
        <v>15899</v>
      </c>
      <c r="U158" s="73">
        <v>15910</v>
      </c>
      <c r="V158" s="73">
        <v>15920</v>
      </c>
      <c r="W158" s="73">
        <v>15909</v>
      </c>
      <c r="X158" s="73">
        <v>15898</v>
      </c>
      <c r="Y158" s="73">
        <v>15888</v>
      </c>
      <c r="Z158" s="73">
        <v>15877</v>
      </c>
      <c r="AA158" s="73">
        <v>15866</v>
      </c>
      <c r="AB158" s="73">
        <v>15832</v>
      </c>
      <c r="AC158" s="73">
        <v>15798</v>
      </c>
      <c r="AD158" s="73">
        <v>15764</v>
      </c>
      <c r="AE158" s="73">
        <v>15730</v>
      </c>
      <c r="AF158" s="73">
        <v>15696</v>
      </c>
      <c r="AG158" s="73">
        <v>15642</v>
      </c>
      <c r="AH158" s="73">
        <v>15588</v>
      </c>
      <c r="AI158" s="73">
        <v>15535</v>
      </c>
      <c r="AJ158" s="73">
        <v>15481</v>
      </c>
      <c r="AK158" s="73">
        <v>15427</v>
      </c>
      <c r="AL158" s="73">
        <v>15357</v>
      </c>
      <c r="AM158" s="73">
        <v>15286</v>
      </c>
      <c r="AN158" s="73">
        <v>15216</v>
      </c>
      <c r="AO158" s="73">
        <v>15145</v>
      </c>
      <c r="AP158" s="73">
        <v>15075</v>
      </c>
      <c r="AQ158" s="8"/>
      <c r="AS158" s="24"/>
    </row>
    <row r="159" spans="2:45">
      <c r="B159" s="5"/>
      <c r="D159" s="103" t="s">
        <v>68</v>
      </c>
      <c r="E159" s="46"/>
      <c r="F159" s="60" t="s">
        <v>54</v>
      </c>
      <c r="G159" s="72">
        <f t="shared" si="41"/>
        <v>28652</v>
      </c>
      <c r="H159" s="73">
        <v>677</v>
      </c>
      <c r="I159" s="73">
        <v>686</v>
      </c>
      <c r="J159" s="73">
        <v>703</v>
      </c>
      <c r="K159" s="73">
        <v>720</v>
      </c>
      <c r="L159" s="73">
        <v>737</v>
      </c>
      <c r="M159" s="73">
        <v>752</v>
      </c>
      <c r="N159" s="73">
        <v>767</v>
      </c>
      <c r="O159" s="73">
        <v>783</v>
      </c>
      <c r="P159" s="73">
        <v>798</v>
      </c>
      <c r="Q159" s="73">
        <v>814</v>
      </c>
      <c r="R159" s="73">
        <v>826</v>
      </c>
      <c r="S159" s="73">
        <v>831</v>
      </c>
      <c r="T159" s="73">
        <v>835</v>
      </c>
      <c r="U159" s="73">
        <v>839</v>
      </c>
      <c r="V159" s="73">
        <v>844</v>
      </c>
      <c r="W159" s="73">
        <v>845</v>
      </c>
      <c r="X159" s="73">
        <v>847</v>
      </c>
      <c r="Y159" s="73">
        <v>849</v>
      </c>
      <c r="Z159" s="73">
        <v>851</v>
      </c>
      <c r="AA159" s="73">
        <v>853</v>
      </c>
      <c r="AB159" s="73">
        <v>853</v>
      </c>
      <c r="AC159" s="73">
        <v>853</v>
      </c>
      <c r="AD159" s="73">
        <v>853</v>
      </c>
      <c r="AE159" s="73">
        <v>853</v>
      </c>
      <c r="AF159" s="73">
        <v>853</v>
      </c>
      <c r="AG159" s="73">
        <v>853</v>
      </c>
      <c r="AH159" s="73">
        <v>853</v>
      </c>
      <c r="AI159" s="73">
        <v>853</v>
      </c>
      <c r="AJ159" s="73">
        <v>853</v>
      </c>
      <c r="AK159" s="73">
        <v>853</v>
      </c>
      <c r="AL159" s="73">
        <v>853</v>
      </c>
      <c r="AM159" s="73">
        <v>853</v>
      </c>
      <c r="AN159" s="73">
        <v>853</v>
      </c>
      <c r="AO159" s="73">
        <v>853</v>
      </c>
      <c r="AP159" s="73">
        <v>853</v>
      </c>
      <c r="AQ159" s="8"/>
      <c r="AS159" s="24"/>
    </row>
    <row r="160" spans="2:45">
      <c r="B160" s="5"/>
      <c r="D160" s="103" t="s">
        <v>69</v>
      </c>
      <c r="E160" s="46"/>
      <c r="F160" s="60" t="s">
        <v>11</v>
      </c>
      <c r="G160" s="72">
        <f t="shared" si="41"/>
        <v>9508</v>
      </c>
      <c r="H160" s="73">
        <v>225</v>
      </c>
      <c r="I160" s="73">
        <v>228</v>
      </c>
      <c r="J160" s="73">
        <v>233</v>
      </c>
      <c r="K160" s="73">
        <v>239</v>
      </c>
      <c r="L160" s="73">
        <v>245</v>
      </c>
      <c r="M160" s="73">
        <v>250</v>
      </c>
      <c r="N160" s="73">
        <v>255</v>
      </c>
      <c r="O160" s="73">
        <v>260</v>
      </c>
      <c r="P160" s="73">
        <v>265</v>
      </c>
      <c r="Q160" s="73">
        <v>270</v>
      </c>
      <c r="R160" s="73">
        <v>274</v>
      </c>
      <c r="S160" s="73">
        <v>276</v>
      </c>
      <c r="T160" s="73">
        <v>277</v>
      </c>
      <c r="U160" s="73">
        <v>278</v>
      </c>
      <c r="V160" s="73">
        <v>280</v>
      </c>
      <c r="W160" s="73">
        <v>280</v>
      </c>
      <c r="X160" s="73">
        <v>281</v>
      </c>
      <c r="Y160" s="73">
        <v>282</v>
      </c>
      <c r="Z160" s="73">
        <v>282</v>
      </c>
      <c r="AA160" s="73">
        <v>283</v>
      </c>
      <c r="AB160" s="73">
        <v>283</v>
      </c>
      <c r="AC160" s="73">
        <v>283</v>
      </c>
      <c r="AD160" s="73">
        <v>283</v>
      </c>
      <c r="AE160" s="73">
        <v>283</v>
      </c>
      <c r="AF160" s="73">
        <v>283</v>
      </c>
      <c r="AG160" s="73">
        <v>283</v>
      </c>
      <c r="AH160" s="73">
        <v>283</v>
      </c>
      <c r="AI160" s="73">
        <v>283</v>
      </c>
      <c r="AJ160" s="73">
        <v>283</v>
      </c>
      <c r="AK160" s="73">
        <v>283</v>
      </c>
      <c r="AL160" s="73">
        <v>283</v>
      </c>
      <c r="AM160" s="73">
        <v>283</v>
      </c>
      <c r="AN160" s="73">
        <v>283</v>
      </c>
      <c r="AO160" s="73">
        <v>283</v>
      </c>
      <c r="AP160" s="73">
        <v>283</v>
      </c>
      <c r="AQ160" s="8"/>
      <c r="AS160" s="24"/>
    </row>
    <row r="161" spans="2:45">
      <c r="B161" s="5"/>
      <c r="D161" s="103" t="s">
        <v>70</v>
      </c>
      <c r="E161" s="49"/>
      <c r="F161" s="60" t="s">
        <v>15</v>
      </c>
      <c r="G161" s="72">
        <f t="shared" si="41"/>
        <v>18775</v>
      </c>
      <c r="H161" s="73">
        <v>444</v>
      </c>
      <c r="I161" s="73">
        <v>450</v>
      </c>
      <c r="J161" s="73">
        <v>461</v>
      </c>
      <c r="K161" s="73">
        <v>472</v>
      </c>
      <c r="L161" s="73">
        <v>483</v>
      </c>
      <c r="M161" s="73">
        <v>493</v>
      </c>
      <c r="N161" s="73">
        <v>503</v>
      </c>
      <c r="O161" s="73">
        <v>513</v>
      </c>
      <c r="P161" s="73">
        <v>523</v>
      </c>
      <c r="Q161" s="73">
        <v>533</v>
      </c>
      <c r="R161" s="73">
        <v>541</v>
      </c>
      <c r="S161" s="73">
        <v>544</v>
      </c>
      <c r="T161" s="73">
        <v>547</v>
      </c>
      <c r="U161" s="73">
        <v>550</v>
      </c>
      <c r="V161" s="73">
        <v>552</v>
      </c>
      <c r="W161" s="73">
        <v>554</v>
      </c>
      <c r="X161" s="73">
        <v>555</v>
      </c>
      <c r="Y161" s="73">
        <v>556</v>
      </c>
      <c r="Z161" s="73">
        <v>557</v>
      </c>
      <c r="AA161" s="73">
        <v>559</v>
      </c>
      <c r="AB161" s="73">
        <v>559</v>
      </c>
      <c r="AC161" s="73">
        <v>559</v>
      </c>
      <c r="AD161" s="73">
        <v>559</v>
      </c>
      <c r="AE161" s="73">
        <v>559</v>
      </c>
      <c r="AF161" s="73">
        <v>559</v>
      </c>
      <c r="AG161" s="73">
        <v>559</v>
      </c>
      <c r="AH161" s="73">
        <v>559</v>
      </c>
      <c r="AI161" s="73">
        <v>559</v>
      </c>
      <c r="AJ161" s="73">
        <v>559</v>
      </c>
      <c r="AK161" s="73">
        <v>559</v>
      </c>
      <c r="AL161" s="73">
        <v>559</v>
      </c>
      <c r="AM161" s="73">
        <v>559</v>
      </c>
      <c r="AN161" s="73">
        <v>559</v>
      </c>
      <c r="AO161" s="73">
        <v>559</v>
      </c>
      <c r="AP161" s="73">
        <v>559</v>
      </c>
      <c r="AQ161" s="8"/>
      <c r="AS161" s="24"/>
    </row>
    <row r="162" spans="2:45">
      <c r="B162" s="5"/>
      <c r="D162" s="103"/>
      <c r="E162" s="49"/>
      <c r="F162" s="49"/>
      <c r="G162" s="54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  <c r="AQ162" s="8"/>
      <c r="AS162" s="24"/>
    </row>
    <row r="163" spans="2:45" s="22" customFormat="1">
      <c r="B163" s="5"/>
      <c r="D163" s="104"/>
      <c r="E163" s="51"/>
      <c r="F163" s="59" t="s">
        <v>55</v>
      </c>
      <c r="G163" s="72">
        <f t="shared" ref="G163:G168" si="43">SUM(H163:AP163)</f>
        <v>1081658</v>
      </c>
      <c r="H163" s="72">
        <f t="shared" ref="H163:AP163" si="44">SUM(H164:H168)</f>
        <v>25571</v>
      </c>
      <c r="I163" s="72">
        <f t="shared" si="44"/>
        <v>25909</v>
      </c>
      <c r="J163" s="72">
        <f t="shared" si="44"/>
        <v>26543</v>
      </c>
      <c r="K163" s="72">
        <f t="shared" si="44"/>
        <v>27185</v>
      </c>
      <c r="L163" s="72">
        <f t="shared" si="44"/>
        <v>27834</v>
      </c>
      <c r="M163" s="72">
        <f t="shared" si="44"/>
        <v>28398</v>
      </c>
      <c r="N163" s="72">
        <f t="shared" si="44"/>
        <v>28968</v>
      </c>
      <c r="O163" s="72">
        <f t="shared" si="44"/>
        <v>29545</v>
      </c>
      <c r="P163" s="72">
        <f t="shared" si="44"/>
        <v>30126</v>
      </c>
      <c r="Q163" s="72">
        <f t="shared" si="44"/>
        <v>30714</v>
      </c>
      <c r="R163" s="72">
        <f t="shared" si="44"/>
        <v>31193</v>
      </c>
      <c r="S163" s="72">
        <f t="shared" si="44"/>
        <v>31354</v>
      </c>
      <c r="T163" s="72">
        <f t="shared" si="44"/>
        <v>31517</v>
      </c>
      <c r="U163" s="72">
        <f t="shared" si="44"/>
        <v>31678</v>
      </c>
      <c r="V163" s="72">
        <f t="shared" si="44"/>
        <v>31841</v>
      </c>
      <c r="W163" s="72">
        <f t="shared" si="44"/>
        <v>31912</v>
      </c>
      <c r="X163" s="72">
        <f t="shared" si="44"/>
        <v>31985</v>
      </c>
      <c r="Y163" s="72">
        <f t="shared" si="44"/>
        <v>32057</v>
      </c>
      <c r="Z163" s="72">
        <f t="shared" si="44"/>
        <v>32128</v>
      </c>
      <c r="AA163" s="72">
        <f t="shared" si="44"/>
        <v>32200</v>
      </c>
      <c r="AB163" s="72">
        <f t="shared" si="44"/>
        <v>32200</v>
      </c>
      <c r="AC163" s="72">
        <f t="shared" si="44"/>
        <v>32200</v>
      </c>
      <c r="AD163" s="72">
        <f t="shared" si="44"/>
        <v>32200</v>
      </c>
      <c r="AE163" s="72">
        <f t="shared" si="44"/>
        <v>32200</v>
      </c>
      <c r="AF163" s="72">
        <f t="shared" si="44"/>
        <v>32200</v>
      </c>
      <c r="AG163" s="72">
        <f t="shared" si="44"/>
        <v>32200</v>
      </c>
      <c r="AH163" s="72">
        <f t="shared" si="44"/>
        <v>32200</v>
      </c>
      <c r="AI163" s="72">
        <f t="shared" si="44"/>
        <v>32200</v>
      </c>
      <c r="AJ163" s="72">
        <f t="shared" si="44"/>
        <v>32200</v>
      </c>
      <c r="AK163" s="72">
        <f t="shared" si="44"/>
        <v>32200</v>
      </c>
      <c r="AL163" s="72">
        <f t="shared" si="44"/>
        <v>32200</v>
      </c>
      <c r="AM163" s="72">
        <f t="shared" si="44"/>
        <v>32200</v>
      </c>
      <c r="AN163" s="72">
        <f t="shared" si="44"/>
        <v>32200</v>
      </c>
      <c r="AO163" s="72">
        <f t="shared" si="44"/>
        <v>32200</v>
      </c>
      <c r="AP163" s="72">
        <f t="shared" si="44"/>
        <v>32200</v>
      </c>
      <c r="AQ163" s="8"/>
      <c r="AS163" s="24"/>
    </row>
    <row r="164" spans="2:45">
      <c r="B164" s="5"/>
      <c r="D164" s="103" t="s">
        <v>71</v>
      </c>
      <c r="E164" s="46"/>
      <c r="F164" s="60" t="s">
        <v>52</v>
      </c>
      <c r="G164" s="72">
        <f t="shared" si="43"/>
        <v>0</v>
      </c>
      <c r="H164" s="73">
        <v>0</v>
      </c>
      <c r="I164" s="73">
        <v>0</v>
      </c>
      <c r="J164" s="73">
        <v>0</v>
      </c>
      <c r="K164" s="73">
        <v>0</v>
      </c>
      <c r="L164" s="73">
        <v>0</v>
      </c>
      <c r="M164" s="73">
        <v>0</v>
      </c>
      <c r="N164" s="73">
        <v>0</v>
      </c>
      <c r="O164" s="73">
        <v>0</v>
      </c>
      <c r="P164" s="73">
        <v>0</v>
      </c>
      <c r="Q164" s="73">
        <v>0</v>
      </c>
      <c r="R164" s="73">
        <v>0</v>
      </c>
      <c r="S164" s="73">
        <v>0</v>
      </c>
      <c r="T164" s="73">
        <v>0</v>
      </c>
      <c r="U164" s="73">
        <v>0</v>
      </c>
      <c r="V164" s="73">
        <v>0</v>
      </c>
      <c r="W164" s="73">
        <v>0</v>
      </c>
      <c r="X164" s="73">
        <v>0</v>
      </c>
      <c r="Y164" s="73">
        <v>0</v>
      </c>
      <c r="Z164" s="73">
        <v>0</v>
      </c>
      <c r="AA164" s="73">
        <v>0</v>
      </c>
      <c r="AB164" s="73">
        <v>0</v>
      </c>
      <c r="AC164" s="73">
        <v>0</v>
      </c>
      <c r="AD164" s="73">
        <v>0</v>
      </c>
      <c r="AE164" s="73">
        <v>0</v>
      </c>
      <c r="AF164" s="73">
        <v>0</v>
      </c>
      <c r="AG164" s="73">
        <v>0</v>
      </c>
      <c r="AH164" s="73">
        <v>0</v>
      </c>
      <c r="AI164" s="73">
        <v>0</v>
      </c>
      <c r="AJ164" s="73">
        <v>0</v>
      </c>
      <c r="AK164" s="73">
        <v>0</v>
      </c>
      <c r="AL164" s="73">
        <v>0</v>
      </c>
      <c r="AM164" s="73">
        <v>0</v>
      </c>
      <c r="AN164" s="73">
        <v>0</v>
      </c>
      <c r="AO164" s="73">
        <v>0</v>
      </c>
      <c r="AP164" s="73">
        <v>0</v>
      </c>
      <c r="AQ164" s="8"/>
      <c r="AS164" s="24"/>
    </row>
    <row r="165" spans="2:45">
      <c r="B165" s="5"/>
      <c r="D165" s="103" t="s">
        <v>72</v>
      </c>
      <c r="E165" s="46"/>
      <c r="F165" s="60" t="s">
        <v>53</v>
      </c>
      <c r="G165" s="72">
        <f t="shared" si="43"/>
        <v>0</v>
      </c>
      <c r="H165" s="73">
        <v>0</v>
      </c>
      <c r="I165" s="73">
        <v>0</v>
      </c>
      <c r="J165" s="73">
        <v>0</v>
      </c>
      <c r="K165" s="73">
        <v>0</v>
      </c>
      <c r="L165" s="73">
        <v>0</v>
      </c>
      <c r="M165" s="73">
        <v>0</v>
      </c>
      <c r="N165" s="73">
        <v>0</v>
      </c>
      <c r="O165" s="73">
        <v>0</v>
      </c>
      <c r="P165" s="73">
        <v>0</v>
      </c>
      <c r="Q165" s="73">
        <v>0</v>
      </c>
      <c r="R165" s="73">
        <v>0</v>
      </c>
      <c r="S165" s="73">
        <v>0</v>
      </c>
      <c r="T165" s="73">
        <v>0</v>
      </c>
      <c r="U165" s="73">
        <v>0</v>
      </c>
      <c r="V165" s="73">
        <v>0</v>
      </c>
      <c r="W165" s="73">
        <v>0</v>
      </c>
      <c r="X165" s="73">
        <v>0</v>
      </c>
      <c r="Y165" s="73">
        <v>0</v>
      </c>
      <c r="Z165" s="73">
        <v>0</v>
      </c>
      <c r="AA165" s="73">
        <v>0</v>
      </c>
      <c r="AB165" s="73">
        <v>0</v>
      </c>
      <c r="AC165" s="73">
        <v>0</v>
      </c>
      <c r="AD165" s="73">
        <v>0</v>
      </c>
      <c r="AE165" s="73">
        <v>0</v>
      </c>
      <c r="AF165" s="73">
        <v>0</v>
      </c>
      <c r="AG165" s="73">
        <v>0</v>
      </c>
      <c r="AH165" s="73">
        <v>0</v>
      </c>
      <c r="AI165" s="73">
        <v>0</v>
      </c>
      <c r="AJ165" s="73">
        <v>0</v>
      </c>
      <c r="AK165" s="73">
        <v>0</v>
      </c>
      <c r="AL165" s="73">
        <v>0</v>
      </c>
      <c r="AM165" s="73">
        <v>0</v>
      </c>
      <c r="AN165" s="73">
        <v>0</v>
      </c>
      <c r="AO165" s="73">
        <v>0</v>
      </c>
      <c r="AP165" s="73">
        <v>0</v>
      </c>
      <c r="AQ165" s="8"/>
      <c r="AS165" s="24"/>
    </row>
    <row r="166" spans="2:45">
      <c r="B166" s="5"/>
      <c r="D166" s="103" t="s">
        <v>73</v>
      </c>
      <c r="E166" s="46"/>
      <c r="F166" s="60" t="s">
        <v>54</v>
      </c>
      <c r="G166" s="72">
        <f t="shared" si="43"/>
        <v>544488</v>
      </c>
      <c r="H166" s="73">
        <v>12872</v>
      </c>
      <c r="I166" s="73">
        <v>13042</v>
      </c>
      <c r="J166" s="73">
        <v>13361</v>
      </c>
      <c r="K166" s="73">
        <v>13684</v>
      </c>
      <c r="L166" s="73">
        <v>14011</v>
      </c>
      <c r="M166" s="73">
        <v>14295</v>
      </c>
      <c r="N166" s="73">
        <v>14582</v>
      </c>
      <c r="O166" s="73">
        <v>14872</v>
      </c>
      <c r="P166" s="73">
        <v>15165</v>
      </c>
      <c r="Q166" s="73">
        <v>15461</v>
      </c>
      <c r="R166" s="73">
        <v>15702</v>
      </c>
      <c r="S166" s="73">
        <v>15783</v>
      </c>
      <c r="T166" s="73">
        <v>15865</v>
      </c>
      <c r="U166" s="73">
        <v>15946</v>
      </c>
      <c r="V166" s="73">
        <v>16028</v>
      </c>
      <c r="W166" s="73">
        <v>16064</v>
      </c>
      <c r="X166" s="73">
        <v>16101</v>
      </c>
      <c r="Y166" s="73">
        <v>16137</v>
      </c>
      <c r="Z166" s="73">
        <v>16173</v>
      </c>
      <c r="AA166" s="73">
        <v>16209</v>
      </c>
      <c r="AB166" s="73">
        <v>16209</v>
      </c>
      <c r="AC166" s="73">
        <v>16209</v>
      </c>
      <c r="AD166" s="73">
        <v>16209</v>
      </c>
      <c r="AE166" s="73">
        <v>16209</v>
      </c>
      <c r="AF166" s="73">
        <v>16209</v>
      </c>
      <c r="AG166" s="73">
        <v>16209</v>
      </c>
      <c r="AH166" s="73">
        <v>16209</v>
      </c>
      <c r="AI166" s="73">
        <v>16209</v>
      </c>
      <c r="AJ166" s="73">
        <v>16209</v>
      </c>
      <c r="AK166" s="73">
        <v>16209</v>
      </c>
      <c r="AL166" s="73">
        <v>16209</v>
      </c>
      <c r="AM166" s="73">
        <v>16209</v>
      </c>
      <c r="AN166" s="73">
        <v>16209</v>
      </c>
      <c r="AO166" s="73">
        <v>16209</v>
      </c>
      <c r="AP166" s="73">
        <v>16209</v>
      </c>
      <c r="AQ166" s="8"/>
      <c r="AS166" s="24"/>
    </row>
    <row r="167" spans="2:45">
      <c r="B167" s="5"/>
      <c r="D167" s="103" t="s">
        <v>74</v>
      </c>
      <c r="E167" s="46"/>
      <c r="F167" s="60" t="s">
        <v>11</v>
      </c>
      <c r="G167" s="72">
        <f t="shared" si="43"/>
        <v>180591</v>
      </c>
      <c r="H167" s="73">
        <v>4269</v>
      </c>
      <c r="I167" s="73">
        <v>4326</v>
      </c>
      <c r="J167" s="73">
        <v>4432</v>
      </c>
      <c r="K167" s="73">
        <v>4539</v>
      </c>
      <c r="L167" s="73">
        <v>4647</v>
      </c>
      <c r="M167" s="73">
        <v>4741</v>
      </c>
      <c r="N167" s="73">
        <v>4836</v>
      </c>
      <c r="O167" s="73">
        <v>4933</v>
      </c>
      <c r="P167" s="73">
        <v>5030</v>
      </c>
      <c r="Q167" s="73">
        <v>5128</v>
      </c>
      <c r="R167" s="73">
        <v>5208</v>
      </c>
      <c r="S167" s="73">
        <v>5235</v>
      </c>
      <c r="T167" s="73">
        <v>5262</v>
      </c>
      <c r="U167" s="73">
        <v>5289</v>
      </c>
      <c r="V167" s="73">
        <v>5316</v>
      </c>
      <c r="W167" s="73">
        <v>5328</v>
      </c>
      <c r="X167" s="73">
        <v>5340</v>
      </c>
      <c r="Y167" s="73">
        <v>5352</v>
      </c>
      <c r="Z167" s="73">
        <v>5364</v>
      </c>
      <c r="AA167" s="73">
        <v>5376</v>
      </c>
      <c r="AB167" s="73">
        <v>5376</v>
      </c>
      <c r="AC167" s="73">
        <v>5376</v>
      </c>
      <c r="AD167" s="73">
        <v>5376</v>
      </c>
      <c r="AE167" s="73">
        <v>5376</v>
      </c>
      <c r="AF167" s="73">
        <v>5376</v>
      </c>
      <c r="AG167" s="73">
        <v>5376</v>
      </c>
      <c r="AH167" s="73">
        <v>5376</v>
      </c>
      <c r="AI167" s="73">
        <v>5376</v>
      </c>
      <c r="AJ167" s="73">
        <v>5376</v>
      </c>
      <c r="AK167" s="73">
        <v>5376</v>
      </c>
      <c r="AL167" s="73">
        <v>5376</v>
      </c>
      <c r="AM167" s="73">
        <v>5376</v>
      </c>
      <c r="AN167" s="73">
        <v>5376</v>
      </c>
      <c r="AO167" s="73">
        <v>5376</v>
      </c>
      <c r="AP167" s="73">
        <v>5376</v>
      </c>
      <c r="AQ167" s="8"/>
      <c r="AS167" s="24"/>
    </row>
    <row r="168" spans="2:45">
      <c r="B168" s="5"/>
      <c r="D168" s="103" t="s">
        <v>75</v>
      </c>
      <c r="E168" s="49"/>
      <c r="F168" s="60" t="s">
        <v>15</v>
      </c>
      <c r="G168" s="72">
        <f t="shared" si="43"/>
        <v>356579</v>
      </c>
      <c r="H168" s="73">
        <v>8430</v>
      </c>
      <c r="I168" s="73">
        <v>8541</v>
      </c>
      <c r="J168" s="73">
        <v>8750</v>
      </c>
      <c r="K168" s="73">
        <v>8962</v>
      </c>
      <c r="L168" s="73">
        <v>9176</v>
      </c>
      <c r="M168" s="73">
        <v>9362</v>
      </c>
      <c r="N168" s="73">
        <v>9550</v>
      </c>
      <c r="O168" s="73">
        <v>9740</v>
      </c>
      <c r="P168" s="73">
        <v>9931</v>
      </c>
      <c r="Q168" s="73">
        <v>10125</v>
      </c>
      <c r="R168" s="73">
        <v>10283</v>
      </c>
      <c r="S168" s="73">
        <v>10336</v>
      </c>
      <c r="T168" s="73">
        <v>10390</v>
      </c>
      <c r="U168" s="73">
        <v>10443</v>
      </c>
      <c r="V168" s="73">
        <v>10497</v>
      </c>
      <c r="W168" s="73">
        <v>10520</v>
      </c>
      <c r="X168" s="73">
        <v>10544</v>
      </c>
      <c r="Y168" s="73">
        <v>10568</v>
      </c>
      <c r="Z168" s="73">
        <v>10591</v>
      </c>
      <c r="AA168" s="73">
        <v>10615</v>
      </c>
      <c r="AB168" s="73">
        <v>10615</v>
      </c>
      <c r="AC168" s="73">
        <v>10615</v>
      </c>
      <c r="AD168" s="73">
        <v>10615</v>
      </c>
      <c r="AE168" s="73">
        <v>10615</v>
      </c>
      <c r="AF168" s="73">
        <v>10615</v>
      </c>
      <c r="AG168" s="73">
        <v>10615</v>
      </c>
      <c r="AH168" s="73">
        <v>10615</v>
      </c>
      <c r="AI168" s="73">
        <v>10615</v>
      </c>
      <c r="AJ168" s="73">
        <v>10615</v>
      </c>
      <c r="AK168" s="73">
        <v>10615</v>
      </c>
      <c r="AL168" s="73">
        <v>10615</v>
      </c>
      <c r="AM168" s="73">
        <v>10615</v>
      </c>
      <c r="AN168" s="73">
        <v>10615</v>
      </c>
      <c r="AO168" s="73">
        <v>10615</v>
      </c>
      <c r="AP168" s="73">
        <v>10615</v>
      </c>
      <c r="AQ168" s="8"/>
      <c r="AS168" s="24"/>
    </row>
    <row r="169" spans="2:45">
      <c r="B169" s="5"/>
      <c r="D169" s="103"/>
      <c r="E169" s="49"/>
      <c r="F169" s="49"/>
      <c r="G169" s="54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8"/>
      <c r="AS169" s="24"/>
    </row>
    <row r="170" spans="2:45" s="22" customFormat="1">
      <c r="B170" s="5"/>
      <c r="D170" s="104"/>
      <c r="E170" s="51"/>
      <c r="F170" s="59" t="s">
        <v>56</v>
      </c>
      <c r="G170" s="72">
        <f t="shared" ref="G170:G175" si="45">SUM(H170:AP170)</f>
        <v>1013936</v>
      </c>
      <c r="H170" s="72">
        <f t="shared" ref="H170:AP170" si="46">SUM(H171:H175)</f>
        <v>12956</v>
      </c>
      <c r="I170" s="72">
        <f t="shared" si="46"/>
        <v>13127</v>
      </c>
      <c r="J170" s="72">
        <f t="shared" si="46"/>
        <v>13649</v>
      </c>
      <c r="K170" s="72">
        <f t="shared" si="46"/>
        <v>14180</v>
      </c>
      <c r="L170" s="72">
        <f t="shared" si="46"/>
        <v>14359</v>
      </c>
      <c r="M170" s="72">
        <f t="shared" si="46"/>
        <v>14492</v>
      </c>
      <c r="N170" s="72">
        <f t="shared" si="46"/>
        <v>19702</v>
      </c>
      <c r="O170" s="72">
        <f t="shared" si="46"/>
        <v>21959</v>
      </c>
      <c r="P170" s="72">
        <f t="shared" si="46"/>
        <v>23969</v>
      </c>
      <c r="Q170" s="72">
        <f t="shared" si="46"/>
        <v>26507</v>
      </c>
      <c r="R170" s="72">
        <f t="shared" si="46"/>
        <v>28700</v>
      </c>
      <c r="S170" s="72">
        <f t="shared" si="46"/>
        <v>31055</v>
      </c>
      <c r="T170" s="72">
        <f t="shared" si="46"/>
        <v>33429</v>
      </c>
      <c r="U170" s="72">
        <f t="shared" si="46"/>
        <v>33579</v>
      </c>
      <c r="V170" s="72">
        <f t="shared" si="46"/>
        <v>33729</v>
      </c>
      <c r="W170" s="72">
        <f t="shared" si="46"/>
        <v>33792</v>
      </c>
      <c r="X170" s="72">
        <f t="shared" si="46"/>
        <v>33853</v>
      </c>
      <c r="Y170" s="72">
        <f t="shared" si="46"/>
        <v>33916</v>
      </c>
      <c r="Z170" s="72">
        <f t="shared" si="46"/>
        <v>33978</v>
      </c>
      <c r="AA170" s="72">
        <f t="shared" si="46"/>
        <v>34040</v>
      </c>
      <c r="AB170" s="72">
        <f t="shared" si="46"/>
        <v>34029</v>
      </c>
      <c r="AC170" s="72">
        <f t="shared" si="46"/>
        <v>34019</v>
      </c>
      <c r="AD170" s="72">
        <f t="shared" si="46"/>
        <v>34009</v>
      </c>
      <c r="AE170" s="72">
        <f t="shared" si="46"/>
        <v>33999</v>
      </c>
      <c r="AF170" s="72">
        <f t="shared" si="46"/>
        <v>33988</v>
      </c>
      <c r="AG170" s="72">
        <f t="shared" si="46"/>
        <v>33972</v>
      </c>
      <c r="AH170" s="72">
        <f t="shared" si="46"/>
        <v>33956</v>
      </c>
      <c r="AI170" s="72">
        <f t="shared" si="46"/>
        <v>33940</v>
      </c>
      <c r="AJ170" s="72">
        <f t="shared" si="46"/>
        <v>33924</v>
      </c>
      <c r="AK170" s="72">
        <f t="shared" si="46"/>
        <v>33908</v>
      </c>
      <c r="AL170" s="72">
        <f t="shared" si="46"/>
        <v>33887</v>
      </c>
      <c r="AM170" s="72">
        <f t="shared" si="46"/>
        <v>33865</v>
      </c>
      <c r="AN170" s="72">
        <f t="shared" si="46"/>
        <v>33844</v>
      </c>
      <c r="AO170" s="72">
        <f t="shared" si="46"/>
        <v>33823</v>
      </c>
      <c r="AP170" s="72">
        <f t="shared" si="46"/>
        <v>33802</v>
      </c>
      <c r="AQ170" s="8"/>
      <c r="AS170" s="24"/>
    </row>
    <row r="171" spans="2:45">
      <c r="B171" s="5"/>
      <c r="D171" s="103" t="s">
        <v>76</v>
      </c>
      <c r="E171" s="46"/>
      <c r="F171" s="60" t="s">
        <v>52</v>
      </c>
      <c r="G171" s="72">
        <f t="shared" si="45"/>
        <v>0</v>
      </c>
      <c r="H171" s="73">
        <v>0</v>
      </c>
      <c r="I171" s="73">
        <v>0</v>
      </c>
      <c r="J171" s="73">
        <v>0</v>
      </c>
      <c r="K171" s="73">
        <v>0</v>
      </c>
      <c r="L171" s="73">
        <v>0</v>
      </c>
      <c r="M171" s="73">
        <v>0</v>
      </c>
      <c r="N171" s="73">
        <v>0</v>
      </c>
      <c r="O171" s="73">
        <v>0</v>
      </c>
      <c r="P171" s="73">
        <v>0</v>
      </c>
      <c r="Q171" s="73">
        <v>0</v>
      </c>
      <c r="R171" s="73">
        <v>0</v>
      </c>
      <c r="S171" s="73">
        <v>0</v>
      </c>
      <c r="T171" s="73">
        <v>0</v>
      </c>
      <c r="U171" s="73">
        <v>0</v>
      </c>
      <c r="V171" s="73">
        <v>0</v>
      </c>
      <c r="W171" s="73">
        <v>0</v>
      </c>
      <c r="X171" s="73">
        <v>0</v>
      </c>
      <c r="Y171" s="73">
        <v>0</v>
      </c>
      <c r="Z171" s="73">
        <v>0</v>
      </c>
      <c r="AA171" s="73">
        <v>0</v>
      </c>
      <c r="AB171" s="73">
        <v>0</v>
      </c>
      <c r="AC171" s="73">
        <v>0</v>
      </c>
      <c r="AD171" s="73">
        <v>0</v>
      </c>
      <c r="AE171" s="73">
        <v>0</v>
      </c>
      <c r="AF171" s="73">
        <v>0</v>
      </c>
      <c r="AG171" s="73">
        <v>0</v>
      </c>
      <c r="AH171" s="73">
        <v>0</v>
      </c>
      <c r="AI171" s="73">
        <v>0</v>
      </c>
      <c r="AJ171" s="73">
        <v>0</v>
      </c>
      <c r="AK171" s="73">
        <v>0</v>
      </c>
      <c r="AL171" s="73">
        <v>0</v>
      </c>
      <c r="AM171" s="73">
        <v>0</v>
      </c>
      <c r="AN171" s="73">
        <v>0</v>
      </c>
      <c r="AO171" s="73">
        <v>0</v>
      </c>
      <c r="AP171" s="73">
        <v>0</v>
      </c>
      <c r="AQ171" s="8"/>
      <c r="AS171" s="24"/>
    </row>
    <row r="172" spans="2:45">
      <c r="B172" s="5"/>
      <c r="D172" s="103" t="s">
        <v>77</v>
      </c>
      <c r="E172" s="46"/>
      <c r="F172" s="60" t="s">
        <v>53</v>
      </c>
      <c r="G172" s="72">
        <f t="shared" si="45"/>
        <v>130947</v>
      </c>
      <c r="H172" s="73">
        <v>14</v>
      </c>
      <c r="I172" s="73">
        <v>14</v>
      </c>
      <c r="J172" s="73">
        <v>14</v>
      </c>
      <c r="K172" s="73">
        <v>14</v>
      </c>
      <c r="L172" s="73">
        <v>13</v>
      </c>
      <c r="M172" s="73">
        <v>13</v>
      </c>
      <c r="N172" s="73">
        <v>3254</v>
      </c>
      <c r="O172" s="73">
        <v>3510</v>
      </c>
      <c r="P172" s="73">
        <v>3484</v>
      </c>
      <c r="Q172" s="73">
        <v>3953</v>
      </c>
      <c r="R172" s="73">
        <v>4133</v>
      </c>
      <c r="S172" s="73">
        <v>4455</v>
      </c>
      <c r="T172" s="73">
        <v>4777</v>
      </c>
      <c r="U172" s="73">
        <v>4780</v>
      </c>
      <c r="V172" s="73">
        <v>4783</v>
      </c>
      <c r="W172" s="73">
        <v>4780</v>
      </c>
      <c r="X172" s="73">
        <v>4776</v>
      </c>
      <c r="Y172" s="73">
        <v>4773</v>
      </c>
      <c r="Z172" s="73">
        <v>4770</v>
      </c>
      <c r="AA172" s="73">
        <v>4767</v>
      </c>
      <c r="AB172" s="73">
        <v>4756</v>
      </c>
      <c r="AC172" s="73">
        <v>4746</v>
      </c>
      <c r="AD172" s="73">
        <v>4736</v>
      </c>
      <c r="AE172" s="73">
        <v>4726</v>
      </c>
      <c r="AF172" s="73">
        <v>4715</v>
      </c>
      <c r="AG172" s="73">
        <v>4699</v>
      </c>
      <c r="AH172" s="73">
        <v>4683</v>
      </c>
      <c r="AI172" s="73">
        <v>4667</v>
      </c>
      <c r="AJ172" s="73">
        <v>4651</v>
      </c>
      <c r="AK172" s="73">
        <v>4635</v>
      </c>
      <c r="AL172" s="73">
        <v>4614</v>
      </c>
      <c r="AM172" s="73">
        <v>4592</v>
      </c>
      <c r="AN172" s="73">
        <v>4571</v>
      </c>
      <c r="AO172" s="73">
        <v>4550</v>
      </c>
      <c r="AP172" s="73">
        <v>4529</v>
      </c>
      <c r="AQ172" s="8"/>
      <c r="AS172" s="24"/>
    </row>
    <row r="173" spans="2:45">
      <c r="B173" s="5"/>
      <c r="D173" s="103" t="s">
        <v>78</v>
      </c>
      <c r="E173" s="46"/>
      <c r="F173" s="60" t="s">
        <v>54</v>
      </c>
      <c r="G173" s="72">
        <f t="shared" si="45"/>
        <v>444491</v>
      </c>
      <c r="H173" s="73">
        <v>6515</v>
      </c>
      <c r="I173" s="73">
        <v>6601</v>
      </c>
      <c r="J173" s="73">
        <v>6864</v>
      </c>
      <c r="K173" s="73">
        <v>7131</v>
      </c>
      <c r="L173" s="73">
        <v>7222</v>
      </c>
      <c r="M173" s="73">
        <v>7289</v>
      </c>
      <c r="N173" s="73">
        <v>8280</v>
      </c>
      <c r="O173" s="73">
        <v>9287</v>
      </c>
      <c r="P173" s="73">
        <v>10312</v>
      </c>
      <c r="Q173" s="73">
        <v>11353</v>
      </c>
      <c r="R173" s="73">
        <v>12366</v>
      </c>
      <c r="S173" s="73">
        <v>13390</v>
      </c>
      <c r="T173" s="73">
        <v>14423</v>
      </c>
      <c r="U173" s="73">
        <v>14497</v>
      </c>
      <c r="V173" s="73">
        <v>14571</v>
      </c>
      <c r="W173" s="73">
        <v>14604</v>
      </c>
      <c r="X173" s="73">
        <v>14637</v>
      </c>
      <c r="Y173" s="73">
        <v>14670</v>
      </c>
      <c r="Z173" s="73">
        <v>14703</v>
      </c>
      <c r="AA173" s="73">
        <v>14736</v>
      </c>
      <c r="AB173" s="73">
        <v>14736</v>
      </c>
      <c r="AC173" s="73">
        <v>14736</v>
      </c>
      <c r="AD173" s="73">
        <v>14736</v>
      </c>
      <c r="AE173" s="73">
        <v>14736</v>
      </c>
      <c r="AF173" s="73">
        <v>14736</v>
      </c>
      <c r="AG173" s="73">
        <v>14736</v>
      </c>
      <c r="AH173" s="73">
        <v>14736</v>
      </c>
      <c r="AI173" s="73">
        <v>14736</v>
      </c>
      <c r="AJ173" s="73">
        <v>14736</v>
      </c>
      <c r="AK173" s="73">
        <v>14736</v>
      </c>
      <c r="AL173" s="73">
        <v>14736</v>
      </c>
      <c r="AM173" s="73">
        <v>14736</v>
      </c>
      <c r="AN173" s="73">
        <v>14736</v>
      </c>
      <c r="AO173" s="73">
        <v>14736</v>
      </c>
      <c r="AP173" s="73">
        <v>14736</v>
      </c>
      <c r="AQ173" s="8"/>
      <c r="AS173" s="24"/>
    </row>
    <row r="174" spans="2:45">
      <c r="B174" s="5"/>
      <c r="D174" s="103" t="s">
        <v>79</v>
      </c>
      <c r="E174" s="46"/>
      <c r="F174" s="60" t="s">
        <v>11</v>
      </c>
      <c r="G174" s="72">
        <f t="shared" si="45"/>
        <v>147416</v>
      </c>
      <c r="H174" s="73">
        <v>2161</v>
      </c>
      <c r="I174" s="73">
        <v>2189</v>
      </c>
      <c r="J174" s="73">
        <v>2276</v>
      </c>
      <c r="K174" s="73">
        <v>2365</v>
      </c>
      <c r="L174" s="73">
        <v>2395</v>
      </c>
      <c r="M174" s="73">
        <v>2417</v>
      </c>
      <c r="N174" s="73">
        <v>2746</v>
      </c>
      <c r="O174" s="73">
        <v>3080</v>
      </c>
      <c r="P174" s="73">
        <v>3420</v>
      </c>
      <c r="Q174" s="73">
        <v>3766</v>
      </c>
      <c r="R174" s="73">
        <v>4102</v>
      </c>
      <c r="S174" s="73">
        <v>4441</v>
      </c>
      <c r="T174" s="73">
        <v>4784</v>
      </c>
      <c r="U174" s="73">
        <v>4808</v>
      </c>
      <c r="V174" s="73">
        <v>4833</v>
      </c>
      <c r="W174" s="73">
        <v>4844</v>
      </c>
      <c r="X174" s="73">
        <v>4855</v>
      </c>
      <c r="Y174" s="73">
        <v>4866</v>
      </c>
      <c r="Z174" s="73">
        <v>4876</v>
      </c>
      <c r="AA174" s="73">
        <v>4887</v>
      </c>
      <c r="AB174" s="73">
        <v>4887</v>
      </c>
      <c r="AC174" s="73">
        <v>4887</v>
      </c>
      <c r="AD174" s="73">
        <v>4887</v>
      </c>
      <c r="AE174" s="73">
        <v>4887</v>
      </c>
      <c r="AF174" s="73">
        <v>4887</v>
      </c>
      <c r="AG174" s="73">
        <v>4887</v>
      </c>
      <c r="AH174" s="73">
        <v>4887</v>
      </c>
      <c r="AI174" s="73">
        <v>4887</v>
      </c>
      <c r="AJ174" s="73">
        <v>4887</v>
      </c>
      <c r="AK174" s="73">
        <v>4887</v>
      </c>
      <c r="AL174" s="73">
        <v>4887</v>
      </c>
      <c r="AM174" s="73">
        <v>4887</v>
      </c>
      <c r="AN174" s="73">
        <v>4887</v>
      </c>
      <c r="AO174" s="73">
        <v>4887</v>
      </c>
      <c r="AP174" s="73">
        <v>4887</v>
      </c>
      <c r="AQ174" s="8"/>
      <c r="AS174" s="24"/>
    </row>
    <row r="175" spans="2:45">
      <c r="B175" s="5"/>
      <c r="D175" s="103" t="s">
        <v>80</v>
      </c>
      <c r="E175" s="49"/>
      <c r="F175" s="60" t="s">
        <v>15</v>
      </c>
      <c r="G175" s="72">
        <f t="shared" si="45"/>
        <v>291082</v>
      </c>
      <c r="H175" s="73">
        <v>4266</v>
      </c>
      <c r="I175" s="73">
        <v>4323</v>
      </c>
      <c r="J175" s="73">
        <v>4495</v>
      </c>
      <c r="K175" s="73">
        <v>4670</v>
      </c>
      <c r="L175" s="73">
        <v>4729</v>
      </c>
      <c r="M175" s="73">
        <v>4773</v>
      </c>
      <c r="N175" s="73">
        <v>5422</v>
      </c>
      <c r="O175" s="73">
        <v>6082</v>
      </c>
      <c r="P175" s="73">
        <v>6753</v>
      </c>
      <c r="Q175" s="73">
        <v>7435</v>
      </c>
      <c r="R175" s="73">
        <v>8099</v>
      </c>
      <c r="S175" s="73">
        <v>8769</v>
      </c>
      <c r="T175" s="73">
        <v>9445</v>
      </c>
      <c r="U175" s="73">
        <v>9494</v>
      </c>
      <c r="V175" s="73">
        <v>9542</v>
      </c>
      <c r="W175" s="73">
        <v>9564</v>
      </c>
      <c r="X175" s="73">
        <v>9585</v>
      </c>
      <c r="Y175" s="73">
        <v>9607</v>
      </c>
      <c r="Z175" s="73">
        <v>9629</v>
      </c>
      <c r="AA175" s="73">
        <v>9650</v>
      </c>
      <c r="AB175" s="73">
        <v>9650</v>
      </c>
      <c r="AC175" s="73">
        <v>9650</v>
      </c>
      <c r="AD175" s="73">
        <v>9650</v>
      </c>
      <c r="AE175" s="73">
        <v>9650</v>
      </c>
      <c r="AF175" s="73">
        <v>9650</v>
      </c>
      <c r="AG175" s="73">
        <v>9650</v>
      </c>
      <c r="AH175" s="73">
        <v>9650</v>
      </c>
      <c r="AI175" s="73">
        <v>9650</v>
      </c>
      <c r="AJ175" s="73">
        <v>9650</v>
      </c>
      <c r="AK175" s="73">
        <v>9650</v>
      </c>
      <c r="AL175" s="73">
        <v>9650</v>
      </c>
      <c r="AM175" s="73">
        <v>9650</v>
      </c>
      <c r="AN175" s="73">
        <v>9650</v>
      </c>
      <c r="AO175" s="73">
        <v>9650</v>
      </c>
      <c r="AP175" s="73">
        <v>9650</v>
      </c>
      <c r="AQ175" s="8"/>
      <c r="AS175" s="24"/>
    </row>
    <row r="176" spans="2:45">
      <c r="B176" s="5"/>
      <c r="D176" s="103"/>
      <c r="E176" s="49"/>
      <c r="F176" s="49"/>
      <c r="G176" s="54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8"/>
      <c r="AS176" s="24"/>
    </row>
    <row r="177" spans="2:45" s="22" customFormat="1">
      <c r="B177" s="5"/>
      <c r="D177" s="104"/>
      <c r="E177" s="51"/>
      <c r="F177" s="59" t="s">
        <v>57</v>
      </c>
      <c r="G177" s="72">
        <f t="shared" ref="G177:G182" si="47">SUM(H177:AP177)</f>
        <v>845225</v>
      </c>
      <c r="H177" s="72">
        <f t="shared" ref="H177:AP177" si="48">SUM(H178:H182)</f>
        <v>13061</v>
      </c>
      <c r="I177" s="72">
        <f t="shared" si="48"/>
        <v>13264</v>
      </c>
      <c r="J177" s="72">
        <f t="shared" si="48"/>
        <v>25605</v>
      </c>
      <c r="K177" s="72">
        <f t="shared" si="48"/>
        <v>26603</v>
      </c>
      <c r="L177" s="72">
        <f t="shared" si="48"/>
        <v>27010</v>
      </c>
      <c r="M177" s="72">
        <f t="shared" si="48"/>
        <v>27425</v>
      </c>
      <c r="N177" s="72">
        <f t="shared" si="48"/>
        <v>30704</v>
      </c>
      <c r="O177" s="72">
        <f t="shared" si="48"/>
        <v>33994</v>
      </c>
      <c r="P177" s="72">
        <f t="shared" si="48"/>
        <v>19747</v>
      </c>
      <c r="Q177" s="72">
        <f t="shared" si="48"/>
        <v>21682</v>
      </c>
      <c r="R177" s="72">
        <f t="shared" si="48"/>
        <v>22489</v>
      </c>
      <c r="S177" s="72">
        <f t="shared" si="48"/>
        <v>23839</v>
      </c>
      <c r="T177" s="72">
        <f t="shared" si="48"/>
        <v>25188</v>
      </c>
      <c r="U177" s="72">
        <f t="shared" si="48"/>
        <v>25124</v>
      </c>
      <c r="V177" s="72">
        <f t="shared" si="48"/>
        <v>25059</v>
      </c>
      <c r="W177" s="72">
        <f t="shared" si="48"/>
        <v>24964</v>
      </c>
      <c r="X177" s="72">
        <f t="shared" si="48"/>
        <v>24867</v>
      </c>
      <c r="Y177" s="72">
        <f t="shared" si="48"/>
        <v>24770</v>
      </c>
      <c r="Z177" s="72">
        <f t="shared" si="48"/>
        <v>24674</v>
      </c>
      <c r="AA177" s="72">
        <f t="shared" si="48"/>
        <v>24576</v>
      </c>
      <c r="AB177" s="72">
        <f t="shared" si="48"/>
        <v>24446</v>
      </c>
      <c r="AC177" s="72">
        <f t="shared" si="48"/>
        <v>24404</v>
      </c>
      <c r="AD177" s="72">
        <f t="shared" si="48"/>
        <v>24362</v>
      </c>
      <c r="AE177" s="72">
        <f t="shared" si="48"/>
        <v>24319</v>
      </c>
      <c r="AF177" s="72">
        <f t="shared" si="48"/>
        <v>24277</v>
      </c>
      <c r="AG177" s="72">
        <f t="shared" si="48"/>
        <v>24210</v>
      </c>
      <c r="AH177" s="72">
        <f t="shared" si="48"/>
        <v>24143</v>
      </c>
      <c r="AI177" s="72">
        <f t="shared" si="48"/>
        <v>24076</v>
      </c>
      <c r="AJ177" s="72">
        <f t="shared" si="48"/>
        <v>24009</v>
      </c>
      <c r="AK177" s="72">
        <f t="shared" si="48"/>
        <v>23942</v>
      </c>
      <c r="AL177" s="72">
        <f t="shared" si="48"/>
        <v>23854</v>
      </c>
      <c r="AM177" s="72">
        <f t="shared" si="48"/>
        <v>23766</v>
      </c>
      <c r="AN177" s="72">
        <f t="shared" si="48"/>
        <v>23678</v>
      </c>
      <c r="AO177" s="72">
        <f t="shared" si="48"/>
        <v>23591</v>
      </c>
      <c r="AP177" s="72">
        <f t="shared" si="48"/>
        <v>23503</v>
      </c>
      <c r="AQ177" s="8"/>
      <c r="AS177" s="24"/>
    </row>
    <row r="178" spans="2:45">
      <c r="B178" s="5"/>
      <c r="D178" s="103" t="s">
        <v>81</v>
      </c>
      <c r="E178" s="46"/>
      <c r="F178" s="60" t="s">
        <v>52</v>
      </c>
      <c r="G178" s="72">
        <f t="shared" si="47"/>
        <v>345912</v>
      </c>
      <c r="H178" s="73">
        <v>11526</v>
      </c>
      <c r="I178" s="73">
        <v>11717</v>
      </c>
      <c r="J178" s="73">
        <v>24029</v>
      </c>
      <c r="K178" s="73">
        <v>24999</v>
      </c>
      <c r="L178" s="73">
        <v>25418</v>
      </c>
      <c r="M178" s="73">
        <v>25849</v>
      </c>
      <c r="N178" s="73">
        <v>28949</v>
      </c>
      <c r="O178" s="73">
        <v>32064</v>
      </c>
      <c r="P178" s="73">
        <v>6149</v>
      </c>
      <c r="Q178" s="73">
        <v>6292</v>
      </c>
      <c r="R178" s="73">
        <v>6346</v>
      </c>
      <c r="S178" s="73">
        <v>6432</v>
      </c>
      <c r="T178" s="73">
        <v>6517</v>
      </c>
      <c r="U178" s="73">
        <v>6434</v>
      </c>
      <c r="V178" s="73">
        <v>6351</v>
      </c>
      <c r="W178" s="73">
        <v>6263</v>
      </c>
      <c r="X178" s="73">
        <v>6175</v>
      </c>
      <c r="Y178" s="73">
        <v>6086</v>
      </c>
      <c r="Z178" s="73">
        <v>5997</v>
      </c>
      <c r="AA178" s="73">
        <v>5908</v>
      </c>
      <c r="AB178" s="73">
        <v>5815</v>
      </c>
      <c r="AC178" s="73">
        <v>5809</v>
      </c>
      <c r="AD178" s="73">
        <v>5804</v>
      </c>
      <c r="AE178" s="73">
        <v>5798</v>
      </c>
      <c r="AF178" s="73">
        <v>5793</v>
      </c>
      <c r="AG178" s="73">
        <v>5784</v>
      </c>
      <c r="AH178" s="73">
        <v>5775</v>
      </c>
      <c r="AI178" s="73">
        <v>5766</v>
      </c>
      <c r="AJ178" s="73">
        <v>5757</v>
      </c>
      <c r="AK178" s="73">
        <v>5748</v>
      </c>
      <c r="AL178" s="73">
        <v>5736</v>
      </c>
      <c r="AM178" s="73">
        <v>5724</v>
      </c>
      <c r="AN178" s="73">
        <v>5712</v>
      </c>
      <c r="AO178" s="73">
        <v>5701</v>
      </c>
      <c r="AP178" s="73">
        <v>5689</v>
      </c>
      <c r="AQ178" s="8"/>
      <c r="AS178" s="24"/>
    </row>
    <row r="179" spans="2:45">
      <c r="B179" s="5"/>
      <c r="D179" s="103" t="s">
        <v>82</v>
      </c>
      <c r="E179" s="46"/>
      <c r="F179" s="60" t="s">
        <v>53</v>
      </c>
      <c r="G179" s="72">
        <f t="shared" si="47"/>
        <v>452833</v>
      </c>
      <c r="H179" s="73">
        <v>853</v>
      </c>
      <c r="I179" s="73">
        <v>857</v>
      </c>
      <c r="J179" s="73">
        <v>858</v>
      </c>
      <c r="K179" s="73">
        <v>859</v>
      </c>
      <c r="L179" s="73">
        <v>837</v>
      </c>
      <c r="M179" s="73">
        <v>814</v>
      </c>
      <c r="N179" s="73">
        <v>889</v>
      </c>
      <c r="O179" s="73">
        <v>959</v>
      </c>
      <c r="P179" s="73">
        <v>12520</v>
      </c>
      <c r="Q179" s="73">
        <v>14203</v>
      </c>
      <c r="R179" s="73">
        <v>14850</v>
      </c>
      <c r="S179" s="73">
        <v>16006</v>
      </c>
      <c r="T179" s="73">
        <v>17163</v>
      </c>
      <c r="U179" s="73">
        <v>17174</v>
      </c>
      <c r="V179" s="73">
        <v>17185</v>
      </c>
      <c r="W179" s="73">
        <v>17174</v>
      </c>
      <c r="X179" s="73">
        <v>17162</v>
      </c>
      <c r="Y179" s="73">
        <v>17150</v>
      </c>
      <c r="Z179" s="73">
        <v>17139</v>
      </c>
      <c r="AA179" s="73">
        <v>17127</v>
      </c>
      <c r="AB179" s="73">
        <v>17090</v>
      </c>
      <c r="AC179" s="73">
        <v>17054</v>
      </c>
      <c r="AD179" s="73">
        <v>17017</v>
      </c>
      <c r="AE179" s="73">
        <v>16980</v>
      </c>
      <c r="AF179" s="73">
        <v>16943</v>
      </c>
      <c r="AG179" s="73">
        <v>16885</v>
      </c>
      <c r="AH179" s="73">
        <v>16827</v>
      </c>
      <c r="AI179" s="73">
        <v>16769</v>
      </c>
      <c r="AJ179" s="73">
        <v>16711</v>
      </c>
      <c r="AK179" s="73">
        <v>16653</v>
      </c>
      <c r="AL179" s="73">
        <v>16577</v>
      </c>
      <c r="AM179" s="73">
        <v>16501</v>
      </c>
      <c r="AN179" s="73">
        <v>16425</v>
      </c>
      <c r="AO179" s="73">
        <v>16349</v>
      </c>
      <c r="AP179" s="73">
        <v>16273</v>
      </c>
      <c r="AQ179" s="8"/>
      <c r="AS179" s="24"/>
    </row>
    <row r="180" spans="2:45">
      <c r="B180" s="5"/>
      <c r="D180" s="103" t="s">
        <v>83</v>
      </c>
      <c r="E180" s="46"/>
      <c r="F180" s="60" t="s">
        <v>54</v>
      </c>
      <c r="G180" s="72">
        <f t="shared" si="47"/>
        <v>23402</v>
      </c>
      <c r="H180" s="73">
        <v>343</v>
      </c>
      <c r="I180" s="73">
        <v>347</v>
      </c>
      <c r="J180" s="73">
        <v>361</v>
      </c>
      <c r="K180" s="73">
        <v>375</v>
      </c>
      <c r="L180" s="73">
        <v>380</v>
      </c>
      <c r="M180" s="73">
        <v>384</v>
      </c>
      <c r="N180" s="73">
        <v>436</v>
      </c>
      <c r="O180" s="73">
        <v>489</v>
      </c>
      <c r="P180" s="73">
        <v>543</v>
      </c>
      <c r="Q180" s="73">
        <v>598</v>
      </c>
      <c r="R180" s="73">
        <v>651</v>
      </c>
      <c r="S180" s="73">
        <v>705</v>
      </c>
      <c r="T180" s="73">
        <v>759</v>
      </c>
      <c r="U180" s="73">
        <v>763</v>
      </c>
      <c r="V180" s="73">
        <v>767</v>
      </c>
      <c r="W180" s="73">
        <v>769</v>
      </c>
      <c r="X180" s="73">
        <v>770</v>
      </c>
      <c r="Y180" s="73">
        <v>772</v>
      </c>
      <c r="Z180" s="73">
        <v>774</v>
      </c>
      <c r="AA180" s="73">
        <v>776</v>
      </c>
      <c r="AB180" s="73">
        <v>776</v>
      </c>
      <c r="AC180" s="73">
        <v>776</v>
      </c>
      <c r="AD180" s="73">
        <v>776</v>
      </c>
      <c r="AE180" s="73">
        <v>776</v>
      </c>
      <c r="AF180" s="73">
        <v>776</v>
      </c>
      <c r="AG180" s="73">
        <v>776</v>
      </c>
      <c r="AH180" s="73">
        <v>776</v>
      </c>
      <c r="AI180" s="73">
        <v>776</v>
      </c>
      <c r="AJ180" s="73">
        <v>776</v>
      </c>
      <c r="AK180" s="73">
        <v>776</v>
      </c>
      <c r="AL180" s="73">
        <v>776</v>
      </c>
      <c r="AM180" s="73">
        <v>776</v>
      </c>
      <c r="AN180" s="73">
        <v>776</v>
      </c>
      <c r="AO180" s="73">
        <v>776</v>
      </c>
      <c r="AP180" s="73">
        <v>776</v>
      </c>
      <c r="AQ180" s="8"/>
      <c r="AS180" s="24"/>
    </row>
    <row r="181" spans="2:45">
      <c r="B181" s="5"/>
      <c r="D181" s="103" t="s">
        <v>84</v>
      </c>
      <c r="E181" s="46"/>
      <c r="F181" s="60" t="s">
        <v>11</v>
      </c>
      <c r="G181" s="72">
        <f t="shared" si="47"/>
        <v>7756</v>
      </c>
      <c r="H181" s="73">
        <v>114</v>
      </c>
      <c r="I181" s="73">
        <v>115</v>
      </c>
      <c r="J181" s="73">
        <v>120</v>
      </c>
      <c r="K181" s="73">
        <v>124</v>
      </c>
      <c r="L181" s="73">
        <v>126</v>
      </c>
      <c r="M181" s="73">
        <v>127</v>
      </c>
      <c r="N181" s="73">
        <v>145</v>
      </c>
      <c r="O181" s="73">
        <v>162</v>
      </c>
      <c r="P181" s="73">
        <v>180</v>
      </c>
      <c r="Q181" s="73">
        <v>198</v>
      </c>
      <c r="R181" s="73">
        <v>216</v>
      </c>
      <c r="S181" s="73">
        <v>234</v>
      </c>
      <c r="T181" s="73">
        <v>252</v>
      </c>
      <c r="U181" s="73">
        <v>253</v>
      </c>
      <c r="V181" s="73">
        <v>254</v>
      </c>
      <c r="W181" s="73">
        <v>255</v>
      </c>
      <c r="X181" s="73">
        <v>256</v>
      </c>
      <c r="Y181" s="73">
        <v>256</v>
      </c>
      <c r="Z181" s="73">
        <v>257</v>
      </c>
      <c r="AA181" s="73">
        <v>257</v>
      </c>
      <c r="AB181" s="73">
        <v>257</v>
      </c>
      <c r="AC181" s="73">
        <v>257</v>
      </c>
      <c r="AD181" s="73">
        <v>257</v>
      </c>
      <c r="AE181" s="73">
        <v>257</v>
      </c>
      <c r="AF181" s="73">
        <v>257</v>
      </c>
      <c r="AG181" s="73">
        <v>257</v>
      </c>
      <c r="AH181" s="73">
        <v>257</v>
      </c>
      <c r="AI181" s="73">
        <v>257</v>
      </c>
      <c r="AJ181" s="73">
        <v>257</v>
      </c>
      <c r="AK181" s="73">
        <v>257</v>
      </c>
      <c r="AL181" s="73">
        <v>257</v>
      </c>
      <c r="AM181" s="73">
        <v>257</v>
      </c>
      <c r="AN181" s="73">
        <v>257</v>
      </c>
      <c r="AO181" s="73">
        <v>257</v>
      </c>
      <c r="AP181" s="73">
        <v>257</v>
      </c>
      <c r="AQ181" s="8"/>
      <c r="AS181" s="24"/>
    </row>
    <row r="182" spans="2:45">
      <c r="B182" s="5"/>
      <c r="D182" s="103" t="s">
        <v>85</v>
      </c>
      <c r="E182" s="49"/>
      <c r="F182" s="60" t="s">
        <v>15</v>
      </c>
      <c r="G182" s="72">
        <f t="shared" si="47"/>
        <v>15322</v>
      </c>
      <c r="H182" s="73">
        <v>225</v>
      </c>
      <c r="I182" s="73">
        <v>228</v>
      </c>
      <c r="J182" s="73">
        <v>237</v>
      </c>
      <c r="K182" s="73">
        <v>246</v>
      </c>
      <c r="L182" s="73">
        <v>249</v>
      </c>
      <c r="M182" s="73">
        <v>251</v>
      </c>
      <c r="N182" s="73">
        <v>285</v>
      </c>
      <c r="O182" s="73">
        <v>320</v>
      </c>
      <c r="P182" s="73">
        <v>355</v>
      </c>
      <c r="Q182" s="73">
        <v>391</v>
      </c>
      <c r="R182" s="73">
        <v>426</v>
      </c>
      <c r="S182" s="73">
        <v>462</v>
      </c>
      <c r="T182" s="73">
        <v>497</v>
      </c>
      <c r="U182" s="73">
        <v>500</v>
      </c>
      <c r="V182" s="73">
        <v>502</v>
      </c>
      <c r="W182" s="73">
        <v>503</v>
      </c>
      <c r="X182" s="73">
        <v>504</v>
      </c>
      <c r="Y182" s="73">
        <v>506</v>
      </c>
      <c r="Z182" s="73">
        <v>507</v>
      </c>
      <c r="AA182" s="73">
        <v>508</v>
      </c>
      <c r="AB182" s="73">
        <v>508</v>
      </c>
      <c r="AC182" s="73">
        <v>508</v>
      </c>
      <c r="AD182" s="73">
        <v>508</v>
      </c>
      <c r="AE182" s="73">
        <v>508</v>
      </c>
      <c r="AF182" s="73">
        <v>508</v>
      </c>
      <c r="AG182" s="73">
        <v>508</v>
      </c>
      <c r="AH182" s="73">
        <v>508</v>
      </c>
      <c r="AI182" s="73">
        <v>508</v>
      </c>
      <c r="AJ182" s="73">
        <v>508</v>
      </c>
      <c r="AK182" s="73">
        <v>508</v>
      </c>
      <c r="AL182" s="73">
        <v>508</v>
      </c>
      <c r="AM182" s="73">
        <v>508</v>
      </c>
      <c r="AN182" s="73">
        <v>508</v>
      </c>
      <c r="AO182" s="73">
        <v>508</v>
      </c>
      <c r="AP182" s="73">
        <v>508</v>
      </c>
      <c r="AQ182" s="8"/>
      <c r="AS182" s="24"/>
    </row>
    <row r="183" spans="2:45">
      <c r="B183" s="5"/>
      <c r="D183" s="103"/>
      <c r="E183" s="55"/>
      <c r="F183" s="56"/>
      <c r="G183" s="54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  <c r="AQ183" s="8"/>
      <c r="AS183" s="24"/>
    </row>
    <row r="184" spans="2:45">
      <c r="B184" s="5"/>
      <c r="D184" s="103"/>
      <c r="E184" s="57">
        <f>E155+1</f>
        <v>7</v>
      </c>
      <c r="F184" s="58" t="str">
        <f>LOOKUP(E184,CAPEX!$E$11:$E$19,CAPEX!$F$11:$F$19)</f>
        <v>Queimados</v>
      </c>
      <c r="G184" s="7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  <c r="AQ184" s="8"/>
      <c r="AS184" s="24"/>
    </row>
    <row r="185" spans="2:45" s="22" customFormat="1">
      <c r="B185" s="5"/>
      <c r="D185" s="104"/>
      <c r="E185" s="51"/>
      <c r="F185" s="59" t="s">
        <v>51</v>
      </c>
      <c r="G185" s="72">
        <f t="shared" ref="G185:G190" si="49">SUM(H185:AP185)</f>
        <v>16818</v>
      </c>
      <c r="H185" s="72">
        <f t="shared" ref="H185:AP185" si="50">SUM(H186:H190)</f>
        <v>380</v>
      </c>
      <c r="I185" s="72">
        <f t="shared" si="50"/>
        <v>386</v>
      </c>
      <c r="J185" s="72">
        <f t="shared" si="50"/>
        <v>407</v>
      </c>
      <c r="K185" s="72">
        <f t="shared" si="50"/>
        <v>434</v>
      </c>
      <c r="L185" s="72">
        <f t="shared" si="50"/>
        <v>449</v>
      </c>
      <c r="M185" s="72">
        <f t="shared" si="50"/>
        <v>468</v>
      </c>
      <c r="N185" s="72">
        <f t="shared" si="50"/>
        <v>470</v>
      </c>
      <c r="O185" s="72">
        <f t="shared" si="50"/>
        <v>473</v>
      </c>
      <c r="P185" s="72">
        <f t="shared" si="50"/>
        <v>464</v>
      </c>
      <c r="Q185" s="72">
        <f t="shared" si="50"/>
        <v>475</v>
      </c>
      <c r="R185" s="72">
        <f t="shared" si="50"/>
        <v>475</v>
      </c>
      <c r="S185" s="72">
        <f t="shared" si="50"/>
        <v>478</v>
      </c>
      <c r="T185" s="72">
        <f t="shared" si="50"/>
        <v>482</v>
      </c>
      <c r="U185" s="72">
        <f t="shared" si="50"/>
        <v>486</v>
      </c>
      <c r="V185" s="72">
        <f t="shared" si="50"/>
        <v>489</v>
      </c>
      <c r="W185" s="72">
        <f t="shared" si="50"/>
        <v>491</v>
      </c>
      <c r="X185" s="72">
        <f t="shared" si="50"/>
        <v>494</v>
      </c>
      <c r="Y185" s="72">
        <f t="shared" si="50"/>
        <v>495</v>
      </c>
      <c r="Z185" s="72">
        <f t="shared" si="50"/>
        <v>497</v>
      </c>
      <c r="AA185" s="72">
        <f t="shared" si="50"/>
        <v>500</v>
      </c>
      <c r="AB185" s="72">
        <f t="shared" si="50"/>
        <v>500</v>
      </c>
      <c r="AC185" s="72">
        <f t="shared" si="50"/>
        <v>501</v>
      </c>
      <c r="AD185" s="72">
        <f t="shared" si="50"/>
        <v>501</v>
      </c>
      <c r="AE185" s="72">
        <f t="shared" si="50"/>
        <v>501</v>
      </c>
      <c r="AF185" s="72">
        <f t="shared" si="50"/>
        <v>503</v>
      </c>
      <c r="AG185" s="72">
        <f t="shared" si="50"/>
        <v>503</v>
      </c>
      <c r="AH185" s="72">
        <f t="shared" si="50"/>
        <v>503</v>
      </c>
      <c r="AI185" s="72">
        <f t="shared" si="50"/>
        <v>502</v>
      </c>
      <c r="AJ185" s="72">
        <f t="shared" si="50"/>
        <v>502</v>
      </c>
      <c r="AK185" s="72">
        <f t="shared" si="50"/>
        <v>502</v>
      </c>
      <c r="AL185" s="72">
        <f t="shared" si="50"/>
        <v>502</v>
      </c>
      <c r="AM185" s="72">
        <f t="shared" si="50"/>
        <v>502</v>
      </c>
      <c r="AN185" s="72">
        <f t="shared" si="50"/>
        <v>501</v>
      </c>
      <c r="AO185" s="72">
        <f t="shared" si="50"/>
        <v>501</v>
      </c>
      <c r="AP185" s="72">
        <f t="shared" si="50"/>
        <v>501</v>
      </c>
      <c r="AQ185" s="8"/>
      <c r="AS185" s="24"/>
    </row>
    <row r="186" spans="2:45">
      <c r="B186" s="5"/>
      <c r="D186" s="103" t="s">
        <v>66</v>
      </c>
      <c r="E186" s="46"/>
      <c r="F186" s="60" t="s">
        <v>52</v>
      </c>
      <c r="G186" s="72">
        <f t="shared" si="49"/>
        <v>0</v>
      </c>
      <c r="H186" s="73">
        <v>0</v>
      </c>
      <c r="I186" s="73">
        <v>0</v>
      </c>
      <c r="J186" s="73">
        <v>0</v>
      </c>
      <c r="K186" s="73">
        <v>0</v>
      </c>
      <c r="L186" s="73">
        <v>0</v>
      </c>
      <c r="M186" s="73">
        <v>0</v>
      </c>
      <c r="N186" s="73">
        <v>0</v>
      </c>
      <c r="O186" s="73">
        <v>0</v>
      </c>
      <c r="P186" s="73">
        <v>0</v>
      </c>
      <c r="Q186" s="73">
        <v>0</v>
      </c>
      <c r="R186" s="73">
        <v>0</v>
      </c>
      <c r="S186" s="73">
        <v>0</v>
      </c>
      <c r="T186" s="73">
        <v>0</v>
      </c>
      <c r="U186" s="73">
        <v>0</v>
      </c>
      <c r="V186" s="73">
        <v>0</v>
      </c>
      <c r="W186" s="73">
        <v>0</v>
      </c>
      <c r="X186" s="73">
        <v>0</v>
      </c>
      <c r="Y186" s="73">
        <v>0</v>
      </c>
      <c r="Z186" s="73">
        <v>0</v>
      </c>
      <c r="AA186" s="73">
        <v>0</v>
      </c>
      <c r="AB186" s="73">
        <v>0</v>
      </c>
      <c r="AC186" s="73">
        <v>0</v>
      </c>
      <c r="AD186" s="73">
        <v>0</v>
      </c>
      <c r="AE186" s="73">
        <v>0</v>
      </c>
      <c r="AF186" s="73">
        <v>0</v>
      </c>
      <c r="AG186" s="73">
        <v>0</v>
      </c>
      <c r="AH186" s="73">
        <v>0</v>
      </c>
      <c r="AI186" s="73">
        <v>0</v>
      </c>
      <c r="AJ186" s="73">
        <v>0</v>
      </c>
      <c r="AK186" s="73">
        <v>0</v>
      </c>
      <c r="AL186" s="73">
        <v>0</v>
      </c>
      <c r="AM186" s="73">
        <v>0</v>
      </c>
      <c r="AN186" s="73">
        <v>0</v>
      </c>
      <c r="AO186" s="73">
        <v>0</v>
      </c>
      <c r="AP186" s="73">
        <v>0</v>
      </c>
      <c r="AQ186" s="8"/>
      <c r="AS186" s="24"/>
    </row>
    <row r="187" spans="2:45">
      <c r="B187" s="5"/>
      <c r="D187" s="103" t="s">
        <v>67</v>
      </c>
      <c r="E187" s="46"/>
      <c r="F187" s="60" t="s">
        <v>53</v>
      </c>
      <c r="G187" s="72">
        <f t="shared" si="49"/>
        <v>2748</v>
      </c>
      <c r="H187" s="73">
        <v>86</v>
      </c>
      <c r="I187" s="73">
        <v>87</v>
      </c>
      <c r="J187" s="73">
        <v>89</v>
      </c>
      <c r="K187" s="73">
        <v>97</v>
      </c>
      <c r="L187" s="73">
        <v>91</v>
      </c>
      <c r="M187" s="73">
        <v>91</v>
      </c>
      <c r="N187" s="73">
        <v>88</v>
      </c>
      <c r="O187" s="73">
        <v>85</v>
      </c>
      <c r="P187" s="73">
        <v>73</v>
      </c>
      <c r="Q187" s="73">
        <v>78</v>
      </c>
      <c r="R187" s="73">
        <v>74</v>
      </c>
      <c r="S187" s="73">
        <v>75</v>
      </c>
      <c r="T187" s="73">
        <v>75</v>
      </c>
      <c r="U187" s="73">
        <v>75</v>
      </c>
      <c r="V187" s="73">
        <v>75</v>
      </c>
      <c r="W187" s="73">
        <v>76</v>
      </c>
      <c r="X187" s="73">
        <v>76</v>
      </c>
      <c r="Y187" s="73">
        <v>76</v>
      </c>
      <c r="Z187" s="73">
        <v>76</v>
      </c>
      <c r="AA187" s="73">
        <v>76</v>
      </c>
      <c r="AB187" s="73">
        <v>76</v>
      </c>
      <c r="AC187" s="73">
        <v>76</v>
      </c>
      <c r="AD187" s="73">
        <v>76</v>
      </c>
      <c r="AE187" s="73">
        <v>76</v>
      </c>
      <c r="AF187" s="73">
        <v>76</v>
      </c>
      <c r="AG187" s="73">
        <v>76</v>
      </c>
      <c r="AH187" s="73">
        <v>76</v>
      </c>
      <c r="AI187" s="73">
        <v>75</v>
      </c>
      <c r="AJ187" s="73">
        <v>75</v>
      </c>
      <c r="AK187" s="73">
        <v>75</v>
      </c>
      <c r="AL187" s="73">
        <v>75</v>
      </c>
      <c r="AM187" s="73">
        <v>75</v>
      </c>
      <c r="AN187" s="73">
        <v>74</v>
      </c>
      <c r="AO187" s="73">
        <v>74</v>
      </c>
      <c r="AP187" s="73">
        <v>74</v>
      </c>
      <c r="AQ187" s="8"/>
      <c r="AS187" s="24"/>
    </row>
    <row r="188" spans="2:45">
      <c r="B188" s="5"/>
      <c r="D188" s="103" t="s">
        <v>68</v>
      </c>
      <c r="E188" s="46"/>
      <c r="F188" s="60" t="s">
        <v>54</v>
      </c>
      <c r="G188" s="72">
        <f t="shared" si="49"/>
        <v>7082</v>
      </c>
      <c r="H188" s="73">
        <v>148</v>
      </c>
      <c r="I188" s="73">
        <v>150</v>
      </c>
      <c r="J188" s="73">
        <v>160</v>
      </c>
      <c r="K188" s="73">
        <v>170</v>
      </c>
      <c r="L188" s="73">
        <v>180</v>
      </c>
      <c r="M188" s="73">
        <v>190</v>
      </c>
      <c r="N188" s="73">
        <v>192</v>
      </c>
      <c r="O188" s="73">
        <v>195</v>
      </c>
      <c r="P188" s="73">
        <v>197</v>
      </c>
      <c r="Q188" s="73">
        <v>200</v>
      </c>
      <c r="R188" s="73">
        <v>202</v>
      </c>
      <c r="S188" s="73">
        <v>203</v>
      </c>
      <c r="T188" s="73">
        <v>205</v>
      </c>
      <c r="U188" s="73">
        <v>207</v>
      </c>
      <c r="V188" s="73">
        <v>208</v>
      </c>
      <c r="W188" s="73">
        <v>209</v>
      </c>
      <c r="X188" s="73">
        <v>210</v>
      </c>
      <c r="Y188" s="73">
        <v>211</v>
      </c>
      <c r="Z188" s="73">
        <v>212</v>
      </c>
      <c r="AA188" s="73">
        <v>213</v>
      </c>
      <c r="AB188" s="73">
        <v>213</v>
      </c>
      <c r="AC188" s="73">
        <v>214</v>
      </c>
      <c r="AD188" s="73">
        <v>214</v>
      </c>
      <c r="AE188" s="73">
        <v>214</v>
      </c>
      <c r="AF188" s="73">
        <v>215</v>
      </c>
      <c r="AG188" s="73">
        <v>215</v>
      </c>
      <c r="AH188" s="73">
        <v>215</v>
      </c>
      <c r="AI188" s="73">
        <v>215</v>
      </c>
      <c r="AJ188" s="73">
        <v>215</v>
      </c>
      <c r="AK188" s="73">
        <v>215</v>
      </c>
      <c r="AL188" s="73">
        <v>215</v>
      </c>
      <c r="AM188" s="73">
        <v>215</v>
      </c>
      <c r="AN188" s="73">
        <v>215</v>
      </c>
      <c r="AO188" s="73">
        <v>215</v>
      </c>
      <c r="AP188" s="73">
        <v>215</v>
      </c>
      <c r="AQ188" s="8"/>
      <c r="AS188" s="24"/>
    </row>
    <row r="189" spans="2:45">
      <c r="B189" s="5"/>
      <c r="D189" s="103" t="s">
        <v>69</v>
      </c>
      <c r="E189" s="46"/>
      <c r="F189" s="60" t="s">
        <v>11</v>
      </c>
      <c r="G189" s="72">
        <f t="shared" si="49"/>
        <v>2346</v>
      </c>
      <c r="H189" s="73">
        <v>49</v>
      </c>
      <c r="I189" s="73">
        <v>50</v>
      </c>
      <c r="J189" s="73">
        <v>53</v>
      </c>
      <c r="K189" s="73">
        <v>56</v>
      </c>
      <c r="L189" s="73">
        <v>60</v>
      </c>
      <c r="M189" s="73">
        <v>63</v>
      </c>
      <c r="N189" s="73">
        <v>64</v>
      </c>
      <c r="O189" s="73">
        <v>65</v>
      </c>
      <c r="P189" s="73">
        <v>65</v>
      </c>
      <c r="Q189" s="73">
        <v>66</v>
      </c>
      <c r="R189" s="73">
        <v>67</v>
      </c>
      <c r="S189" s="73">
        <v>67</v>
      </c>
      <c r="T189" s="73">
        <v>68</v>
      </c>
      <c r="U189" s="73">
        <v>69</v>
      </c>
      <c r="V189" s="73">
        <v>69</v>
      </c>
      <c r="W189" s="73">
        <v>69</v>
      </c>
      <c r="X189" s="73">
        <v>70</v>
      </c>
      <c r="Y189" s="73">
        <v>70</v>
      </c>
      <c r="Z189" s="73">
        <v>70</v>
      </c>
      <c r="AA189" s="73">
        <v>71</v>
      </c>
      <c r="AB189" s="73">
        <v>71</v>
      </c>
      <c r="AC189" s="73">
        <v>71</v>
      </c>
      <c r="AD189" s="73">
        <v>71</v>
      </c>
      <c r="AE189" s="73">
        <v>71</v>
      </c>
      <c r="AF189" s="73">
        <v>71</v>
      </c>
      <c r="AG189" s="73">
        <v>71</v>
      </c>
      <c r="AH189" s="73">
        <v>71</v>
      </c>
      <c r="AI189" s="73">
        <v>71</v>
      </c>
      <c r="AJ189" s="73">
        <v>71</v>
      </c>
      <c r="AK189" s="73">
        <v>71</v>
      </c>
      <c r="AL189" s="73">
        <v>71</v>
      </c>
      <c r="AM189" s="73">
        <v>71</v>
      </c>
      <c r="AN189" s="73">
        <v>71</v>
      </c>
      <c r="AO189" s="73">
        <v>71</v>
      </c>
      <c r="AP189" s="73">
        <v>71</v>
      </c>
      <c r="AQ189" s="8"/>
      <c r="AS189" s="24"/>
    </row>
    <row r="190" spans="2:45">
      <c r="B190" s="5"/>
      <c r="D190" s="103" t="s">
        <v>70</v>
      </c>
      <c r="E190" s="49"/>
      <c r="F190" s="60" t="s">
        <v>15</v>
      </c>
      <c r="G190" s="72">
        <f t="shared" si="49"/>
        <v>4642</v>
      </c>
      <c r="H190" s="73">
        <v>97</v>
      </c>
      <c r="I190" s="73">
        <v>99</v>
      </c>
      <c r="J190" s="73">
        <v>105</v>
      </c>
      <c r="K190" s="73">
        <v>111</v>
      </c>
      <c r="L190" s="73">
        <v>118</v>
      </c>
      <c r="M190" s="73">
        <v>124</v>
      </c>
      <c r="N190" s="73">
        <v>126</v>
      </c>
      <c r="O190" s="73">
        <v>128</v>
      </c>
      <c r="P190" s="73">
        <v>129</v>
      </c>
      <c r="Q190" s="73">
        <v>131</v>
      </c>
      <c r="R190" s="73">
        <v>132</v>
      </c>
      <c r="S190" s="73">
        <v>133</v>
      </c>
      <c r="T190" s="73">
        <v>134</v>
      </c>
      <c r="U190" s="73">
        <v>135</v>
      </c>
      <c r="V190" s="73">
        <v>137</v>
      </c>
      <c r="W190" s="73">
        <v>137</v>
      </c>
      <c r="X190" s="73">
        <v>138</v>
      </c>
      <c r="Y190" s="73">
        <v>138</v>
      </c>
      <c r="Z190" s="73">
        <v>139</v>
      </c>
      <c r="AA190" s="73">
        <v>140</v>
      </c>
      <c r="AB190" s="73">
        <v>140</v>
      </c>
      <c r="AC190" s="73">
        <v>140</v>
      </c>
      <c r="AD190" s="73">
        <v>140</v>
      </c>
      <c r="AE190" s="73">
        <v>140</v>
      </c>
      <c r="AF190" s="73">
        <v>141</v>
      </c>
      <c r="AG190" s="73">
        <v>141</v>
      </c>
      <c r="AH190" s="73">
        <v>141</v>
      </c>
      <c r="AI190" s="73">
        <v>141</v>
      </c>
      <c r="AJ190" s="73">
        <v>141</v>
      </c>
      <c r="AK190" s="73">
        <v>141</v>
      </c>
      <c r="AL190" s="73">
        <v>141</v>
      </c>
      <c r="AM190" s="73">
        <v>141</v>
      </c>
      <c r="AN190" s="73">
        <v>141</v>
      </c>
      <c r="AO190" s="73">
        <v>141</v>
      </c>
      <c r="AP190" s="73">
        <v>141</v>
      </c>
      <c r="AQ190" s="8"/>
      <c r="AS190" s="24"/>
    </row>
    <row r="191" spans="2:45">
      <c r="B191" s="5"/>
      <c r="D191" s="103"/>
      <c r="E191" s="49"/>
      <c r="F191" s="49"/>
      <c r="G191" s="54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8"/>
      <c r="AS191" s="24"/>
    </row>
    <row r="192" spans="2:45" s="22" customFormat="1">
      <c r="B192" s="5"/>
      <c r="D192" s="104"/>
      <c r="E192" s="51"/>
      <c r="F192" s="59" t="s">
        <v>55</v>
      </c>
      <c r="G192" s="72">
        <f t="shared" ref="G192:G197" si="51">SUM(H192:AP192)</f>
        <v>267246</v>
      </c>
      <c r="H192" s="72">
        <f t="shared" ref="H192:AP192" si="52">SUM(H193:H197)</f>
        <v>5575</v>
      </c>
      <c r="I192" s="72">
        <f t="shared" si="52"/>
        <v>5680</v>
      </c>
      <c r="J192" s="72">
        <f t="shared" si="52"/>
        <v>6043</v>
      </c>
      <c r="K192" s="72">
        <f t="shared" si="52"/>
        <v>6414</v>
      </c>
      <c r="L192" s="72">
        <f t="shared" si="52"/>
        <v>6796</v>
      </c>
      <c r="M192" s="72">
        <f t="shared" si="52"/>
        <v>7158</v>
      </c>
      <c r="N192" s="72">
        <f t="shared" si="52"/>
        <v>7255</v>
      </c>
      <c r="O192" s="72">
        <f t="shared" si="52"/>
        <v>7351</v>
      </c>
      <c r="P192" s="72">
        <f t="shared" si="52"/>
        <v>7448</v>
      </c>
      <c r="Q192" s="72">
        <f t="shared" si="52"/>
        <v>7545</v>
      </c>
      <c r="R192" s="72">
        <f t="shared" si="52"/>
        <v>7610</v>
      </c>
      <c r="S192" s="72">
        <f t="shared" si="52"/>
        <v>7674</v>
      </c>
      <c r="T192" s="72">
        <f t="shared" si="52"/>
        <v>7739</v>
      </c>
      <c r="U192" s="72">
        <f t="shared" si="52"/>
        <v>7803</v>
      </c>
      <c r="V192" s="72">
        <f t="shared" si="52"/>
        <v>7869</v>
      </c>
      <c r="W192" s="72">
        <f t="shared" si="52"/>
        <v>7903</v>
      </c>
      <c r="X192" s="72">
        <f t="shared" si="52"/>
        <v>7938</v>
      </c>
      <c r="Y192" s="72">
        <f t="shared" si="52"/>
        <v>7974</v>
      </c>
      <c r="Z192" s="72">
        <f t="shared" si="52"/>
        <v>8010</v>
      </c>
      <c r="AA192" s="72">
        <f t="shared" si="52"/>
        <v>8045</v>
      </c>
      <c r="AB192" s="72">
        <f t="shared" si="52"/>
        <v>8057</v>
      </c>
      <c r="AC192" s="72">
        <f t="shared" si="52"/>
        <v>8068</v>
      </c>
      <c r="AD192" s="72">
        <f t="shared" si="52"/>
        <v>8079</v>
      </c>
      <c r="AE192" s="72">
        <f t="shared" si="52"/>
        <v>8090</v>
      </c>
      <c r="AF192" s="72">
        <f t="shared" si="52"/>
        <v>8102</v>
      </c>
      <c r="AG192" s="72">
        <f t="shared" si="52"/>
        <v>8102</v>
      </c>
      <c r="AH192" s="72">
        <f t="shared" si="52"/>
        <v>8102</v>
      </c>
      <c r="AI192" s="72">
        <f t="shared" si="52"/>
        <v>8102</v>
      </c>
      <c r="AJ192" s="72">
        <f t="shared" si="52"/>
        <v>8102</v>
      </c>
      <c r="AK192" s="72">
        <f t="shared" si="52"/>
        <v>8102</v>
      </c>
      <c r="AL192" s="72">
        <f t="shared" si="52"/>
        <v>8102</v>
      </c>
      <c r="AM192" s="72">
        <f t="shared" si="52"/>
        <v>8102</v>
      </c>
      <c r="AN192" s="72">
        <f t="shared" si="52"/>
        <v>8102</v>
      </c>
      <c r="AO192" s="72">
        <f t="shared" si="52"/>
        <v>8102</v>
      </c>
      <c r="AP192" s="72">
        <f t="shared" si="52"/>
        <v>8102</v>
      </c>
      <c r="AQ192" s="8"/>
      <c r="AS192" s="24"/>
    </row>
    <row r="193" spans="2:45">
      <c r="B193" s="5"/>
      <c r="D193" s="103" t="s">
        <v>71</v>
      </c>
      <c r="E193" s="46"/>
      <c r="F193" s="60" t="s">
        <v>52</v>
      </c>
      <c r="G193" s="72">
        <f t="shared" si="51"/>
        <v>0</v>
      </c>
      <c r="H193" s="73">
        <v>0</v>
      </c>
      <c r="I193" s="73">
        <v>0</v>
      </c>
      <c r="J193" s="73">
        <v>0</v>
      </c>
      <c r="K193" s="73">
        <v>0</v>
      </c>
      <c r="L193" s="73">
        <v>0</v>
      </c>
      <c r="M193" s="73">
        <v>0</v>
      </c>
      <c r="N193" s="73">
        <v>0</v>
      </c>
      <c r="O193" s="73">
        <v>0</v>
      </c>
      <c r="P193" s="73">
        <v>0</v>
      </c>
      <c r="Q193" s="73">
        <v>0</v>
      </c>
      <c r="R193" s="73">
        <v>0</v>
      </c>
      <c r="S193" s="73">
        <v>0</v>
      </c>
      <c r="T193" s="73">
        <v>0</v>
      </c>
      <c r="U193" s="73">
        <v>0</v>
      </c>
      <c r="V193" s="73">
        <v>0</v>
      </c>
      <c r="W193" s="73">
        <v>0</v>
      </c>
      <c r="X193" s="73">
        <v>0</v>
      </c>
      <c r="Y193" s="73">
        <v>0</v>
      </c>
      <c r="Z193" s="73">
        <v>0</v>
      </c>
      <c r="AA193" s="73">
        <v>0</v>
      </c>
      <c r="AB193" s="73">
        <v>0</v>
      </c>
      <c r="AC193" s="73">
        <v>0</v>
      </c>
      <c r="AD193" s="73">
        <v>0</v>
      </c>
      <c r="AE193" s="73">
        <v>0</v>
      </c>
      <c r="AF193" s="73">
        <v>0</v>
      </c>
      <c r="AG193" s="73">
        <v>0</v>
      </c>
      <c r="AH193" s="73">
        <v>0</v>
      </c>
      <c r="AI193" s="73">
        <v>0</v>
      </c>
      <c r="AJ193" s="73">
        <v>0</v>
      </c>
      <c r="AK193" s="73">
        <v>0</v>
      </c>
      <c r="AL193" s="73">
        <v>0</v>
      </c>
      <c r="AM193" s="73">
        <v>0</v>
      </c>
      <c r="AN193" s="73">
        <v>0</v>
      </c>
      <c r="AO193" s="73">
        <v>0</v>
      </c>
      <c r="AP193" s="73">
        <v>0</v>
      </c>
      <c r="AQ193" s="8"/>
      <c r="AS193" s="24"/>
    </row>
    <row r="194" spans="2:45">
      <c r="B194" s="5"/>
      <c r="D194" s="103" t="s">
        <v>72</v>
      </c>
      <c r="E194" s="46"/>
      <c r="F194" s="60" t="s">
        <v>53</v>
      </c>
      <c r="G194" s="72">
        <f t="shared" si="51"/>
        <v>0</v>
      </c>
      <c r="H194" s="73">
        <v>0</v>
      </c>
      <c r="I194" s="73">
        <v>0</v>
      </c>
      <c r="J194" s="73">
        <v>0</v>
      </c>
      <c r="K194" s="73">
        <v>0</v>
      </c>
      <c r="L194" s="73">
        <v>0</v>
      </c>
      <c r="M194" s="73">
        <v>0</v>
      </c>
      <c r="N194" s="73">
        <v>0</v>
      </c>
      <c r="O194" s="73">
        <v>0</v>
      </c>
      <c r="P194" s="73">
        <v>0</v>
      </c>
      <c r="Q194" s="73">
        <v>0</v>
      </c>
      <c r="R194" s="73">
        <v>0</v>
      </c>
      <c r="S194" s="73">
        <v>0</v>
      </c>
      <c r="T194" s="73">
        <v>0</v>
      </c>
      <c r="U194" s="73">
        <v>0</v>
      </c>
      <c r="V194" s="73">
        <v>0</v>
      </c>
      <c r="W194" s="73">
        <v>0</v>
      </c>
      <c r="X194" s="73">
        <v>0</v>
      </c>
      <c r="Y194" s="73">
        <v>0</v>
      </c>
      <c r="Z194" s="73">
        <v>0</v>
      </c>
      <c r="AA194" s="73">
        <v>0</v>
      </c>
      <c r="AB194" s="73">
        <v>0</v>
      </c>
      <c r="AC194" s="73">
        <v>0</v>
      </c>
      <c r="AD194" s="73">
        <v>0</v>
      </c>
      <c r="AE194" s="73">
        <v>0</v>
      </c>
      <c r="AF194" s="73">
        <v>0</v>
      </c>
      <c r="AG194" s="73">
        <v>0</v>
      </c>
      <c r="AH194" s="73">
        <v>0</v>
      </c>
      <c r="AI194" s="73">
        <v>0</v>
      </c>
      <c r="AJ194" s="73">
        <v>0</v>
      </c>
      <c r="AK194" s="73">
        <v>0</v>
      </c>
      <c r="AL194" s="73">
        <v>0</v>
      </c>
      <c r="AM194" s="73">
        <v>0</v>
      </c>
      <c r="AN194" s="73">
        <v>0</v>
      </c>
      <c r="AO194" s="73">
        <v>0</v>
      </c>
      <c r="AP194" s="73">
        <v>0</v>
      </c>
      <c r="AQ194" s="8"/>
      <c r="AS194" s="24"/>
    </row>
    <row r="195" spans="2:45">
      <c r="B195" s="5"/>
      <c r="D195" s="103" t="s">
        <v>73</v>
      </c>
      <c r="E195" s="46"/>
      <c r="F195" s="60" t="s">
        <v>54</v>
      </c>
      <c r="G195" s="72">
        <f t="shared" si="51"/>
        <v>134523</v>
      </c>
      <c r="H195" s="73">
        <v>2806</v>
      </c>
      <c r="I195" s="73">
        <v>2859</v>
      </c>
      <c r="J195" s="73">
        <v>3042</v>
      </c>
      <c r="K195" s="73">
        <v>3229</v>
      </c>
      <c r="L195" s="73">
        <v>3421</v>
      </c>
      <c r="M195" s="73">
        <v>3603</v>
      </c>
      <c r="N195" s="73">
        <v>3652</v>
      </c>
      <c r="O195" s="73">
        <v>3701</v>
      </c>
      <c r="P195" s="73">
        <v>3749</v>
      </c>
      <c r="Q195" s="73">
        <v>3798</v>
      </c>
      <c r="R195" s="73">
        <v>3831</v>
      </c>
      <c r="S195" s="73">
        <v>3863</v>
      </c>
      <c r="T195" s="73">
        <v>3896</v>
      </c>
      <c r="U195" s="73">
        <v>3928</v>
      </c>
      <c r="V195" s="73">
        <v>3961</v>
      </c>
      <c r="W195" s="73">
        <v>3978</v>
      </c>
      <c r="X195" s="73">
        <v>3996</v>
      </c>
      <c r="Y195" s="73">
        <v>4014</v>
      </c>
      <c r="Z195" s="73">
        <v>4032</v>
      </c>
      <c r="AA195" s="73">
        <v>4050</v>
      </c>
      <c r="AB195" s="73">
        <v>4056</v>
      </c>
      <c r="AC195" s="73">
        <v>4061</v>
      </c>
      <c r="AD195" s="73">
        <v>4067</v>
      </c>
      <c r="AE195" s="73">
        <v>4072</v>
      </c>
      <c r="AF195" s="73">
        <v>4078</v>
      </c>
      <c r="AG195" s="73">
        <v>4078</v>
      </c>
      <c r="AH195" s="73">
        <v>4078</v>
      </c>
      <c r="AI195" s="73">
        <v>4078</v>
      </c>
      <c r="AJ195" s="73">
        <v>4078</v>
      </c>
      <c r="AK195" s="73">
        <v>4078</v>
      </c>
      <c r="AL195" s="73">
        <v>4078</v>
      </c>
      <c r="AM195" s="73">
        <v>4078</v>
      </c>
      <c r="AN195" s="73">
        <v>4078</v>
      </c>
      <c r="AO195" s="73">
        <v>4078</v>
      </c>
      <c r="AP195" s="73">
        <v>4078</v>
      </c>
      <c r="AQ195" s="8"/>
      <c r="AS195" s="24"/>
    </row>
    <row r="196" spans="2:45">
      <c r="B196" s="5"/>
      <c r="D196" s="103" t="s">
        <v>74</v>
      </c>
      <c r="E196" s="46"/>
      <c r="F196" s="60" t="s">
        <v>11</v>
      </c>
      <c r="G196" s="72">
        <f t="shared" si="51"/>
        <v>44622</v>
      </c>
      <c r="H196" s="73">
        <v>931</v>
      </c>
      <c r="I196" s="73">
        <v>948</v>
      </c>
      <c r="J196" s="73">
        <v>1009</v>
      </c>
      <c r="K196" s="73">
        <v>1071</v>
      </c>
      <c r="L196" s="73">
        <v>1135</v>
      </c>
      <c r="M196" s="73">
        <v>1195</v>
      </c>
      <c r="N196" s="73">
        <v>1211</v>
      </c>
      <c r="O196" s="73">
        <v>1227</v>
      </c>
      <c r="P196" s="73">
        <v>1244</v>
      </c>
      <c r="Q196" s="73">
        <v>1260</v>
      </c>
      <c r="R196" s="73">
        <v>1270</v>
      </c>
      <c r="S196" s="73">
        <v>1281</v>
      </c>
      <c r="T196" s="73">
        <v>1292</v>
      </c>
      <c r="U196" s="73">
        <v>1303</v>
      </c>
      <c r="V196" s="73">
        <v>1314</v>
      </c>
      <c r="W196" s="73">
        <v>1320</v>
      </c>
      <c r="X196" s="73">
        <v>1325</v>
      </c>
      <c r="Y196" s="73">
        <v>1331</v>
      </c>
      <c r="Z196" s="73">
        <v>1337</v>
      </c>
      <c r="AA196" s="73">
        <v>1343</v>
      </c>
      <c r="AB196" s="73">
        <v>1345</v>
      </c>
      <c r="AC196" s="73">
        <v>1347</v>
      </c>
      <c r="AD196" s="73">
        <v>1349</v>
      </c>
      <c r="AE196" s="73">
        <v>1351</v>
      </c>
      <c r="AF196" s="73">
        <v>1353</v>
      </c>
      <c r="AG196" s="73">
        <v>1353</v>
      </c>
      <c r="AH196" s="73">
        <v>1353</v>
      </c>
      <c r="AI196" s="73">
        <v>1353</v>
      </c>
      <c r="AJ196" s="73">
        <v>1353</v>
      </c>
      <c r="AK196" s="73">
        <v>1353</v>
      </c>
      <c r="AL196" s="73">
        <v>1353</v>
      </c>
      <c r="AM196" s="73">
        <v>1353</v>
      </c>
      <c r="AN196" s="73">
        <v>1353</v>
      </c>
      <c r="AO196" s="73">
        <v>1353</v>
      </c>
      <c r="AP196" s="73">
        <v>1353</v>
      </c>
      <c r="AQ196" s="8"/>
      <c r="AS196" s="24"/>
    </row>
    <row r="197" spans="2:45">
      <c r="B197" s="5"/>
      <c r="D197" s="103" t="s">
        <v>75</v>
      </c>
      <c r="E197" s="49"/>
      <c r="F197" s="60" t="s">
        <v>15</v>
      </c>
      <c r="G197" s="72">
        <f t="shared" si="51"/>
        <v>88101</v>
      </c>
      <c r="H197" s="73">
        <v>1838</v>
      </c>
      <c r="I197" s="73">
        <v>1873</v>
      </c>
      <c r="J197" s="73">
        <v>1992</v>
      </c>
      <c r="K197" s="73">
        <v>2114</v>
      </c>
      <c r="L197" s="73">
        <v>2240</v>
      </c>
      <c r="M197" s="73">
        <v>2360</v>
      </c>
      <c r="N197" s="73">
        <v>2392</v>
      </c>
      <c r="O197" s="73">
        <v>2423</v>
      </c>
      <c r="P197" s="73">
        <v>2455</v>
      </c>
      <c r="Q197" s="73">
        <v>2487</v>
      </c>
      <c r="R197" s="73">
        <v>2509</v>
      </c>
      <c r="S197" s="73">
        <v>2530</v>
      </c>
      <c r="T197" s="73">
        <v>2551</v>
      </c>
      <c r="U197" s="73">
        <v>2572</v>
      </c>
      <c r="V197" s="73">
        <v>2594</v>
      </c>
      <c r="W197" s="73">
        <v>2605</v>
      </c>
      <c r="X197" s="73">
        <v>2617</v>
      </c>
      <c r="Y197" s="73">
        <v>2629</v>
      </c>
      <c r="Z197" s="73">
        <v>2641</v>
      </c>
      <c r="AA197" s="73">
        <v>2652</v>
      </c>
      <c r="AB197" s="73">
        <v>2656</v>
      </c>
      <c r="AC197" s="73">
        <v>2660</v>
      </c>
      <c r="AD197" s="73">
        <v>2663</v>
      </c>
      <c r="AE197" s="73">
        <v>2667</v>
      </c>
      <c r="AF197" s="73">
        <v>2671</v>
      </c>
      <c r="AG197" s="73">
        <v>2671</v>
      </c>
      <c r="AH197" s="73">
        <v>2671</v>
      </c>
      <c r="AI197" s="73">
        <v>2671</v>
      </c>
      <c r="AJ197" s="73">
        <v>2671</v>
      </c>
      <c r="AK197" s="73">
        <v>2671</v>
      </c>
      <c r="AL197" s="73">
        <v>2671</v>
      </c>
      <c r="AM197" s="73">
        <v>2671</v>
      </c>
      <c r="AN197" s="73">
        <v>2671</v>
      </c>
      <c r="AO197" s="73">
        <v>2671</v>
      </c>
      <c r="AP197" s="73">
        <v>2671</v>
      </c>
      <c r="AQ197" s="8"/>
      <c r="AS197" s="24"/>
    </row>
    <row r="198" spans="2:45">
      <c r="B198" s="5"/>
      <c r="D198" s="103"/>
      <c r="E198" s="49"/>
      <c r="F198" s="49"/>
      <c r="G198" s="54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8"/>
      <c r="AS198" s="24"/>
    </row>
    <row r="199" spans="2:45" s="22" customFormat="1">
      <c r="B199" s="5"/>
      <c r="D199" s="104"/>
      <c r="E199" s="51"/>
      <c r="F199" s="59" t="s">
        <v>56</v>
      </c>
      <c r="G199" s="72">
        <f t="shared" ref="G199:G204" si="53">SUM(H199:AP199)</f>
        <v>247962</v>
      </c>
      <c r="H199" s="72">
        <f t="shared" ref="H199:AP199" si="54">SUM(H200:H204)</f>
        <v>2810</v>
      </c>
      <c r="I199" s="72">
        <f t="shared" si="54"/>
        <v>3091</v>
      </c>
      <c r="J199" s="72">
        <f t="shared" si="54"/>
        <v>4025</v>
      </c>
      <c r="K199" s="72">
        <f t="shared" si="54"/>
        <v>5117</v>
      </c>
      <c r="L199" s="72">
        <f t="shared" si="54"/>
        <v>5976</v>
      </c>
      <c r="M199" s="72">
        <f t="shared" si="54"/>
        <v>6965</v>
      </c>
      <c r="N199" s="72">
        <f t="shared" si="54"/>
        <v>7038</v>
      </c>
      <c r="O199" s="72">
        <f t="shared" si="54"/>
        <v>7111</v>
      </c>
      <c r="P199" s="72">
        <f t="shared" si="54"/>
        <v>7146</v>
      </c>
      <c r="Q199" s="72">
        <f t="shared" si="54"/>
        <v>7256</v>
      </c>
      <c r="R199" s="72">
        <f t="shared" si="54"/>
        <v>7298</v>
      </c>
      <c r="S199" s="72">
        <f t="shared" si="54"/>
        <v>7358</v>
      </c>
      <c r="T199" s="72">
        <f t="shared" si="54"/>
        <v>7418</v>
      </c>
      <c r="U199" s="72">
        <f t="shared" si="54"/>
        <v>7478</v>
      </c>
      <c r="V199" s="72">
        <f t="shared" si="54"/>
        <v>7539</v>
      </c>
      <c r="W199" s="72">
        <f t="shared" si="54"/>
        <v>7572</v>
      </c>
      <c r="X199" s="72">
        <f t="shared" si="54"/>
        <v>7604</v>
      </c>
      <c r="Y199" s="72">
        <f t="shared" si="54"/>
        <v>7637</v>
      </c>
      <c r="Z199" s="72">
        <f t="shared" si="54"/>
        <v>7669</v>
      </c>
      <c r="AA199" s="72">
        <f t="shared" si="54"/>
        <v>7703</v>
      </c>
      <c r="AB199" s="72">
        <f t="shared" si="54"/>
        <v>7713</v>
      </c>
      <c r="AC199" s="72">
        <f t="shared" si="54"/>
        <v>7724</v>
      </c>
      <c r="AD199" s="72">
        <f t="shared" si="54"/>
        <v>7733</v>
      </c>
      <c r="AE199" s="72">
        <f t="shared" si="54"/>
        <v>7743</v>
      </c>
      <c r="AF199" s="72">
        <f t="shared" si="54"/>
        <v>7754</v>
      </c>
      <c r="AG199" s="72">
        <f t="shared" si="54"/>
        <v>7753</v>
      </c>
      <c r="AH199" s="72">
        <f t="shared" si="54"/>
        <v>7752</v>
      </c>
      <c r="AI199" s="72">
        <f t="shared" si="54"/>
        <v>7751</v>
      </c>
      <c r="AJ199" s="72">
        <f t="shared" si="54"/>
        <v>7751</v>
      </c>
      <c r="AK199" s="72">
        <f t="shared" si="54"/>
        <v>7750</v>
      </c>
      <c r="AL199" s="72">
        <f t="shared" si="54"/>
        <v>7748</v>
      </c>
      <c r="AM199" s="72">
        <f t="shared" si="54"/>
        <v>7747</v>
      </c>
      <c r="AN199" s="72">
        <f t="shared" si="54"/>
        <v>7745</v>
      </c>
      <c r="AO199" s="72">
        <f t="shared" si="54"/>
        <v>7744</v>
      </c>
      <c r="AP199" s="72">
        <f t="shared" si="54"/>
        <v>7743</v>
      </c>
      <c r="AQ199" s="8"/>
      <c r="AS199" s="24"/>
    </row>
    <row r="200" spans="2:45">
      <c r="B200" s="5"/>
      <c r="D200" s="103" t="s">
        <v>76</v>
      </c>
      <c r="E200" s="46"/>
      <c r="F200" s="60" t="s">
        <v>52</v>
      </c>
      <c r="G200" s="72">
        <f t="shared" si="53"/>
        <v>0</v>
      </c>
      <c r="H200" s="73">
        <v>0</v>
      </c>
      <c r="I200" s="73">
        <v>0</v>
      </c>
      <c r="J200" s="73">
        <v>0</v>
      </c>
      <c r="K200" s="73">
        <v>0</v>
      </c>
      <c r="L200" s="73">
        <v>0</v>
      </c>
      <c r="M200" s="73">
        <v>0</v>
      </c>
      <c r="N200" s="73">
        <v>0</v>
      </c>
      <c r="O200" s="73">
        <v>0</v>
      </c>
      <c r="P200" s="73">
        <v>0</v>
      </c>
      <c r="Q200" s="73">
        <v>0</v>
      </c>
      <c r="R200" s="73">
        <v>0</v>
      </c>
      <c r="S200" s="73">
        <v>0</v>
      </c>
      <c r="T200" s="73">
        <v>0</v>
      </c>
      <c r="U200" s="73">
        <v>0</v>
      </c>
      <c r="V200" s="73">
        <v>0</v>
      </c>
      <c r="W200" s="73">
        <v>0</v>
      </c>
      <c r="X200" s="73">
        <v>0</v>
      </c>
      <c r="Y200" s="73">
        <v>0</v>
      </c>
      <c r="Z200" s="73">
        <v>0</v>
      </c>
      <c r="AA200" s="73">
        <v>0</v>
      </c>
      <c r="AB200" s="73">
        <v>0</v>
      </c>
      <c r="AC200" s="73">
        <v>0</v>
      </c>
      <c r="AD200" s="73">
        <v>0</v>
      </c>
      <c r="AE200" s="73">
        <v>0</v>
      </c>
      <c r="AF200" s="73">
        <v>0</v>
      </c>
      <c r="AG200" s="73">
        <v>0</v>
      </c>
      <c r="AH200" s="73">
        <v>0</v>
      </c>
      <c r="AI200" s="73">
        <v>0</v>
      </c>
      <c r="AJ200" s="73">
        <v>0</v>
      </c>
      <c r="AK200" s="73">
        <v>0</v>
      </c>
      <c r="AL200" s="73">
        <v>0</v>
      </c>
      <c r="AM200" s="73">
        <v>0</v>
      </c>
      <c r="AN200" s="73">
        <v>0</v>
      </c>
      <c r="AO200" s="73">
        <v>0</v>
      </c>
      <c r="AP200" s="73">
        <v>0</v>
      </c>
      <c r="AQ200" s="8"/>
      <c r="AS200" s="24"/>
    </row>
    <row r="201" spans="2:45">
      <c r="B201" s="5"/>
      <c r="D201" s="103" t="s">
        <v>77</v>
      </c>
      <c r="E201" s="46"/>
      <c r="F201" s="60" t="s">
        <v>53</v>
      </c>
      <c r="G201" s="72">
        <f t="shared" si="53"/>
        <v>13182</v>
      </c>
      <c r="H201" s="73">
        <v>13</v>
      </c>
      <c r="I201" s="73">
        <v>240</v>
      </c>
      <c r="J201" s="73">
        <v>300</v>
      </c>
      <c r="K201" s="73">
        <v>486</v>
      </c>
      <c r="L201" s="73">
        <v>410</v>
      </c>
      <c r="M201" s="73">
        <v>458</v>
      </c>
      <c r="N201" s="73">
        <v>443</v>
      </c>
      <c r="O201" s="73">
        <v>428</v>
      </c>
      <c r="P201" s="73">
        <v>376</v>
      </c>
      <c r="Q201" s="73">
        <v>397</v>
      </c>
      <c r="R201" s="73">
        <v>380</v>
      </c>
      <c r="S201" s="73">
        <v>381</v>
      </c>
      <c r="T201" s="73">
        <v>383</v>
      </c>
      <c r="U201" s="73">
        <v>384</v>
      </c>
      <c r="V201" s="73">
        <v>386</v>
      </c>
      <c r="W201" s="73">
        <v>386</v>
      </c>
      <c r="X201" s="73">
        <v>387</v>
      </c>
      <c r="Y201" s="73">
        <v>388</v>
      </c>
      <c r="Z201" s="73">
        <v>388</v>
      </c>
      <c r="AA201" s="73">
        <v>389</v>
      </c>
      <c r="AB201" s="73">
        <v>389</v>
      </c>
      <c r="AC201" s="73">
        <v>389</v>
      </c>
      <c r="AD201" s="73">
        <v>389</v>
      </c>
      <c r="AE201" s="73">
        <v>389</v>
      </c>
      <c r="AF201" s="73">
        <v>389</v>
      </c>
      <c r="AG201" s="73">
        <v>388</v>
      </c>
      <c r="AH201" s="73">
        <v>387</v>
      </c>
      <c r="AI201" s="73">
        <v>386</v>
      </c>
      <c r="AJ201" s="73">
        <v>386</v>
      </c>
      <c r="AK201" s="73">
        <v>385</v>
      </c>
      <c r="AL201" s="73">
        <v>383</v>
      </c>
      <c r="AM201" s="73">
        <v>382</v>
      </c>
      <c r="AN201" s="73">
        <v>380</v>
      </c>
      <c r="AO201" s="73">
        <v>379</v>
      </c>
      <c r="AP201" s="73">
        <v>378</v>
      </c>
      <c r="AQ201" s="8"/>
      <c r="AS201" s="24"/>
    </row>
    <row r="202" spans="2:45">
      <c r="B202" s="5"/>
      <c r="D202" s="103" t="s">
        <v>78</v>
      </c>
      <c r="E202" s="46"/>
      <c r="F202" s="60" t="s">
        <v>54</v>
      </c>
      <c r="G202" s="72">
        <f t="shared" si="53"/>
        <v>118180</v>
      </c>
      <c r="H202" s="73">
        <v>1408</v>
      </c>
      <c r="I202" s="73">
        <v>1435</v>
      </c>
      <c r="J202" s="73">
        <v>1875</v>
      </c>
      <c r="K202" s="73">
        <v>2331</v>
      </c>
      <c r="L202" s="73">
        <v>2802</v>
      </c>
      <c r="M202" s="73">
        <v>3276</v>
      </c>
      <c r="N202" s="73">
        <v>3320</v>
      </c>
      <c r="O202" s="73">
        <v>3364</v>
      </c>
      <c r="P202" s="73">
        <v>3408</v>
      </c>
      <c r="Q202" s="73">
        <v>3453</v>
      </c>
      <c r="R202" s="73">
        <v>3482</v>
      </c>
      <c r="S202" s="73">
        <v>3512</v>
      </c>
      <c r="T202" s="73">
        <v>3541</v>
      </c>
      <c r="U202" s="73">
        <v>3571</v>
      </c>
      <c r="V202" s="73">
        <v>3601</v>
      </c>
      <c r="W202" s="73">
        <v>3617</v>
      </c>
      <c r="X202" s="73">
        <v>3633</v>
      </c>
      <c r="Y202" s="73">
        <v>3649</v>
      </c>
      <c r="Z202" s="73">
        <v>3665</v>
      </c>
      <c r="AA202" s="73">
        <v>3682</v>
      </c>
      <c r="AB202" s="73">
        <v>3687</v>
      </c>
      <c r="AC202" s="73">
        <v>3692</v>
      </c>
      <c r="AD202" s="73">
        <v>3697</v>
      </c>
      <c r="AE202" s="73">
        <v>3702</v>
      </c>
      <c r="AF202" s="73">
        <v>3707</v>
      </c>
      <c r="AG202" s="73">
        <v>3707</v>
      </c>
      <c r="AH202" s="73">
        <v>3707</v>
      </c>
      <c r="AI202" s="73">
        <v>3707</v>
      </c>
      <c r="AJ202" s="73">
        <v>3707</v>
      </c>
      <c r="AK202" s="73">
        <v>3707</v>
      </c>
      <c r="AL202" s="73">
        <v>3707</v>
      </c>
      <c r="AM202" s="73">
        <v>3707</v>
      </c>
      <c r="AN202" s="73">
        <v>3707</v>
      </c>
      <c r="AO202" s="73">
        <v>3707</v>
      </c>
      <c r="AP202" s="73">
        <v>3707</v>
      </c>
      <c r="AQ202" s="8"/>
      <c r="AS202" s="24"/>
    </row>
    <row r="203" spans="2:45">
      <c r="B203" s="5"/>
      <c r="D203" s="103" t="s">
        <v>79</v>
      </c>
      <c r="E203" s="46"/>
      <c r="F203" s="60" t="s">
        <v>11</v>
      </c>
      <c r="G203" s="72">
        <f t="shared" si="53"/>
        <v>39202</v>
      </c>
      <c r="H203" s="73">
        <v>467</v>
      </c>
      <c r="I203" s="73">
        <v>476</v>
      </c>
      <c r="J203" s="73">
        <v>622</v>
      </c>
      <c r="K203" s="73">
        <v>773</v>
      </c>
      <c r="L203" s="73">
        <v>929</v>
      </c>
      <c r="M203" s="73">
        <v>1086</v>
      </c>
      <c r="N203" s="73">
        <v>1101</v>
      </c>
      <c r="O203" s="73">
        <v>1116</v>
      </c>
      <c r="P203" s="73">
        <v>1130</v>
      </c>
      <c r="Q203" s="73">
        <v>1145</v>
      </c>
      <c r="R203" s="73">
        <v>1155</v>
      </c>
      <c r="S203" s="73">
        <v>1165</v>
      </c>
      <c r="T203" s="73">
        <v>1175</v>
      </c>
      <c r="U203" s="73">
        <v>1184</v>
      </c>
      <c r="V203" s="73">
        <v>1194</v>
      </c>
      <c r="W203" s="73">
        <v>1200</v>
      </c>
      <c r="X203" s="73">
        <v>1205</v>
      </c>
      <c r="Y203" s="73">
        <v>1210</v>
      </c>
      <c r="Z203" s="73">
        <v>1216</v>
      </c>
      <c r="AA203" s="73">
        <v>1221</v>
      </c>
      <c r="AB203" s="73">
        <v>1223</v>
      </c>
      <c r="AC203" s="73">
        <v>1225</v>
      </c>
      <c r="AD203" s="73">
        <v>1226</v>
      </c>
      <c r="AE203" s="73">
        <v>1228</v>
      </c>
      <c r="AF203" s="73">
        <v>1230</v>
      </c>
      <c r="AG203" s="73">
        <v>1230</v>
      </c>
      <c r="AH203" s="73">
        <v>1230</v>
      </c>
      <c r="AI203" s="73">
        <v>1230</v>
      </c>
      <c r="AJ203" s="73">
        <v>1230</v>
      </c>
      <c r="AK203" s="73">
        <v>1230</v>
      </c>
      <c r="AL203" s="73">
        <v>1230</v>
      </c>
      <c r="AM203" s="73">
        <v>1230</v>
      </c>
      <c r="AN203" s="73">
        <v>1230</v>
      </c>
      <c r="AO203" s="73">
        <v>1230</v>
      </c>
      <c r="AP203" s="73">
        <v>1230</v>
      </c>
      <c r="AQ203" s="8"/>
      <c r="AS203" s="24"/>
    </row>
    <row r="204" spans="2:45">
      <c r="B204" s="5"/>
      <c r="D204" s="103" t="s">
        <v>80</v>
      </c>
      <c r="E204" s="49"/>
      <c r="F204" s="60" t="s">
        <v>15</v>
      </c>
      <c r="G204" s="72">
        <f t="shared" si="53"/>
        <v>77398</v>
      </c>
      <c r="H204" s="73">
        <v>922</v>
      </c>
      <c r="I204" s="73">
        <v>940</v>
      </c>
      <c r="J204" s="73">
        <v>1228</v>
      </c>
      <c r="K204" s="73">
        <v>1527</v>
      </c>
      <c r="L204" s="73">
        <v>1835</v>
      </c>
      <c r="M204" s="73">
        <v>2145</v>
      </c>
      <c r="N204" s="73">
        <v>2174</v>
      </c>
      <c r="O204" s="73">
        <v>2203</v>
      </c>
      <c r="P204" s="73">
        <v>2232</v>
      </c>
      <c r="Q204" s="73">
        <v>2261</v>
      </c>
      <c r="R204" s="73">
        <v>2281</v>
      </c>
      <c r="S204" s="73">
        <v>2300</v>
      </c>
      <c r="T204" s="73">
        <v>2319</v>
      </c>
      <c r="U204" s="73">
        <v>2339</v>
      </c>
      <c r="V204" s="73">
        <v>2358</v>
      </c>
      <c r="W204" s="73">
        <v>2369</v>
      </c>
      <c r="X204" s="73">
        <v>2379</v>
      </c>
      <c r="Y204" s="73">
        <v>2390</v>
      </c>
      <c r="Z204" s="73">
        <v>2400</v>
      </c>
      <c r="AA204" s="73">
        <v>2411</v>
      </c>
      <c r="AB204" s="73">
        <v>2414</v>
      </c>
      <c r="AC204" s="73">
        <v>2418</v>
      </c>
      <c r="AD204" s="73">
        <v>2421</v>
      </c>
      <c r="AE204" s="73">
        <v>2424</v>
      </c>
      <c r="AF204" s="73">
        <v>2428</v>
      </c>
      <c r="AG204" s="73">
        <v>2428</v>
      </c>
      <c r="AH204" s="73">
        <v>2428</v>
      </c>
      <c r="AI204" s="73">
        <v>2428</v>
      </c>
      <c r="AJ204" s="73">
        <v>2428</v>
      </c>
      <c r="AK204" s="73">
        <v>2428</v>
      </c>
      <c r="AL204" s="73">
        <v>2428</v>
      </c>
      <c r="AM204" s="73">
        <v>2428</v>
      </c>
      <c r="AN204" s="73">
        <v>2428</v>
      </c>
      <c r="AO204" s="73">
        <v>2428</v>
      </c>
      <c r="AP204" s="73">
        <v>2428</v>
      </c>
      <c r="AQ204" s="8"/>
      <c r="AS204" s="24"/>
    </row>
    <row r="205" spans="2:45">
      <c r="B205" s="5"/>
      <c r="D205" s="103"/>
      <c r="E205" s="49"/>
      <c r="F205" s="49"/>
      <c r="G205" s="54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8"/>
      <c r="AS205" s="24"/>
    </row>
    <row r="206" spans="2:45" s="22" customFormat="1">
      <c r="B206" s="5"/>
      <c r="D206" s="104"/>
      <c r="E206" s="51"/>
      <c r="F206" s="59" t="s">
        <v>57</v>
      </c>
      <c r="G206" s="72">
        <f t="shared" ref="G206:G211" si="55">SUM(H206:AP206)</f>
        <v>136194</v>
      </c>
      <c r="H206" s="72">
        <f t="shared" ref="H206:AP206" si="56">SUM(H207:H211)</f>
        <v>1067</v>
      </c>
      <c r="I206" s="72">
        <f t="shared" si="56"/>
        <v>1076</v>
      </c>
      <c r="J206" s="72">
        <f t="shared" si="56"/>
        <v>2754</v>
      </c>
      <c r="K206" s="72">
        <f t="shared" si="56"/>
        <v>3496</v>
      </c>
      <c r="L206" s="72">
        <f t="shared" si="56"/>
        <v>3438</v>
      </c>
      <c r="M206" s="72">
        <f t="shared" si="56"/>
        <v>3823</v>
      </c>
      <c r="N206" s="72">
        <f t="shared" si="56"/>
        <v>3760</v>
      </c>
      <c r="O206" s="72">
        <f t="shared" si="56"/>
        <v>3697</v>
      </c>
      <c r="P206" s="72">
        <f t="shared" si="56"/>
        <v>3456</v>
      </c>
      <c r="Q206" s="72">
        <f t="shared" si="56"/>
        <v>3565</v>
      </c>
      <c r="R206" s="72">
        <f t="shared" si="56"/>
        <v>4179</v>
      </c>
      <c r="S206" s="72">
        <f t="shared" si="56"/>
        <v>4195</v>
      </c>
      <c r="T206" s="72">
        <f t="shared" si="56"/>
        <v>4210</v>
      </c>
      <c r="U206" s="72">
        <f t="shared" si="56"/>
        <v>4224</v>
      </c>
      <c r="V206" s="72">
        <f t="shared" si="56"/>
        <v>4241</v>
      </c>
      <c r="W206" s="72">
        <f t="shared" si="56"/>
        <v>4248</v>
      </c>
      <c r="X206" s="72">
        <f t="shared" si="56"/>
        <v>4254</v>
      </c>
      <c r="Y206" s="72">
        <f t="shared" si="56"/>
        <v>4263</v>
      </c>
      <c r="Z206" s="72">
        <f t="shared" si="56"/>
        <v>4269</v>
      </c>
      <c r="AA206" s="72">
        <f t="shared" si="56"/>
        <v>4277</v>
      </c>
      <c r="AB206" s="72">
        <f t="shared" si="56"/>
        <v>4276</v>
      </c>
      <c r="AC206" s="72">
        <f t="shared" si="56"/>
        <v>4276</v>
      </c>
      <c r="AD206" s="72">
        <f t="shared" si="56"/>
        <v>4277</v>
      </c>
      <c r="AE206" s="72">
        <f t="shared" si="56"/>
        <v>4276</v>
      </c>
      <c r="AF206" s="72">
        <f t="shared" si="56"/>
        <v>4276</v>
      </c>
      <c r="AG206" s="72">
        <f t="shared" si="56"/>
        <v>4269</v>
      </c>
      <c r="AH206" s="72">
        <f t="shared" si="56"/>
        <v>4263</v>
      </c>
      <c r="AI206" s="72">
        <f t="shared" si="56"/>
        <v>4256</v>
      </c>
      <c r="AJ206" s="72">
        <f t="shared" si="56"/>
        <v>4249</v>
      </c>
      <c r="AK206" s="72">
        <f t="shared" si="56"/>
        <v>4243</v>
      </c>
      <c r="AL206" s="72">
        <f t="shared" si="56"/>
        <v>4232</v>
      </c>
      <c r="AM206" s="72">
        <f t="shared" si="56"/>
        <v>4220</v>
      </c>
      <c r="AN206" s="72">
        <f t="shared" si="56"/>
        <v>4208</v>
      </c>
      <c r="AO206" s="72">
        <f t="shared" si="56"/>
        <v>4196</v>
      </c>
      <c r="AP206" s="72">
        <f t="shared" si="56"/>
        <v>4185</v>
      </c>
      <c r="AQ206" s="8"/>
      <c r="AS206" s="24"/>
    </row>
    <row r="207" spans="2:45">
      <c r="B207" s="5"/>
      <c r="D207" s="103" t="s">
        <v>81</v>
      </c>
      <c r="E207" s="46"/>
      <c r="F207" s="60" t="s">
        <v>52</v>
      </c>
      <c r="G207" s="72">
        <f t="shared" si="55"/>
        <v>46230</v>
      </c>
      <c r="H207" s="73">
        <v>919</v>
      </c>
      <c r="I207" s="73">
        <v>926</v>
      </c>
      <c r="J207" s="73">
        <v>2225</v>
      </c>
      <c r="K207" s="73">
        <v>2715</v>
      </c>
      <c r="L207" s="73">
        <v>1164</v>
      </c>
      <c r="M207" s="73">
        <v>1267</v>
      </c>
      <c r="N207" s="73">
        <v>1272</v>
      </c>
      <c r="O207" s="73">
        <v>1277</v>
      </c>
      <c r="P207" s="73">
        <v>1282</v>
      </c>
      <c r="Q207" s="73">
        <v>1286</v>
      </c>
      <c r="R207" s="73">
        <v>1267</v>
      </c>
      <c r="S207" s="73">
        <v>1270</v>
      </c>
      <c r="T207" s="73">
        <v>1272</v>
      </c>
      <c r="U207" s="73">
        <v>1274</v>
      </c>
      <c r="V207" s="73">
        <v>1277</v>
      </c>
      <c r="W207" s="73">
        <v>1278</v>
      </c>
      <c r="X207" s="73">
        <v>1279</v>
      </c>
      <c r="Y207" s="73">
        <v>1280</v>
      </c>
      <c r="Z207" s="73">
        <v>1281</v>
      </c>
      <c r="AA207" s="73">
        <v>1282</v>
      </c>
      <c r="AB207" s="73">
        <v>1282</v>
      </c>
      <c r="AC207" s="73">
        <v>1282</v>
      </c>
      <c r="AD207" s="73">
        <v>1282</v>
      </c>
      <c r="AE207" s="73">
        <v>1281</v>
      </c>
      <c r="AF207" s="73">
        <v>1281</v>
      </c>
      <c r="AG207" s="73">
        <v>1280</v>
      </c>
      <c r="AH207" s="73">
        <v>1279</v>
      </c>
      <c r="AI207" s="73">
        <v>1277</v>
      </c>
      <c r="AJ207" s="73">
        <v>1276</v>
      </c>
      <c r="AK207" s="73">
        <v>1275</v>
      </c>
      <c r="AL207" s="73">
        <v>1273</v>
      </c>
      <c r="AM207" s="73">
        <v>1271</v>
      </c>
      <c r="AN207" s="73">
        <v>1268</v>
      </c>
      <c r="AO207" s="73">
        <v>1266</v>
      </c>
      <c r="AP207" s="73">
        <v>1264</v>
      </c>
      <c r="AQ207" s="8"/>
      <c r="AS207" s="24"/>
    </row>
    <row r="208" spans="2:45">
      <c r="B208" s="5"/>
      <c r="D208" s="103" t="s">
        <v>82</v>
      </c>
      <c r="E208" s="46"/>
      <c r="F208" s="60" t="s">
        <v>53</v>
      </c>
      <c r="G208" s="72">
        <f t="shared" si="55"/>
        <v>77604</v>
      </c>
      <c r="H208" s="73">
        <v>0</v>
      </c>
      <c r="I208" s="73">
        <v>0</v>
      </c>
      <c r="J208" s="73">
        <v>332</v>
      </c>
      <c r="K208" s="73">
        <v>537</v>
      </c>
      <c r="L208" s="73">
        <v>1981</v>
      </c>
      <c r="M208" s="73">
        <v>2214</v>
      </c>
      <c r="N208" s="73">
        <v>2141</v>
      </c>
      <c r="O208" s="73">
        <v>2068</v>
      </c>
      <c r="P208" s="73">
        <v>1819</v>
      </c>
      <c r="Q208" s="73">
        <v>1918</v>
      </c>
      <c r="R208" s="73">
        <v>2548</v>
      </c>
      <c r="S208" s="73">
        <v>2558</v>
      </c>
      <c r="T208" s="73">
        <v>2568</v>
      </c>
      <c r="U208" s="73">
        <v>2577</v>
      </c>
      <c r="V208" s="73">
        <v>2587</v>
      </c>
      <c r="W208" s="73">
        <v>2592</v>
      </c>
      <c r="X208" s="73">
        <v>2596</v>
      </c>
      <c r="Y208" s="73">
        <v>2601</v>
      </c>
      <c r="Z208" s="73">
        <v>2605</v>
      </c>
      <c r="AA208" s="73">
        <v>2610</v>
      </c>
      <c r="AB208" s="73">
        <v>2609</v>
      </c>
      <c r="AC208" s="73">
        <v>2609</v>
      </c>
      <c r="AD208" s="73">
        <v>2608</v>
      </c>
      <c r="AE208" s="73">
        <v>2607</v>
      </c>
      <c r="AF208" s="73">
        <v>2607</v>
      </c>
      <c r="AG208" s="73">
        <v>2601</v>
      </c>
      <c r="AH208" s="73">
        <v>2596</v>
      </c>
      <c r="AI208" s="73">
        <v>2591</v>
      </c>
      <c r="AJ208" s="73">
        <v>2585</v>
      </c>
      <c r="AK208" s="73">
        <v>2580</v>
      </c>
      <c r="AL208" s="73">
        <v>2571</v>
      </c>
      <c r="AM208" s="73">
        <v>2561</v>
      </c>
      <c r="AN208" s="73">
        <v>2552</v>
      </c>
      <c r="AO208" s="73">
        <v>2542</v>
      </c>
      <c r="AP208" s="73">
        <v>2533</v>
      </c>
      <c r="AQ208" s="8"/>
      <c r="AS208" s="24"/>
    </row>
    <row r="209" spans="2:45">
      <c r="B209" s="5"/>
      <c r="D209" s="103" t="s">
        <v>83</v>
      </c>
      <c r="E209" s="46"/>
      <c r="F209" s="60" t="s">
        <v>54</v>
      </c>
      <c r="G209" s="72">
        <f t="shared" si="55"/>
        <v>6219</v>
      </c>
      <c r="H209" s="73">
        <v>74</v>
      </c>
      <c r="I209" s="73">
        <v>76</v>
      </c>
      <c r="J209" s="73">
        <v>99</v>
      </c>
      <c r="K209" s="73">
        <v>123</v>
      </c>
      <c r="L209" s="73">
        <v>147</v>
      </c>
      <c r="M209" s="73">
        <v>172</v>
      </c>
      <c r="N209" s="73">
        <v>175</v>
      </c>
      <c r="O209" s="73">
        <v>177</v>
      </c>
      <c r="P209" s="73">
        <v>179</v>
      </c>
      <c r="Q209" s="73">
        <v>182</v>
      </c>
      <c r="R209" s="73">
        <v>183</v>
      </c>
      <c r="S209" s="73">
        <v>185</v>
      </c>
      <c r="T209" s="73">
        <v>186</v>
      </c>
      <c r="U209" s="73">
        <v>188</v>
      </c>
      <c r="V209" s="73">
        <v>190</v>
      </c>
      <c r="W209" s="73">
        <v>190</v>
      </c>
      <c r="X209" s="73">
        <v>191</v>
      </c>
      <c r="Y209" s="73">
        <v>192</v>
      </c>
      <c r="Z209" s="73">
        <v>193</v>
      </c>
      <c r="AA209" s="73">
        <v>194</v>
      </c>
      <c r="AB209" s="73">
        <v>194</v>
      </c>
      <c r="AC209" s="73">
        <v>194</v>
      </c>
      <c r="AD209" s="73">
        <v>195</v>
      </c>
      <c r="AE209" s="73">
        <v>195</v>
      </c>
      <c r="AF209" s="73">
        <v>195</v>
      </c>
      <c r="AG209" s="73">
        <v>195</v>
      </c>
      <c r="AH209" s="73">
        <v>195</v>
      </c>
      <c r="AI209" s="73">
        <v>195</v>
      </c>
      <c r="AJ209" s="73">
        <v>195</v>
      </c>
      <c r="AK209" s="73">
        <v>195</v>
      </c>
      <c r="AL209" s="73">
        <v>195</v>
      </c>
      <c r="AM209" s="73">
        <v>195</v>
      </c>
      <c r="AN209" s="73">
        <v>195</v>
      </c>
      <c r="AO209" s="73">
        <v>195</v>
      </c>
      <c r="AP209" s="73">
        <v>195</v>
      </c>
      <c r="AQ209" s="8"/>
      <c r="AS209" s="24"/>
    </row>
    <row r="210" spans="2:45">
      <c r="B210" s="5"/>
      <c r="D210" s="103" t="s">
        <v>84</v>
      </c>
      <c r="E210" s="46"/>
      <c r="F210" s="60" t="s">
        <v>11</v>
      </c>
      <c r="G210" s="72">
        <f t="shared" si="55"/>
        <v>2066</v>
      </c>
      <c r="H210" s="73">
        <v>25</v>
      </c>
      <c r="I210" s="73">
        <v>25</v>
      </c>
      <c r="J210" s="73">
        <v>33</v>
      </c>
      <c r="K210" s="73">
        <v>41</v>
      </c>
      <c r="L210" s="73">
        <v>49</v>
      </c>
      <c r="M210" s="73">
        <v>57</v>
      </c>
      <c r="N210" s="73">
        <v>58</v>
      </c>
      <c r="O210" s="73">
        <v>59</v>
      </c>
      <c r="P210" s="73">
        <v>59</v>
      </c>
      <c r="Q210" s="73">
        <v>60</v>
      </c>
      <c r="R210" s="73">
        <v>61</v>
      </c>
      <c r="S210" s="73">
        <v>61</v>
      </c>
      <c r="T210" s="73">
        <v>62</v>
      </c>
      <c r="U210" s="73">
        <v>62</v>
      </c>
      <c r="V210" s="73">
        <v>63</v>
      </c>
      <c r="W210" s="73">
        <v>63</v>
      </c>
      <c r="X210" s="73">
        <v>63</v>
      </c>
      <c r="Y210" s="73">
        <v>64</v>
      </c>
      <c r="Z210" s="73">
        <v>64</v>
      </c>
      <c r="AA210" s="73">
        <v>64</v>
      </c>
      <c r="AB210" s="73">
        <v>64</v>
      </c>
      <c r="AC210" s="73">
        <v>64</v>
      </c>
      <c r="AD210" s="73">
        <v>65</v>
      </c>
      <c r="AE210" s="73">
        <v>65</v>
      </c>
      <c r="AF210" s="73">
        <v>65</v>
      </c>
      <c r="AG210" s="73">
        <v>65</v>
      </c>
      <c r="AH210" s="73">
        <v>65</v>
      </c>
      <c r="AI210" s="73">
        <v>65</v>
      </c>
      <c r="AJ210" s="73">
        <v>65</v>
      </c>
      <c r="AK210" s="73">
        <v>65</v>
      </c>
      <c r="AL210" s="73">
        <v>65</v>
      </c>
      <c r="AM210" s="73">
        <v>65</v>
      </c>
      <c r="AN210" s="73">
        <v>65</v>
      </c>
      <c r="AO210" s="73">
        <v>65</v>
      </c>
      <c r="AP210" s="73">
        <v>65</v>
      </c>
      <c r="AQ210" s="8"/>
      <c r="AS210" s="24"/>
    </row>
    <row r="211" spans="2:45">
      <c r="B211" s="5"/>
      <c r="D211" s="103" t="s">
        <v>85</v>
      </c>
      <c r="E211" s="49"/>
      <c r="F211" s="60" t="s">
        <v>15</v>
      </c>
      <c r="G211" s="72">
        <f t="shared" si="55"/>
        <v>4075</v>
      </c>
      <c r="H211" s="73">
        <v>49</v>
      </c>
      <c r="I211" s="73">
        <v>49</v>
      </c>
      <c r="J211" s="73">
        <v>65</v>
      </c>
      <c r="K211" s="73">
        <v>80</v>
      </c>
      <c r="L211" s="73">
        <v>97</v>
      </c>
      <c r="M211" s="73">
        <v>113</v>
      </c>
      <c r="N211" s="73">
        <v>114</v>
      </c>
      <c r="O211" s="73">
        <v>116</v>
      </c>
      <c r="P211" s="73">
        <v>117</v>
      </c>
      <c r="Q211" s="73">
        <v>119</v>
      </c>
      <c r="R211" s="73">
        <v>120</v>
      </c>
      <c r="S211" s="73">
        <v>121</v>
      </c>
      <c r="T211" s="73">
        <v>122</v>
      </c>
      <c r="U211" s="73">
        <v>123</v>
      </c>
      <c r="V211" s="73">
        <v>124</v>
      </c>
      <c r="W211" s="73">
        <v>125</v>
      </c>
      <c r="X211" s="73">
        <v>125</v>
      </c>
      <c r="Y211" s="73">
        <v>126</v>
      </c>
      <c r="Z211" s="73">
        <v>126</v>
      </c>
      <c r="AA211" s="73">
        <v>127</v>
      </c>
      <c r="AB211" s="73">
        <v>127</v>
      </c>
      <c r="AC211" s="73">
        <v>127</v>
      </c>
      <c r="AD211" s="73">
        <v>127</v>
      </c>
      <c r="AE211" s="73">
        <v>128</v>
      </c>
      <c r="AF211" s="73">
        <v>128</v>
      </c>
      <c r="AG211" s="73">
        <v>128</v>
      </c>
      <c r="AH211" s="73">
        <v>128</v>
      </c>
      <c r="AI211" s="73">
        <v>128</v>
      </c>
      <c r="AJ211" s="73">
        <v>128</v>
      </c>
      <c r="AK211" s="73">
        <v>128</v>
      </c>
      <c r="AL211" s="73">
        <v>128</v>
      </c>
      <c r="AM211" s="73">
        <v>128</v>
      </c>
      <c r="AN211" s="73">
        <v>128</v>
      </c>
      <c r="AO211" s="73">
        <v>128</v>
      </c>
      <c r="AP211" s="73">
        <v>128</v>
      </c>
      <c r="AQ211" s="8"/>
      <c r="AS211" s="24"/>
    </row>
    <row r="212" spans="2:45">
      <c r="B212" s="5"/>
      <c r="D212" s="103"/>
      <c r="E212" s="55"/>
      <c r="F212" s="56"/>
      <c r="G212" s="54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8"/>
      <c r="AS212" s="24"/>
    </row>
    <row r="213" spans="2:45">
      <c r="B213" s="5"/>
      <c r="D213" s="103"/>
      <c r="E213" s="57">
        <f>E184+1</f>
        <v>8</v>
      </c>
      <c r="F213" s="58" t="str">
        <f>LOOKUP(E213,CAPEX!$E$11:$E$19,CAPEX!$F$11:$F$19)</f>
        <v>Rio de Janeiro - AP 1, 2.2 e 3</v>
      </c>
      <c r="G213" s="7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8"/>
      <c r="AS213" s="24"/>
    </row>
    <row r="214" spans="2:45" s="22" customFormat="1">
      <c r="B214" s="5"/>
      <c r="D214" s="104"/>
      <c r="E214" s="51"/>
      <c r="F214" s="59" t="s">
        <v>51</v>
      </c>
      <c r="G214" s="72">
        <f t="shared" ref="G214:G219" si="57">SUM(H214:AP214)</f>
        <v>3502666</v>
      </c>
      <c r="H214" s="72">
        <f t="shared" ref="H214:AP214" si="58">SUM(H215:H219)</f>
        <v>107972</v>
      </c>
      <c r="I214" s="72">
        <f t="shared" si="58"/>
        <v>112598</v>
      </c>
      <c r="J214" s="72">
        <f t="shared" si="58"/>
        <v>112803</v>
      </c>
      <c r="K214" s="72">
        <f t="shared" si="58"/>
        <v>113010</v>
      </c>
      <c r="L214" s="72">
        <f t="shared" si="58"/>
        <v>110845</v>
      </c>
      <c r="M214" s="72">
        <f t="shared" si="58"/>
        <v>108736</v>
      </c>
      <c r="N214" s="72">
        <f t="shared" si="58"/>
        <v>106524</v>
      </c>
      <c r="O214" s="72">
        <f t="shared" si="58"/>
        <v>104212</v>
      </c>
      <c r="P214" s="72">
        <f t="shared" si="58"/>
        <v>100408</v>
      </c>
      <c r="Q214" s="72">
        <f t="shared" si="58"/>
        <v>98070</v>
      </c>
      <c r="R214" s="72">
        <f t="shared" si="58"/>
        <v>95483</v>
      </c>
      <c r="S214" s="72">
        <f t="shared" si="58"/>
        <v>96090</v>
      </c>
      <c r="T214" s="72">
        <f t="shared" si="58"/>
        <v>96698</v>
      </c>
      <c r="U214" s="72">
        <f t="shared" si="58"/>
        <v>97307</v>
      </c>
      <c r="V214" s="72">
        <f t="shared" si="58"/>
        <v>97918</v>
      </c>
      <c r="W214" s="72">
        <f t="shared" si="58"/>
        <v>97974</v>
      </c>
      <c r="X214" s="72">
        <f t="shared" si="58"/>
        <v>98029</v>
      </c>
      <c r="Y214" s="72">
        <f t="shared" si="58"/>
        <v>98087</v>
      </c>
      <c r="Z214" s="72">
        <f t="shared" si="58"/>
        <v>98143</v>
      </c>
      <c r="AA214" s="72">
        <f t="shared" si="58"/>
        <v>98200</v>
      </c>
      <c r="AB214" s="72">
        <f t="shared" si="58"/>
        <v>98106</v>
      </c>
      <c r="AC214" s="72">
        <f t="shared" si="58"/>
        <v>98010</v>
      </c>
      <c r="AD214" s="72">
        <f t="shared" si="58"/>
        <v>97916</v>
      </c>
      <c r="AE214" s="72">
        <f t="shared" si="58"/>
        <v>97822</v>
      </c>
      <c r="AF214" s="72">
        <f t="shared" si="58"/>
        <v>97727</v>
      </c>
      <c r="AG214" s="72">
        <f t="shared" si="58"/>
        <v>97513</v>
      </c>
      <c r="AH214" s="72">
        <f t="shared" si="58"/>
        <v>97300</v>
      </c>
      <c r="AI214" s="72">
        <f t="shared" si="58"/>
        <v>97086</v>
      </c>
      <c r="AJ214" s="72">
        <f t="shared" si="58"/>
        <v>96874</v>
      </c>
      <c r="AK214" s="72">
        <f t="shared" si="58"/>
        <v>96660</v>
      </c>
      <c r="AL214" s="72">
        <f t="shared" si="58"/>
        <v>96343</v>
      </c>
      <c r="AM214" s="72">
        <f t="shared" si="58"/>
        <v>96026</v>
      </c>
      <c r="AN214" s="72">
        <f t="shared" si="58"/>
        <v>95709</v>
      </c>
      <c r="AO214" s="72">
        <f t="shared" si="58"/>
        <v>95392</v>
      </c>
      <c r="AP214" s="72">
        <f t="shared" si="58"/>
        <v>95075</v>
      </c>
      <c r="AQ214" s="8"/>
      <c r="AS214" s="24"/>
    </row>
    <row r="215" spans="2:45">
      <c r="B215" s="5"/>
      <c r="D215" s="103" t="s">
        <v>66</v>
      </c>
      <c r="E215" s="46"/>
      <c r="F215" s="60" t="s">
        <v>52</v>
      </c>
      <c r="G215" s="72">
        <f t="shared" si="57"/>
        <v>2660</v>
      </c>
      <c r="H215" s="73">
        <v>76</v>
      </c>
      <c r="I215" s="73">
        <v>76</v>
      </c>
      <c r="J215" s="73">
        <v>76</v>
      </c>
      <c r="K215" s="73">
        <v>76</v>
      </c>
      <c r="L215" s="73">
        <v>76</v>
      </c>
      <c r="M215" s="73">
        <v>76</v>
      </c>
      <c r="N215" s="73">
        <v>76</v>
      </c>
      <c r="O215" s="73">
        <v>76</v>
      </c>
      <c r="P215" s="73">
        <v>76</v>
      </c>
      <c r="Q215" s="73">
        <v>76</v>
      </c>
      <c r="R215" s="73">
        <v>76</v>
      </c>
      <c r="S215" s="73">
        <v>76</v>
      </c>
      <c r="T215" s="73">
        <v>76</v>
      </c>
      <c r="U215" s="73">
        <v>76</v>
      </c>
      <c r="V215" s="73">
        <v>76</v>
      </c>
      <c r="W215" s="73">
        <v>76</v>
      </c>
      <c r="X215" s="73">
        <v>76</v>
      </c>
      <c r="Y215" s="73">
        <v>76</v>
      </c>
      <c r="Z215" s="73">
        <v>76</v>
      </c>
      <c r="AA215" s="73">
        <v>76</v>
      </c>
      <c r="AB215" s="73">
        <v>76</v>
      </c>
      <c r="AC215" s="73">
        <v>76</v>
      </c>
      <c r="AD215" s="73">
        <v>76</v>
      </c>
      <c r="AE215" s="73">
        <v>76</v>
      </c>
      <c r="AF215" s="73">
        <v>76</v>
      </c>
      <c r="AG215" s="73">
        <v>76</v>
      </c>
      <c r="AH215" s="73">
        <v>76</v>
      </c>
      <c r="AI215" s="73">
        <v>76</v>
      </c>
      <c r="AJ215" s="73">
        <v>76</v>
      </c>
      <c r="AK215" s="73">
        <v>76</v>
      </c>
      <c r="AL215" s="73">
        <v>76</v>
      </c>
      <c r="AM215" s="73">
        <v>76</v>
      </c>
      <c r="AN215" s="73">
        <v>76</v>
      </c>
      <c r="AO215" s="73">
        <v>76</v>
      </c>
      <c r="AP215" s="73">
        <v>76</v>
      </c>
      <c r="AQ215" s="8"/>
      <c r="AS215" s="24"/>
    </row>
    <row r="216" spans="2:45">
      <c r="B216" s="5"/>
      <c r="D216" s="103" t="s">
        <v>67</v>
      </c>
      <c r="E216" s="46"/>
      <c r="F216" s="60" t="s">
        <v>53</v>
      </c>
      <c r="G216" s="72">
        <f t="shared" si="57"/>
        <v>2829894</v>
      </c>
      <c r="H216" s="73">
        <v>96356</v>
      </c>
      <c r="I216" s="73">
        <v>97455</v>
      </c>
      <c r="J216" s="73">
        <v>97455</v>
      </c>
      <c r="K216" s="73">
        <v>97455</v>
      </c>
      <c r="L216" s="73">
        <v>95081</v>
      </c>
      <c r="M216" s="73">
        <v>92433</v>
      </c>
      <c r="N216" s="73">
        <v>89677</v>
      </c>
      <c r="O216" s="73">
        <v>86817</v>
      </c>
      <c r="P216" s="73">
        <v>82464</v>
      </c>
      <c r="Q216" s="73">
        <v>79646</v>
      </c>
      <c r="R216" s="73">
        <v>76621</v>
      </c>
      <c r="S216" s="73">
        <v>76788</v>
      </c>
      <c r="T216" s="73">
        <v>76954</v>
      </c>
      <c r="U216" s="73">
        <v>77121</v>
      </c>
      <c r="V216" s="73">
        <v>77287</v>
      </c>
      <c r="W216" s="73">
        <v>77319</v>
      </c>
      <c r="X216" s="73">
        <v>77351</v>
      </c>
      <c r="Y216" s="73">
        <v>77384</v>
      </c>
      <c r="Z216" s="73">
        <v>77416</v>
      </c>
      <c r="AA216" s="73">
        <v>77448</v>
      </c>
      <c r="AB216" s="73">
        <v>77359</v>
      </c>
      <c r="AC216" s="73">
        <v>77269</v>
      </c>
      <c r="AD216" s="73">
        <v>77180</v>
      </c>
      <c r="AE216" s="73">
        <v>77091</v>
      </c>
      <c r="AF216" s="73">
        <v>77002</v>
      </c>
      <c r="AG216" s="73">
        <v>76800</v>
      </c>
      <c r="AH216" s="73">
        <v>76599</v>
      </c>
      <c r="AI216" s="73">
        <v>76397</v>
      </c>
      <c r="AJ216" s="73">
        <v>76196</v>
      </c>
      <c r="AK216" s="73">
        <v>75994</v>
      </c>
      <c r="AL216" s="73">
        <v>75695</v>
      </c>
      <c r="AM216" s="73">
        <v>75395</v>
      </c>
      <c r="AN216" s="73">
        <v>75096</v>
      </c>
      <c r="AO216" s="73">
        <v>74796</v>
      </c>
      <c r="AP216" s="73">
        <v>74497</v>
      </c>
      <c r="AQ216" s="8"/>
      <c r="AS216" s="24"/>
    </row>
    <row r="217" spans="2:45">
      <c r="B217" s="5"/>
      <c r="D217" s="103" t="s">
        <v>68</v>
      </c>
      <c r="E217" s="46"/>
      <c r="F217" s="60" t="s">
        <v>54</v>
      </c>
      <c r="G217" s="72">
        <f t="shared" si="57"/>
        <v>283220</v>
      </c>
      <c r="H217" s="73">
        <v>7102</v>
      </c>
      <c r="I217" s="73">
        <v>7187</v>
      </c>
      <c r="J217" s="73">
        <v>7316</v>
      </c>
      <c r="K217" s="73">
        <v>7446</v>
      </c>
      <c r="L217" s="73">
        <v>7576</v>
      </c>
      <c r="M217" s="73">
        <v>7682</v>
      </c>
      <c r="N217" s="73">
        <v>7789</v>
      </c>
      <c r="O217" s="73">
        <v>7897</v>
      </c>
      <c r="P217" s="73">
        <v>8005</v>
      </c>
      <c r="Q217" s="73">
        <v>8067</v>
      </c>
      <c r="R217" s="73">
        <v>8103</v>
      </c>
      <c r="S217" s="73">
        <v>8140</v>
      </c>
      <c r="T217" s="73">
        <v>8176</v>
      </c>
      <c r="U217" s="73">
        <v>8212</v>
      </c>
      <c r="V217" s="73">
        <v>8248</v>
      </c>
      <c r="W217" s="73">
        <v>8263</v>
      </c>
      <c r="X217" s="73">
        <v>8277</v>
      </c>
      <c r="Y217" s="73">
        <v>8292</v>
      </c>
      <c r="Z217" s="73">
        <v>8306</v>
      </c>
      <c r="AA217" s="73">
        <v>8321</v>
      </c>
      <c r="AB217" s="73">
        <v>8321</v>
      </c>
      <c r="AC217" s="73">
        <v>8321</v>
      </c>
      <c r="AD217" s="73">
        <v>8321</v>
      </c>
      <c r="AE217" s="73">
        <v>8321</v>
      </c>
      <c r="AF217" s="73">
        <v>8321</v>
      </c>
      <c r="AG217" s="73">
        <v>8321</v>
      </c>
      <c r="AH217" s="73">
        <v>8321</v>
      </c>
      <c r="AI217" s="73">
        <v>8321</v>
      </c>
      <c r="AJ217" s="73">
        <v>8321</v>
      </c>
      <c r="AK217" s="73">
        <v>8321</v>
      </c>
      <c r="AL217" s="73">
        <v>8321</v>
      </c>
      <c r="AM217" s="73">
        <v>8321</v>
      </c>
      <c r="AN217" s="73">
        <v>8321</v>
      </c>
      <c r="AO217" s="73">
        <v>8321</v>
      </c>
      <c r="AP217" s="73">
        <v>8321</v>
      </c>
      <c r="AQ217" s="8"/>
      <c r="AS217" s="24"/>
    </row>
    <row r="218" spans="2:45">
      <c r="B218" s="5"/>
      <c r="D218" s="103" t="s">
        <v>69</v>
      </c>
      <c r="E218" s="46"/>
      <c r="F218" s="60" t="s">
        <v>11</v>
      </c>
      <c r="G218" s="72">
        <f t="shared" si="57"/>
        <v>105681</v>
      </c>
      <c r="H218" s="73">
        <v>2650</v>
      </c>
      <c r="I218" s="73">
        <v>2682</v>
      </c>
      <c r="J218" s="73">
        <v>2730</v>
      </c>
      <c r="K218" s="73">
        <v>2778</v>
      </c>
      <c r="L218" s="73">
        <v>2827</v>
      </c>
      <c r="M218" s="73">
        <v>2867</v>
      </c>
      <c r="N218" s="73">
        <v>2906</v>
      </c>
      <c r="O218" s="73">
        <v>2946</v>
      </c>
      <c r="P218" s="73">
        <v>2987</v>
      </c>
      <c r="Q218" s="73">
        <v>3010</v>
      </c>
      <c r="R218" s="73">
        <v>3024</v>
      </c>
      <c r="S218" s="73">
        <v>3037</v>
      </c>
      <c r="T218" s="73">
        <v>3051</v>
      </c>
      <c r="U218" s="73">
        <v>3064</v>
      </c>
      <c r="V218" s="73">
        <v>3078</v>
      </c>
      <c r="W218" s="73">
        <v>3083</v>
      </c>
      <c r="X218" s="73">
        <v>3088</v>
      </c>
      <c r="Y218" s="73">
        <v>3094</v>
      </c>
      <c r="Z218" s="73">
        <v>3099</v>
      </c>
      <c r="AA218" s="73">
        <v>3105</v>
      </c>
      <c r="AB218" s="73">
        <v>3105</v>
      </c>
      <c r="AC218" s="73">
        <v>3105</v>
      </c>
      <c r="AD218" s="73">
        <v>3105</v>
      </c>
      <c r="AE218" s="73">
        <v>3105</v>
      </c>
      <c r="AF218" s="73">
        <v>3105</v>
      </c>
      <c r="AG218" s="73">
        <v>3105</v>
      </c>
      <c r="AH218" s="73">
        <v>3105</v>
      </c>
      <c r="AI218" s="73">
        <v>3105</v>
      </c>
      <c r="AJ218" s="73">
        <v>3105</v>
      </c>
      <c r="AK218" s="73">
        <v>3105</v>
      </c>
      <c r="AL218" s="73">
        <v>3105</v>
      </c>
      <c r="AM218" s="73">
        <v>3105</v>
      </c>
      <c r="AN218" s="73">
        <v>3105</v>
      </c>
      <c r="AO218" s="73">
        <v>3105</v>
      </c>
      <c r="AP218" s="73">
        <v>3105</v>
      </c>
      <c r="AQ218" s="8"/>
      <c r="AS218" s="24"/>
    </row>
    <row r="219" spans="2:45">
      <c r="B219" s="5"/>
      <c r="D219" s="103" t="s">
        <v>70</v>
      </c>
      <c r="E219" s="49"/>
      <c r="F219" s="60" t="s">
        <v>15</v>
      </c>
      <c r="G219" s="72">
        <f t="shared" si="57"/>
        <v>281211</v>
      </c>
      <c r="H219" s="73">
        <v>1788</v>
      </c>
      <c r="I219" s="73">
        <v>5198</v>
      </c>
      <c r="J219" s="73">
        <v>5226</v>
      </c>
      <c r="K219" s="73">
        <v>5255</v>
      </c>
      <c r="L219" s="73">
        <v>5285</v>
      </c>
      <c r="M219" s="73">
        <v>5678</v>
      </c>
      <c r="N219" s="73">
        <v>6076</v>
      </c>
      <c r="O219" s="73">
        <v>6476</v>
      </c>
      <c r="P219" s="73">
        <v>6876</v>
      </c>
      <c r="Q219" s="73">
        <v>7271</v>
      </c>
      <c r="R219" s="73">
        <v>7659</v>
      </c>
      <c r="S219" s="73">
        <v>8049</v>
      </c>
      <c r="T219" s="73">
        <v>8441</v>
      </c>
      <c r="U219" s="73">
        <v>8834</v>
      </c>
      <c r="V219" s="73">
        <v>9229</v>
      </c>
      <c r="W219" s="73">
        <v>9233</v>
      </c>
      <c r="X219" s="73">
        <v>9237</v>
      </c>
      <c r="Y219" s="73">
        <v>9241</v>
      </c>
      <c r="Z219" s="73">
        <v>9246</v>
      </c>
      <c r="AA219" s="73">
        <v>9250</v>
      </c>
      <c r="AB219" s="73">
        <v>9245</v>
      </c>
      <c r="AC219" s="73">
        <v>9239</v>
      </c>
      <c r="AD219" s="73">
        <v>9234</v>
      </c>
      <c r="AE219" s="73">
        <v>9229</v>
      </c>
      <c r="AF219" s="73">
        <v>9223</v>
      </c>
      <c r="AG219" s="73">
        <v>9211</v>
      </c>
      <c r="AH219" s="73">
        <v>9199</v>
      </c>
      <c r="AI219" s="73">
        <v>9187</v>
      </c>
      <c r="AJ219" s="73">
        <v>9176</v>
      </c>
      <c r="AK219" s="73">
        <v>9164</v>
      </c>
      <c r="AL219" s="73">
        <v>9146</v>
      </c>
      <c r="AM219" s="73">
        <v>9129</v>
      </c>
      <c r="AN219" s="73">
        <v>9111</v>
      </c>
      <c r="AO219" s="73">
        <v>9094</v>
      </c>
      <c r="AP219" s="73">
        <v>9076</v>
      </c>
      <c r="AQ219" s="8"/>
      <c r="AS219" s="24"/>
    </row>
    <row r="220" spans="2:45">
      <c r="B220" s="5"/>
      <c r="D220" s="103"/>
      <c r="E220" s="49"/>
      <c r="F220" s="49"/>
      <c r="G220" s="54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8"/>
      <c r="AS220" s="24"/>
    </row>
    <row r="221" spans="2:45" s="22" customFormat="1">
      <c r="B221" s="5"/>
      <c r="D221" s="104"/>
      <c r="E221" s="51"/>
      <c r="F221" s="59" t="s">
        <v>55</v>
      </c>
      <c r="G221" s="72">
        <f t="shared" ref="G221:G226" si="59">SUM(H221:AP221)</f>
        <v>8223536</v>
      </c>
      <c r="H221" s="72">
        <f t="shared" ref="H221:AP221" si="60">SUM(H222:H226)</f>
        <v>206225</v>
      </c>
      <c r="I221" s="72">
        <f t="shared" si="60"/>
        <v>208692</v>
      </c>
      <c r="J221" s="72">
        <f t="shared" si="60"/>
        <v>212428</v>
      </c>
      <c r="K221" s="72">
        <f t="shared" si="60"/>
        <v>216194</v>
      </c>
      <c r="L221" s="72">
        <f t="shared" si="60"/>
        <v>219989</v>
      </c>
      <c r="M221" s="72">
        <f t="shared" si="60"/>
        <v>223069</v>
      </c>
      <c r="N221" s="72">
        <f t="shared" si="60"/>
        <v>226169</v>
      </c>
      <c r="O221" s="72">
        <f t="shared" si="60"/>
        <v>229290</v>
      </c>
      <c r="P221" s="72">
        <f t="shared" si="60"/>
        <v>232433</v>
      </c>
      <c r="Q221" s="72">
        <f t="shared" si="60"/>
        <v>234244</v>
      </c>
      <c r="R221" s="72">
        <f t="shared" si="60"/>
        <v>235296</v>
      </c>
      <c r="S221" s="72">
        <f t="shared" si="60"/>
        <v>236348</v>
      </c>
      <c r="T221" s="72">
        <f t="shared" si="60"/>
        <v>237400</v>
      </c>
      <c r="U221" s="72">
        <f t="shared" si="60"/>
        <v>238451</v>
      </c>
      <c r="V221" s="72">
        <f t="shared" si="60"/>
        <v>239503</v>
      </c>
      <c r="W221" s="72">
        <f t="shared" si="60"/>
        <v>239922</v>
      </c>
      <c r="X221" s="72">
        <f t="shared" si="60"/>
        <v>240342</v>
      </c>
      <c r="Y221" s="72">
        <f t="shared" si="60"/>
        <v>240760</v>
      </c>
      <c r="Z221" s="72">
        <f t="shared" si="60"/>
        <v>241181</v>
      </c>
      <c r="AA221" s="72">
        <f t="shared" si="60"/>
        <v>241600</v>
      </c>
      <c r="AB221" s="72">
        <f t="shared" si="60"/>
        <v>241600</v>
      </c>
      <c r="AC221" s="72">
        <f t="shared" si="60"/>
        <v>241600</v>
      </c>
      <c r="AD221" s="72">
        <f t="shared" si="60"/>
        <v>241600</v>
      </c>
      <c r="AE221" s="72">
        <f t="shared" si="60"/>
        <v>241600</v>
      </c>
      <c r="AF221" s="72">
        <f t="shared" si="60"/>
        <v>241600</v>
      </c>
      <c r="AG221" s="72">
        <f t="shared" si="60"/>
        <v>241600</v>
      </c>
      <c r="AH221" s="72">
        <f t="shared" si="60"/>
        <v>241600</v>
      </c>
      <c r="AI221" s="72">
        <f t="shared" si="60"/>
        <v>241600</v>
      </c>
      <c r="AJ221" s="72">
        <f t="shared" si="60"/>
        <v>241600</v>
      </c>
      <c r="AK221" s="72">
        <f t="shared" si="60"/>
        <v>241600</v>
      </c>
      <c r="AL221" s="72">
        <f t="shared" si="60"/>
        <v>241600</v>
      </c>
      <c r="AM221" s="72">
        <f t="shared" si="60"/>
        <v>241600</v>
      </c>
      <c r="AN221" s="72">
        <f t="shared" si="60"/>
        <v>241600</v>
      </c>
      <c r="AO221" s="72">
        <f t="shared" si="60"/>
        <v>241600</v>
      </c>
      <c r="AP221" s="72">
        <f t="shared" si="60"/>
        <v>241600</v>
      </c>
      <c r="AQ221" s="8"/>
      <c r="AS221" s="24"/>
    </row>
    <row r="222" spans="2:45">
      <c r="B222" s="5"/>
      <c r="D222" s="103" t="s">
        <v>71</v>
      </c>
      <c r="E222" s="46"/>
      <c r="F222" s="60" t="s">
        <v>52</v>
      </c>
      <c r="G222" s="72">
        <f t="shared" si="59"/>
        <v>0</v>
      </c>
      <c r="H222" s="73">
        <v>0</v>
      </c>
      <c r="I222" s="73">
        <v>0</v>
      </c>
      <c r="J222" s="73">
        <v>0</v>
      </c>
      <c r="K222" s="73">
        <v>0</v>
      </c>
      <c r="L222" s="73">
        <v>0</v>
      </c>
      <c r="M222" s="73">
        <v>0</v>
      </c>
      <c r="N222" s="73">
        <v>0</v>
      </c>
      <c r="O222" s="73">
        <v>0</v>
      </c>
      <c r="P222" s="73">
        <v>0</v>
      </c>
      <c r="Q222" s="73">
        <v>0</v>
      </c>
      <c r="R222" s="73">
        <v>0</v>
      </c>
      <c r="S222" s="73">
        <v>0</v>
      </c>
      <c r="T222" s="73">
        <v>0</v>
      </c>
      <c r="U222" s="73">
        <v>0</v>
      </c>
      <c r="V222" s="73">
        <v>0</v>
      </c>
      <c r="W222" s="73">
        <v>0</v>
      </c>
      <c r="X222" s="73">
        <v>0</v>
      </c>
      <c r="Y222" s="73">
        <v>0</v>
      </c>
      <c r="Z222" s="73">
        <v>0</v>
      </c>
      <c r="AA222" s="73">
        <v>0</v>
      </c>
      <c r="AB222" s="73">
        <v>0</v>
      </c>
      <c r="AC222" s="73">
        <v>0</v>
      </c>
      <c r="AD222" s="73">
        <v>0</v>
      </c>
      <c r="AE222" s="73">
        <v>0</v>
      </c>
      <c r="AF222" s="73">
        <v>0</v>
      </c>
      <c r="AG222" s="73">
        <v>0</v>
      </c>
      <c r="AH222" s="73">
        <v>0</v>
      </c>
      <c r="AI222" s="73">
        <v>0</v>
      </c>
      <c r="AJ222" s="73">
        <v>0</v>
      </c>
      <c r="AK222" s="73">
        <v>0</v>
      </c>
      <c r="AL222" s="73">
        <v>0</v>
      </c>
      <c r="AM222" s="73">
        <v>0</v>
      </c>
      <c r="AN222" s="73">
        <v>0</v>
      </c>
      <c r="AO222" s="73">
        <v>0</v>
      </c>
      <c r="AP222" s="73">
        <v>0</v>
      </c>
      <c r="AQ222" s="8"/>
      <c r="AS222" s="24"/>
    </row>
    <row r="223" spans="2:45">
      <c r="B223" s="5"/>
      <c r="D223" s="103" t="s">
        <v>72</v>
      </c>
      <c r="E223" s="46"/>
      <c r="F223" s="60" t="s">
        <v>53</v>
      </c>
      <c r="G223" s="72">
        <f t="shared" si="59"/>
        <v>0</v>
      </c>
      <c r="H223" s="73">
        <v>0</v>
      </c>
      <c r="I223" s="73">
        <v>0</v>
      </c>
      <c r="J223" s="73">
        <v>0</v>
      </c>
      <c r="K223" s="73">
        <v>0</v>
      </c>
      <c r="L223" s="73">
        <v>0</v>
      </c>
      <c r="M223" s="73">
        <v>0</v>
      </c>
      <c r="N223" s="73">
        <v>0</v>
      </c>
      <c r="O223" s="73">
        <v>0</v>
      </c>
      <c r="P223" s="73">
        <v>0</v>
      </c>
      <c r="Q223" s="73">
        <v>0</v>
      </c>
      <c r="R223" s="73">
        <v>0</v>
      </c>
      <c r="S223" s="73">
        <v>0</v>
      </c>
      <c r="T223" s="73">
        <v>0</v>
      </c>
      <c r="U223" s="73">
        <v>0</v>
      </c>
      <c r="V223" s="73">
        <v>0</v>
      </c>
      <c r="W223" s="73">
        <v>0</v>
      </c>
      <c r="X223" s="73">
        <v>0</v>
      </c>
      <c r="Y223" s="73">
        <v>0</v>
      </c>
      <c r="Z223" s="73">
        <v>0</v>
      </c>
      <c r="AA223" s="73">
        <v>0</v>
      </c>
      <c r="AB223" s="73">
        <v>0</v>
      </c>
      <c r="AC223" s="73">
        <v>0</v>
      </c>
      <c r="AD223" s="73">
        <v>0</v>
      </c>
      <c r="AE223" s="73">
        <v>0</v>
      </c>
      <c r="AF223" s="73">
        <v>0</v>
      </c>
      <c r="AG223" s="73">
        <v>0</v>
      </c>
      <c r="AH223" s="73">
        <v>0</v>
      </c>
      <c r="AI223" s="73">
        <v>0</v>
      </c>
      <c r="AJ223" s="73">
        <v>0</v>
      </c>
      <c r="AK223" s="73">
        <v>0</v>
      </c>
      <c r="AL223" s="73">
        <v>0</v>
      </c>
      <c r="AM223" s="73">
        <v>0</v>
      </c>
      <c r="AN223" s="73">
        <v>0</v>
      </c>
      <c r="AO223" s="73">
        <v>0</v>
      </c>
      <c r="AP223" s="73">
        <v>0</v>
      </c>
      <c r="AQ223" s="8"/>
      <c r="AS223" s="24"/>
    </row>
    <row r="224" spans="2:45">
      <c r="B224" s="5"/>
      <c r="D224" s="103" t="s">
        <v>73</v>
      </c>
      <c r="E224" s="46"/>
      <c r="F224" s="60" t="s">
        <v>54</v>
      </c>
      <c r="G224" s="72">
        <f t="shared" si="59"/>
        <v>5381076</v>
      </c>
      <c r="H224" s="73">
        <v>134944</v>
      </c>
      <c r="I224" s="73">
        <v>136558</v>
      </c>
      <c r="J224" s="73">
        <v>139002</v>
      </c>
      <c r="K224" s="73">
        <v>141467</v>
      </c>
      <c r="L224" s="73">
        <v>143950</v>
      </c>
      <c r="M224" s="73">
        <v>145965</v>
      </c>
      <c r="N224" s="73">
        <v>147994</v>
      </c>
      <c r="O224" s="73">
        <v>150036</v>
      </c>
      <c r="P224" s="73">
        <v>152093</v>
      </c>
      <c r="Q224" s="73">
        <v>153278</v>
      </c>
      <c r="R224" s="73">
        <v>153966</v>
      </c>
      <c r="S224" s="73">
        <v>154654</v>
      </c>
      <c r="T224" s="73">
        <v>155343</v>
      </c>
      <c r="U224" s="73">
        <v>156031</v>
      </c>
      <c r="V224" s="73">
        <v>156719</v>
      </c>
      <c r="W224" s="73">
        <v>156993</v>
      </c>
      <c r="X224" s="73">
        <v>157268</v>
      </c>
      <c r="Y224" s="73">
        <v>157542</v>
      </c>
      <c r="Z224" s="73">
        <v>157817</v>
      </c>
      <c r="AA224" s="73">
        <v>158091</v>
      </c>
      <c r="AB224" s="73">
        <v>158091</v>
      </c>
      <c r="AC224" s="73">
        <v>158091</v>
      </c>
      <c r="AD224" s="73">
        <v>158091</v>
      </c>
      <c r="AE224" s="73">
        <v>158091</v>
      </c>
      <c r="AF224" s="73">
        <v>158091</v>
      </c>
      <c r="AG224" s="73">
        <v>158091</v>
      </c>
      <c r="AH224" s="73">
        <v>158091</v>
      </c>
      <c r="AI224" s="73">
        <v>158091</v>
      </c>
      <c r="AJ224" s="73">
        <v>158091</v>
      </c>
      <c r="AK224" s="73">
        <v>158091</v>
      </c>
      <c r="AL224" s="73">
        <v>158091</v>
      </c>
      <c r="AM224" s="73">
        <v>158091</v>
      </c>
      <c r="AN224" s="73">
        <v>158091</v>
      </c>
      <c r="AO224" s="73">
        <v>158091</v>
      </c>
      <c r="AP224" s="73">
        <v>158091</v>
      </c>
      <c r="AQ224" s="8"/>
      <c r="AS224" s="24"/>
    </row>
    <row r="225" spans="2:45">
      <c r="B225" s="5"/>
      <c r="D225" s="103" t="s">
        <v>74</v>
      </c>
      <c r="E225" s="46"/>
      <c r="F225" s="60" t="s">
        <v>11</v>
      </c>
      <c r="G225" s="72">
        <f t="shared" si="59"/>
        <v>2007827</v>
      </c>
      <c r="H225" s="73">
        <v>50351</v>
      </c>
      <c r="I225" s="73">
        <v>50953</v>
      </c>
      <c r="J225" s="73">
        <v>51866</v>
      </c>
      <c r="K225" s="73">
        <v>52785</v>
      </c>
      <c r="L225" s="73">
        <v>53712</v>
      </c>
      <c r="M225" s="73">
        <v>54464</v>
      </c>
      <c r="N225" s="73">
        <v>55221</v>
      </c>
      <c r="O225" s="73">
        <v>55983</v>
      </c>
      <c r="P225" s="73">
        <v>56750</v>
      </c>
      <c r="Q225" s="73">
        <v>57192</v>
      </c>
      <c r="R225" s="73">
        <v>57449</v>
      </c>
      <c r="S225" s="73">
        <v>57706</v>
      </c>
      <c r="T225" s="73">
        <v>57963</v>
      </c>
      <c r="U225" s="73">
        <v>58219</v>
      </c>
      <c r="V225" s="73">
        <v>58476</v>
      </c>
      <c r="W225" s="73">
        <v>58579</v>
      </c>
      <c r="X225" s="73">
        <v>58681</v>
      </c>
      <c r="Y225" s="73">
        <v>58783</v>
      </c>
      <c r="Z225" s="73">
        <v>58886</v>
      </c>
      <c r="AA225" s="73">
        <v>58988</v>
      </c>
      <c r="AB225" s="73">
        <v>58988</v>
      </c>
      <c r="AC225" s="73">
        <v>58988</v>
      </c>
      <c r="AD225" s="73">
        <v>58988</v>
      </c>
      <c r="AE225" s="73">
        <v>58988</v>
      </c>
      <c r="AF225" s="73">
        <v>58988</v>
      </c>
      <c r="AG225" s="73">
        <v>58988</v>
      </c>
      <c r="AH225" s="73">
        <v>58988</v>
      </c>
      <c r="AI225" s="73">
        <v>58988</v>
      </c>
      <c r="AJ225" s="73">
        <v>58988</v>
      </c>
      <c r="AK225" s="73">
        <v>58988</v>
      </c>
      <c r="AL225" s="73">
        <v>58988</v>
      </c>
      <c r="AM225" s="73">
        <v>58988</v>
      </c>
      <c r="AN225" s="73">
        <v>58988</v>
      </c>
      <c r="AO225" s="73">
        <v>58988</v>
      </c>
      <c r="AP225" s="73">
        <v>58988</v>
      </c>
      <c r="AQ225" s="8"/>
      <c r="AS225" s="24"/>
    </row>
    <row r="226" spans="2:45">
      <c r="B226" s="5"/>
      <c r="D226" s="103" t="s">
        <v>75</v>
      </c>
      <c r="E226" s="49"/>
      <c r="F226" s="60" t="s">
        <v>15</v>
      </c>
      <c r="G226" s="72">
        <f t="shared" si="59"/>
        <v>834633</v>
      </c>
      <c r="H226" s="73">
        <v>20930</v>
      </c>
      <c r="I226" s="73">
        <v>21181</v>
      </c>
      <c r="J226" s="73">
        <v>21560</v>
      </c>
      <c r="K226" s="73">
        <v>21942</v>
      </c>
      <c r="L226" s="73">
        <v>22327</v>
      </c>
      <c r="M226" s="73">
        <v>22640</v>
      </c>
      <c r="N226" s="73">
        <v>22954</v>
      </c>
      <c r="O226" s="73">
        <v>23271</v>
      </c>
      <c r="P226" s="73">
        <v>23590</v>
      </c>
      <c r="Q226" s="73">
        <v>23774</v>
      </c>
      <c r="R226" s="73">
        <v>23881</v>
      </c>
      <c r="S226" s="73">
        <v>23988</v>
      </c>
      <c r="T226" s="73">
        <v>24094</v>
      </c>
      <c r="U226" s="73">
        <v>24201</v>
      </c>
      <c r="V226" s="73">
        <v>24308</v>
      </c>
      <c r="W226" s="73">
        <v>24350</v>
      </c>
      <c r="X226" s="73">
        <v>24393</v>
      </c>
      <c r="Y226" s="73">
        <v>24435</v>
      </c>
      <c r="Z226" s="73">
        <v>24478</v>
      </c>
      <c r="AA226" s="73">
        <v>24521</v>
      </c>
      <c r="AB226" s="73">
        <v>24521</v>
      </c>
      <c r="AC226" s="73">
        <v>24521</v>
      </c>
      <c r="AD226" s="73">
        <v>24521</v>
      </c>
      <c r="AE226" s="73">
        <v>24521</v>
      </c>
      <c r="AF226" s="73">
        <v>24521</v>
      </c>
      <c r="AG226" s="73">
        <v>24521</v>
      </c>
      <c r="AH226" s="73">
        <v>24521</v>
      </c>
      <c r="AI226" s="73">
        <v>24521</v>
      </c>
      <c r="AJ226" s="73">
        <v>24521</v>
      </c>
      <c r="AK226" s="73">
        <v>24521</v>
      </c>
      <c r="AL226" s="73">
        <v>24521</v>
      </c>
      <c r="AM226" s="73">
        <v>24521</v>
      </c>
      <c r="AN226" s="73">
        <v>24521</v>
      </c>
      <c r="AO226" s="73">
        <v>24521</v>
      </c>
      <c r="AP226" s="73">
        <v>24521</v>
      </c>
      <c r="AQ226" s="8"/>
      <c r="AS226" s="24"/>
    </row>
    <row r="227" spans="2:45">
      <c r="B227" s="5"/>
      <c r="D227" s="103"/>
      <c r="E227" s="49"/>
      <c r="F227" s="49"/>
      <c r="G227" s="54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8"/>
      <c r="AS227" s="24"/>
    </row>
    <row r="228" spans="2:45" s="22" customFormat="1">
      <c r="B228" s="5"/>
      <c r="D228" s="104"/>
      <c r="E228" s="51"/>
      <c r="F228" s="59" t="s">
        <v>56</v>
      </c>
      <c r="G228" s="72">
        <f t="shared" ref="G228:G233" si="61">SUM(H228:AP228)</f>
        <v>7974871</v>
      </c>
      <c r="H228" s="72">
        <f t="shared" ref="H228:AP228" si="62">SUM(H229:H233)</f>
        <v>185367</v>
      </c>
      <c r="I228" s="72">
        <f t="shared" si="62"/>
        <v>187450</v>
      </c>
      <c r="J228" s="72">
        <f t="shared" si="62"/>
        <v>188772</v>
      </c>
      <c r="K228" s="72">
        <f t="shared" si="62"/>
        <v>190085</v>
      </c>
      <c r="L228" s="72">
        <f t="shared" si="62"/>
        <v>191389</v>
      </c>
      <c r="M228" s="72">
        <f t="shared" si="62"/>
        <v>192077</v>
      </c>
      <c r="N228" s="72">
        <f t="shared" si="62"/>
        <v>200388</v>
      </c>
      <c r="O228" s="72">
        <f t="shared" si="62"/>
        <v>206587</v>
      </c>
      <c r="P228" s="72">
        <f t="shared" si="62"/>
        <v>212814</v>
      </c>
      <c r="Q228" s="72">
        <f t="shared" si="62"/>
        <v>219066</v>
      </c>
      <c r="R228" s="72">
        <f t="shared" si="62"/>
        <v>224647</v>
      </c>
      <c r="S228" s="72">
        <f t="shared" si="62"/>
        <v>231768</v>
      </c>
      <c r="T228" s="72">
        <f t="shared" si="62"/>
        <v>237887</v>
      </c>
      <c r="U228" s="72">
        <f t="shared" si="62"/>
        <v>238892</v>
      </c>
      <c r="V228" s="72">
        <f t="shared" si="62"/>
        <v>239896</v>
      </c>
      <c r="W228" s="72">
        <f t="shared" si="62"/>
        <v>240287</v>
      </c>
      <c r="X228" s="72">
        <f t="shared" si="62"/>
        <v>240676</v>
      </c>
      <c r="Y228" s="72">
        <f t="shared" si="62"/>
        <v>241066</v>
      </c>
      <c r="Z228" s="72">
        <f t="shared" si="62"/>
        <v>241458</v>
      </c>
      <c r="AA228" s="72">
        <f t="shared" si="62"/>
        <v>241848</v>
      </c>
      <c r="AB228" s="72">
        <f t="shared" si="62"/>
        <v>241822</v>
      </c>
      <c r="AC228" s="72">
        <f t="shared" si="62"/>
        <v>241796</v>
      </c>
      <c r="AD228" s="72">
        <f t="shared" si="62"/>
        <v>241771</v>
      </c>
      <c r="AE228" s="72">
        <f t="shared" si="62"/>
        <v>241745</v>
      </c>
      <c r="AF228" s="72">
        <f t="shared" si="62"/>
        <v>241720</v>
      </c>
      <c r="AG228" s="72">
        <f t="shared" si="62"/>
        <v>241662</v>
      </c>
      <c r="AH228" s="72">
        <f t="shared" si="62"/>
        <v>241604</v>
      </c>
      <c r="AI228" s="72">
        <f t="shared" si="62"/>
        <v>241546</v>
      </c>
      <c r="AJ228" s="72">
        <f t="shared" si="62"/>
        <v>241489</v>
      </c>
      <c r="AK228" s="72">
        <f t="shared" si="62"/>
        <v>241431</v>
      </c>
      <c r="AL228" s="72">
        <f t="shared" si="62"/>
        <v>241345</v>
      </c>
      <c r="AM228" s="72">
        <f t="shared" si="62"/>
        <v>241259</v>
      </c>
      <c r="AN228" s="72">
        <f t="shared" si="62"/>
        <v>241173</v>
      </c>
      <c r="AO228" s="72">
        <f t="shared" si="62"/>
        <v>241087</v>
      </c>
      <c r="AP228" s="72">
        <f t="shared" si="62"/>
        <v>241001</v>
      </c>
      <c r="AQ228" s="8"/>
      <c r="AS228" s="24"/>
    </row>
    <row r="229" spans="2:45">
      <c r="B229" s="5"/>
      <c r="D229" s="103" t="s">
        <v>76</v>
      </c>
      <c r="E229" s="46"/>
      <c r="F229" s="60" t="s">
        <v>52</v>
      </c>
      <c r="G229" s="72">
        <f t="shared" si="61"/>
        <v>0</v>
      </c>
      <c r="H229" s="73">
        <v>0</v>
      </c>
      <c r="I229" s="73">
        <v>0</v>
      </c>
      <c r="J229" s="73">
        <v>0</v>
      </c>
      <c r="K229" s="73">
        <v>0</v>
      </c>
      <c r="L229" s="73">
        <v>0</v>
      </c>
      <c r="M229" s="73">
        <v>0</v>
      </c>
      <c r="N229" s="73">
        <v>0</v>
      </c>
      <c r="O229" s="73">
        <v>0</v>
      </c>
      <c r="P229" s="73">
        <v>0</v>
      </c>
      <c r="Q229" s="73">
        <v>0</v>
      </c>
      <c r="R229" s="73">
        <v>0</v>
      </c>
      <c r="S229" s="73">
        <v>0</v>
      </c>
      <c r="T229" s="73">
        <v>0</v>
      </c>
      <c r="U229" s="73">
        <v>0</v>
      </c>
      <c r="V229" s="73">
        <v>0</v>
      </c>
      <c r="W229" s="73">
        <v>0</v>
      </c>
      <c r="X229" s="73">
        <v>0</v>
      </c>
      <c r="Y229" s="73">
        <v>0</v>
      </c>
      <c r="Z229" s="73">
        <v>0</v>
      </c>
      <c r="AA229" s="73">
        <v>0</v>
      </c>
      <c r="AB229" s="73">
        <v>0</v>
      </c>
      <c r="AC229" s="73">
        <v>0</v>
      </c>
      <c r="AD229" s="73">
        <v>0</v>
      </c>
      <c r="AE229" s="73">
        <v>0</v>
      </c>
      <c r="AF229" s="73">
        <v>0</v>
      </c>
      <c r="AG229" s="73">
        <v>0</v>
      </c>
      <c r="AH229" s="73">
        <v>0</v>
      </c>
      <c r="AI229" s="73">
        <v>0</v>
      </c>
      <c r="AJ229" s="73">
        <v>0</v>
      </c>
      <c r="AK229" s="73">
        <v>0</v>
      </c>
      <c r="AL229" s="73">
        <v>0</v>
      </c>
      <c r="AM229" s="73">
        <v>0</v>
      </c>
      <c r="AN229" s="73">
        <v>0</v>
      </c>
      <c r="AO229" s="73">
        <v>0</v>
      </c>
      <c r="AP229" s="73">
        <v>0</v>
      </c>
      <c r="AQ229" s="8"/>
      <c r="AS229" s="24"/>
    </row>
    <row r="230" spans="2:45">
      <c r="B230" s="5"/>
      <c r="D230" s="103" t="s">
        <v>77</v>
      </c>
      <c r="E230" s="46"/>
      <c r="F230" s="60" t="s">
        <v>53</v>
      </c>
      <c r="G230" s="72">
        <f t="shared" si="61"/>
        <v>764783</v>
      </c>
      <c r="H230" s="73">
        <v>22557</v>
      </c>
      <c r="I230" s="73">
        <v>22693</v>
      </c>
      <c r="J230" s="73">
        <v>22069</v>
      </c>
      <c r="K230" s="73">
        <v>21435</v>
      </c>
      <c r="L230" s="73">
        <v>20793</v>
      </c>
      <c r="M230" s="73">
        <v>20108</v>
      </c>
      <c r="N230" s="73">
        <v>22093</v>
      </c>
      <c r="O230" s="73">
        <v>21890</v>
      </c>
      <c r="P230" s="73">
        <v>21636</v>
      </c>
      <c r="Q230" s="73">
        <v>21328</v>
      </c>
      <c r="R230" s="73">
        <v>20928</v>
      </c>
      <c r="S230" s="73">
        <v>22022</v>
      </c>
      <c r="T230" s="73">
        <v>22070</v>
      </c>
      <c r="U230" s="73">
        <v>22118</v>
      </c>
      <c r="V230" s="73">
        <v>22166</v>
      </c>
      <c r="W230" s="73">
        <v>22175</v>
      </c>
      <c r="X230" s="73">
        <v>22184</v>
      </c>
      <c r="Y230" s="73">
        <v>22193</v>
      </c>
      <c r="Z230" s="73">
        <v>22202</v>
      </c>
      <c r="AA230" s="73">
        <v>22212</v>
      </c>
      <c r="AB230" s="73">
        <v>22186</v>
      </c>
      <c r="AC230" s="73">
        <v>22160</v>
      </c>
      <c r="AD230" s="73">
        <v>22135</v>
      </c>
      <c r="AE230" s="73">
        <v>22109</v>
      </c>
      <c r="AF230" s="73">
        <v>22084</v>
      </c>
      <c r="AG230" s="73">
        <v>22026</v>
      </c>
      <c r="AH230" s="73">
        <v>21968</v>
      </c>
      <c r="AI230" s="73">
        <v>21910</v>
      </c>
      <c r="AJ230" s="73">
        <v>21853</v>
      </c>
      <c r="AK230" s="73">
        <v>21795</v>
      </c>
      <c r="AL230" s="73">
        <v>21709</v>
      </c>
      <c r="AM230" s="73">
        <v>21623</v>
      </c>
      <c r="AN230" s="73">
        <v>21537</v>
      </c>
      <c r="AO230" s="73">
        <v>21451</v>
      </c>
      <c r="AP230" s="73">
        <v>21365</v>
      </c>
      <c r="AQ230" s="8"/>
      <c r="AS230" s="24"/>
    </row>
    <row r="231" spans="2:45">
      <c r="B231" s="5"/>
      <c r="D231" s="103" t="s">
        <v>78</v>
      </c>
      <c r="E231" s="46"/>
      <c r="F231" s="60" t="s">
        <v>54</v>
      </c>
      <c r="G231" s="72">
        <f t="shared" si="61"/>
        <v>4717928</v>
      </c>
      <c r="H231" s="73">
        <v>106535</v>
      </c>
      <c r="I231" s="73">
        <v>107809</v>
      </c>
      <c r="J231" s="73">
        <v>109082</v>
      </c>
      <c r="K231" s="73">
        <v>110356</v>
      </c>
      <c r="L231" s="73">
        <v>111630</v>
      </c>
      <c r="M231" s="73">
        <v>112528</v>
      </c>
      <c r="N231" s="73">
        <v>116667</v>
      </c>
      <c r="O231" s="73">
        <v>120857</v>
      </c>
      <c r="P231" s="73">
        <v>125098</v>
      </c>
      <c r="Q231" s="73">
        <v>129390</v>
      </c>
      <c r="R231" s="73">
        <v>133304</v>
      </c>
      <c r="S231" s="73">
        <v>137247</v>
      </c>
      <c r="T231" s="73">
        <v>141220</v>
      </c>
      <c r="U231" s="73">
        <v>141846</v>
      </c>
      <c r="V231" s="73">
        <v>142472</v>
      </c>
      <c r="W231" s="73">
        <v>142722</v>
      </c>
      <c r="X231" s="73">
        <v>142971</v>
      </c>
      <c r="Y231" s="73">
        <v>143220</v>
      </c>
      <c r="Z231" s="73">
        <v>143470</v>
      </c>
      <c r="AA231" s="73">
        <v>143719</v>
      </c>
      <c r="AB231" s="73">
        <v>143719</v>
      </c>
      <c r="AC231" s="73">
        <v>143719</v>
      </c>
      <c r="AD231" s="73">
        <v>143719</v>
      </c>
      <c r="AE231" s="73">
        <v>143719</v>
      </c>
      <c r="AF231" s="73">
        <v>143719</v>
      </c>
      <c r="AG231" s="73">
        <v>143719</v>
      </c>
      <c r="AH231" s="73">
        <v>143719</v>
      </c>
      <c r="AI231" s="73">
        <v>143719</v>
      </c>
      <c r="AJ231" s="73">
        <v>143719</v>
      </c>
      <c r="AK231" s="73">
        <v>143719</v>
      </c>
      <c r="AL231" s="73">
        <v>143719</v>
      </c>
      <c r="AM231" s="73">
        <v>143719</v>
      </c>
      <c r="AN231" s="73">
        <v>143719</v>
      </c>
      <c r="AO231" s="73">
        <v>143719</v>
      </c>
      <c r="AP231" s="73">
        <v>143719</v>
      </c>
      <c r="AQ231" s="8"/>
      <c r="AS231" s="24"/>
    </row>
    <row r="232" spans="2:45">
      <c r="B232" s="5"/>
      <c r="D232" s="103" t="s">
        <v>79</v>
      </c>
      <c r="E232" s="46"/>
      <c r="F232" s="60" t="s">
        <v>11</v>
      </c>
      <c r="G232" s="72">
        <f t="shared" si="61"/>
        <v>1760395</v>
      </c>
      <c r="H232" s="73">
        <v>39751</v>
      </c>
      <c r="I232" s="73">
        <v>40226</v>
      </c>
      <c r="J232" s="73">
        <v>40702</v>
      </c>
      <c r="K232" s="73">
        <v>41177</v>
      </c>
      <c r="L232" s="73">
        <v>41652</v>
      </c>
      <c r="M232" s="73">
        <v>41987</v>
      </c>
      <c r="N232" s="73">
        <v>43532</v>
      </c>
      <c r="O232" s="73">
        <v>45095</v>
      </c>
      <c r="P232" s="73">
        <v>46677</v>
      </c>
      <c r="Q232" s="73">
        <v>48279</v>
      </c>
      <c r="R232" s="73">
        <v>49739</v>
      </c>
      <c r="S232" s="73">
        <v>51211</v>
      </c>
      <c r="T232" s="73">
        <v>52693</v>
      </c>
      <c r="U232" s="73">
        <v>52927</v>
      </c>
      <c r="V232" s="73">
        <v>53160</v>
      </c>
      <c r="W232" s="73">
        <v>53253</v>
      </c>
      <c r="X232" s="73">
        <v>53346</v>
      </c>
      <c r="Y232" s="73">
        <v>53439</v>
      </c>
      <c r="Z232" s="73">
        <v>53533</v>
      </c>
      <c r="AA232" s="73">
        <v>53626</v>
      </c>
      <c r="AB232" s="73">
        <v>53626</v>
      </c>
      <c r="AC232" s="73">
        <v>53626</v>
      </c>
      <c r="AD232" s="73">
        <v>53626</v>
      </c>
      <c r="AE232" s="73">
        <v>53626</v>
      </c>
      <c r="AF232" s="73">
        <v>53626</v>
      </c>
      <c r="AG232" s="73">
        <v>53626</v>
      </c>
      <c r="AH232" s="73">
        <v>53626</v>
      </c>
      <c r="AI232" s="73">
        <v>53626</v>
      </c>
      <c r="AJ232" s="73">
        <v>53626</v>
      </c>
      <c r="AK232" s="73">
        <v>53626</v>
      </c>
      <c r="AL232" s="73">
        <v>53626</v>
      </c>
      <c r="AM232" s="73">
        <v>53626</v>
      </c>
      <c r="AN232" s="73">
        <v>53626</v>
      </c>
      <c r="AO232" s="73">
        <v>53626</v>
      </c>
      <c r="AP232" s="73">
        <v>53626</v>
      </c>
      <c r="AQ232" s="8"/>
      <c r="AS232" s="24"/>
    </row>
    <row r="233" spans="2:45">
      <c r="B233" s="5"/>
      <c r="D233" s="103" t="s">
        <v>80</v>
      </c>
      <c r="E233" s="49"/>
      <c r="F233" s="60" t="s">
        <v>15</v>
      </c>
      <c r="G233" s="72">
        <f t="shared" si="61"/>
        <v>731765</v>
      </c>
      <c r="H233" s="73">
        <v>16524</v>
      </c>
      <c r="I233" s="73">
        <v>16722</v>
      </c>
      <c r="J233" s="73">
        <v>16919</v>
      </c>
      <c r="K233" s="73">
        <v>17117</v>
      </c>
      <c r="L233" s="73">
        <v>17314</v>
      </c>
      <c r="M233" s="73">
        <v>17454</v>
      </c>
      <c r="N233" s="73">
        <v>18096</v>
      </c>
      <c r="O233" s="73">
        <v>18745</v>
      </c>
      <c r="P233" s="73">
        <v>19403</v>
      </c>
      <c r="Q233" s="73">
        <v>20069</v>
      </c>
      <c r="R233" s="73">
        <v>20676</v>
      </c>
      <c r="S233" s="73">
        <v>21288</v>
      </c>
      <c r="T233" s="73">
        <v>21904</v>
      </c>
      <c r="U233" s="73">
        <v>22001</v>
      </c>
      <c r="V233" s="73">
        <v>22098</v>
      </c>
      <c r="W233" s="73">
        <v>22137</v>
      </c>
      <c r="X233" s="73">
        <v>22175</v>
      </c>
      <c r="Y233" s="73">
        <v>22214</v>
      </c>
      <c r="Z233" s="73">
        <v>22253</v>
      </c>
      <c r="AA233" s="73">
        <v>22291</v>
      </c>
      <c r="AB233" s="73">
        <v>22291</v>
      </c>
      <c r="AC233" s="73">
        <v>22291</v>
      </c>
      <c r="AD233" s="73">
        <v>22291</v>
      </c>
      <c r="AE233" s="73">
        <v>22291</v>
      </c>
      <c r="AF233" s="73">
        <v>22291</v>
      </c>
      <c r="AG233" s="73">
        <v>22291</v>
      </c>
      <c r="AH233" s="73">
        <v>22291</v>
      </c>
      <c r="AI233" s="73">
        <v>22291</v>
      </c>
      <c r="AJ233" s="73">
        <v>22291</v>
      </c>
      <c r="AK233" s="73">
        <v>22291</v>
      </c>
      <c r="AL233" s="73">
        <v>22291</v>
      </c>
      <c r="AM233" s="73">
        <v>22291</v>
      </c>
      <c r="AN233" s="73">
        <v>22291</v>
      </c>
      <c r="AO233" s="73">
        <v>22291</v>
      </c>
      <c r="AP233" s="73">
        <v>22291</v>
      </c>
      <c r="AQ233" s="8"/>
      <c r="AS233" s="24"/>
    </row>
    <row r="234" spans="2:45">
      <c r="B234" s="5"/>
      <c r="D234" s="103"/>
      <c r="E234" s="49"/>
      <c r="F234" s="49"/>
      <c r="G234" s="54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  <c r="AQ234" s="8"/>
      <c r="AS234" s="24"/>
    </row>
    <row r="235" spans="2:45" s="22" customFormat="1">
      <c r="B235" s="5"/>
      <c r="D235" s="104"/>
      <c r="E235" s="51"/>
      <c r="F235" s="59" t="s">
        <v>57</v>
      </c>
      <c r="G235" s="72">
        <f t="shared" ref="G235:G240" si="63">SUM(H235:AP235)</f>
        <v>5226754</v>
      </c>
      <c r="H235" s="72">
        <f t="shared" ref="H235:AP235" si="64">SUM(H236:H240)</f>
        <v>125474</v>
      </c>
      <c r="I235" s="72">
        <f t="shared" si="64"/>
        <v>128115</v>
      </c>
      <c r="J235" s="72">
        <f t="shared" si="64"/>
        <v>137614</v>
      </c>
      <c r="K235" s="72">
        <f t="shared" si="64"/>
        <v>136484</v>
      </c>
      <c r="L235" s="72">
        <f t="shared" si="64"/>
        <v>135406</v>
      </c>
      <c r="M235" s="72">
        <f t="shared" si="64"/>
        <v>134252</v>
      </c>
      <c r="N235" s="72">
        <f t="shared" si="64"/>
        <v>151354</v>
      </c>
      <c r="O235" s="72">
        <f t="shared" si="64"/>
        <v>151351</v>
      </c>
      <c r="P235" s="72">
        <f t="shared" si="64"/>
        <v>151131</v>
      </c>
      <c r="Q235" s="72">
        <f t="shared" si="64"/>
        <v>150694</v>
      </c>
      <c r="R235" s="72">
        <f t="shared" si="64"/>
        <v>148019</v>
      </c>
      <c r="S235" s="72">
        <f t="shared" si="64"/>
        <v>153395</v>
      </c>
      <c r="T235" s="72">
        <f t="shared" si="64"/>
        <v>154423</v>
      </c>
      <c r="U235" s="72">
        <f t="shared" si="64"/>
        <v>154547</v>
      </c>
      <c r="V235" s="72">
        <f t="shared" si="64"/>
        <v>154670</v>
      </c>
      <c r="W235" s="72">
        <f t="shared" si="64"/>
        <v>154548</v>
      </c>
      <c r="X235" s="72">
        <f t="shared" si="64"/>
        <v>154424</v>
      </c>
      <c r="Y235" s="72">
        <f t="shared" si="64"/>
        <v>154298</v>
      </c>
      <c r="Z235" s="72">
        <f t="shared" si="64"/>
        <v>154371</v>
      </c>
      <c r="AA235" s="72">
        <f t="shared" si="64"/>
        <v>154443</v>
      </c>
      <c r="AB235" s="72">
        <f t="shared" si="64"/>
        <v>154305</v>
      </c>
      <c r="AC235" s="72">
        <f t="shared" si="64"/>
        <v>154165</v>
      </c>
      <c r="AD235" s="72">
        <f t="shared" si="64"/>
        <v>154024</v>
      </c>
      <c r="AE235" s="72">
        <f t="shared" si="64"/>
        <v>153885</v>
      </c>
      <c r="AF235" s="72">
        <f t="shared" si="64"/>
        <v>153745</v>
      </c>
      <c r="AG235" s="72">
        <f t="shared" si="64"/>
        <v>153428</v>
      </c>
      <c r="AH235" s="72">
        <f t="shared" si="64"/>
        <v>153109</v>
      </c>
      <c r="AI235" s="72">
        <f t="shared" si="64"/>
        <v>152791</v>
      </c>
      <c r="AJ235" s="72">
        <f t="shared" si="64"/>
        <v>152473</v>
      </c>
      <c r="AK235" s="72">
        <f t="shared" si="64"/>
        <v>152154</v>
      </c>
      <c r="AL235" s="72">
        <f t="shared" si="64"/>
        <v>151681</v>
      </c>
      <c r="AM235" s="72">
        <f t="shared" si="64"/>
        <v>151207</v>
      </c>
      <c r="AN235" s="72">
        <f t="shared" si="64"/>
        <v>150732</v>
      </c>
      <c r="AO235" s="72">
        <f t="shared" si="64"/>
        <v>150258</v>
      </c>
      <c r="AP235" s="72">
        <f t="shared" si="64"/>
        <v>149784</v>
      </c>
      <c r="AQ235" s="8"/>
      <c r="AS235" s="24"/>
    </row>
    <row r="236" spans="2:45">
      <c r="B236" s="5"/>
      <c r="D236" s="103" t="s">
        <v>81</v>
      </c>
      <c r="E236" s="46"/>
      <c r="F236" s="60" t="s">
        <v>52</v>
      </c>
      <c r="G236" s="72">
        <f t="shared" si="63"/>
        <v>1628632</v>
      </c>
      <c r="H236" s="73">
        <v>30397</v>
      </c>
      <c r="I236" s="73">
        <v>32416</v>
      </c>
      <c r="J236" s="73">
        <v>44207</v>
      </c>
      <c r="K236" s="73">
        <v>45403</v>
      </c>
      <c r="L236" s="73">
        <v>46687</v>
      </c>
      <c r="M236" s="73">
        <v>47998</v>
      </c>
      <c r="N236" s="73">
        <v>47309</v>
      </c>
      <c r="O236" s="73">
        <v>47837</v>
      </c>
      <c r="P236" s="73">
        <v>48367</v>
      </c>
      <c r="Q236" s="73">
        <v>48901</v>
      </c>
      <c r="R236" s="73">
        <v>47626</v>
      </c>
      <c r="S236" s="73">
        <v>47997</v>
      </c>
      <c r="T236" s="73">
        <v>48500</v>
      </c>
      <c r="U236" s="73">
        <v>48369</v>
      </c>
      <c r="V236" s="73">
        <v>48237</v>
      </c>
      <c r="W236" s="73">
        <v>48056</v>
      </c>
      <c r="X236" s="73">
        <v>47872</v>
      </c>
      <c r="Y236" s="73">
        <v>47687</v>
      </c>
      <c r="Z236" s="73">
        <v>47700</v>
      </c>
      <c r="AA236" s="73">
        <v>47714</v>
      </c>
      <c r="AB236" s="73">
        <v>47685</v>
      </c>
      <c r="AC236" s="73">
        <v>47655</v>
      </c>
      <c r="AD236" s="73">
        <v>47624</v>
      </c>
      <c r="AE236" s="73">
        <v>47594</v>
      </c>
      <c r="AF236" s="73">
        <v>47564</v>
      </c>
      <c r="AG236" s="73">
        <v>47494</v>
      </c>
      <c r="AH236" s="73">
        <v>47423</v>
      </c>
      <c r="AI236" s="73">
        <v>47353</v>
      </c>
      <c r="AJ236" s="73">
        <v>47282</v>
      </c>
      <c r="AK236" s="73">
        <v>47211</v>
      </c>
      <c r="AL236" s="73">
        <v>47106</v>
      </c>
      <c r="AM236" s="73">
        <v>47000</v>
      </c>
      <c r="AN236" s="73">
        <v>46893</v>
      </c>
      <c r="AO236" s="73">
        <v>46787</v>
      </c>
      <c r="AP236" s="73">
        <v>46681</v>
      </c>
      <c r="AQ236" s="8"/>
      <c r="AS236" s="24"/>
    </row>
    <row r="237" spans="2:45">
      <c r="B237" s="5"/>
      <c r="D237" s="103" t="s">
        <v>82</v>
      </c>
      <c r="E237" s="46"/>
      <c r="F237" s="60" t="s">
        <v>53</v>
      </c>
      <c r="G237" s="72">
        <f t="shared" si="63"/>
        <v>3218656</v>
      </c>
      <c r="H237" s="73">
        <v>86508</v>
      </c>
      <c r="I237" s="73">
        <v>87028</v>
      </c>
      <c r="J237" s="73">
        <v>84634</v>
      </c>
      <c r="K237" s="73">
        <v>82205</v>
      </c>
      <c r="L237" s="73">
        <v>79741</v>
      </c>
      <c r="M237" s="73">
        <v>77202</v>
      </c>
      <c r="N237" s="73">
        <v>94662</v>
      </c>
      <c r="O237" s="73">
        <v>93793</v>
      </c>
      <c r="P237" s="73">
        <v>92702</v>
      </c>
      <c r="Q237" s="73">
        <v>91386</v>
      </c>
      <c r="R237" s="73">
        <v>89671</v>
      </c>
      <c r="S237" s="73">
        <v>94359</v>
      </c>
      <c r="T237" s="73">
        <v>94564</v>
      </c>
      <c r="U237" s="73">
        <v>94768</v>
      </c>
      <c r="V237" s="73">
        <v>94973</v>
      </c>
      <c r="W237" s="73">
        <v>95012</v>
      </c>
      <c r="X237" s="73">
        <v>95052</v>
      </c>
      <c r="Y237" s="73">
        <v>95091</v>
      </c>
      <c r="Z237" s="73">
        <v>95131</v>
      </c>
      <c r="AA237" s="73">
        <v>95170</v>
      </c>
      <c r="AB237" s="73">
        <v>95061</v>
      </c>
      <c r="AC237" s="73">
        <v>94951</v>
      </c>
      <c r="AD237" s="73">
        <v>94841</v>
      </c>
      <c r="AE237" s="73">
        <v>94732</v>
      </c>
      <c r="AF237" s="73">
        <v>94622</v>
      </c>
      <c r="AG237" s="73">
        <v>94375</v>
      </c>
      <c r="AH237" s="73">
        <v>94127</v>
      </c>
      <c r="AI237" s="73">
        <v>93879</v>
      </c>
      <c r="AJ237" s="73">
        <v>93632</v>
      </c>
      <c r="AK237" s="73">
        <v>93384</v>
      </c>
      <c r="AL237" s="73">
        <v>93016</v>
      </c>
      <c r="AM237" s="73">
        <v>92648</v>
      </c>
      <c r="AN237" s="73">
        <v>92280</v>
      </c>
      <c r="AO237" s="73">
        <v>91912</v>
      </c>
      <c r="AP237" s="73">
        <v>91544</v>
      </c>
      <c r="AQ237" s="8"/>
      <c r="AS237" s="24"/>
    </row>
    <row r="238" spans="2:45">
      <c r="B238" s="5"/>
      <c r="D238" s="103" t="s">
        <v>83</v>
      </c>
      <c r="E238" s="46"/>
      <c r="F238" s="60" t="s">
        <v>54</v>
      </c>
      <c r="G238" s="72">
        <f t="shared" si="63"/>
        <v>248311</v>
      </c>
      <c r="H238" s="73">
        <v>5607</v>
      </c>
      <c r="I238" s="73">
        <v>5674</v>
      </c>
      <c r="J238" s="73">
        <v>5741</v>
      </c>
      <c r="K238" s="73">
        <v>5808</v>
      </c>
      <c r="L238" s="73">
        <v>5875</v>
      </c>
      <c r="M238" s="73">
        <v>5923</v>
      </c>
      <c r="N238" s="73">
        <v>6140</v>
      </c>
      <c r="O238" s="73">
        <v>6361</v>
      </c>
      <c r="P238" s="73">
        <v>6584</v>
      </c>
      <c r="Q238" s="73">
        <v>6810</v>
      </c>
      <c r="R238" s="73">
        <v>7016</v>
      </c>
      <c r="S238" s="73">
        <v>7224</v>
      </c>
      <c r="T238" s="73">
        <v>7433</v>
      </c>
      <c r="U238" s="73">
        <v>7466</v>
      </c>
      <c r="V238" s="73">
        <v>7499</v>
      </c>
      <c r="W238" s="73">
        <v>7512</v>
      </c>
      <c r="X238" s="73">
        <v>7525</v>
      </c>
      <c r="Y238" s="73">
        <v>7538</v>
      </c>
      <c r="Z238" s="73">
        <v>7551</v>
      </c>
      <c r="AA238" s="73">
        <v>7564</v>
      </c>
      <c r="AB238" s="73">
        <v>7564</v>
      </c>
      <c r="AC238" s="73">
        <v>7564</v>
      </c>
      <c r="AD238" s="73">
        <v>7564</v>
      </c>
      <c r="AE238" s="73">
        <v>7564</v>
      </c>
      <c r="AF238" s="73">
        <v>7564</v>
      </c>
      <c r="AG238" s="73">
        <v>7564</v>
      </c>
      <c r="AH238" s="73">
        <v>7564</v>
      </c>
      <c r="AI238" s="73">
        <v>7564</v>
      </c>
      <c r="AJ238" s="73">
        <v>7564</v>
      </c>
      <c r="AK238" s="73">
        <v>7564</v>
      </c>
      <c r="AL238" s="73">
        <v>7564</v>
      </c>
      <c r="AM238" s="73">
        <v>7564</v>
      </c>
      <c r="AN238" s="73">
        <v>7564</v>
      </c>
      <c r="AO238" s="73">
        <v>7564</v>
      </c>
      <c r="AP238" s="73">
        <v>7564</v>
      </c>
      <c r="AQ238" s="8"/>
      <c r="AS238" s="24"/>
    </row>
    <row r="239" spans="2:45">
      <c r="B239" s="5"/>
      <c r="D239" s="103" t="s">
        <v>84</v>
      </c>
      <c r="E239" s="46"/>
      <c r="F239" s="60" t="s">
        <v>11</v>
      </c>
      <c r="G239" s="72">
        <f t="shared" si="63"/>
        <v>92646</v>
      </c>
      <c r="H239" s="73">
        <v>2092</v>
      </c>
      <c r="I239" s="73">
        <v>2117</v>
      </c>
      <c r="J239" s="73">
        <v>2142</v>
      </c>
      <c r="K239" s="73">
        <v>2167</v>
      </c>
      <c r="L239" s="73">
        <v>2192</v>
      </c>
      <c r="M239" s="73">
        <v>2210</v>
      </c>
      <c r="N239" s="73">
        <v>2291</v>
      </c>
      <c r="O239" s="73">
        <v>2373</v>
      </c>
      <c r="P239" s="73">
        <v>2457</v>
      </c>
      <c r="Q239" s="73">
        <v>2541</v>
      </c>
      <c r="R239" s="73">
        <v>2618</v>
      </c>
      <c r="S239" s="73">
        <v>2695</v>
      </c>
      <c r="T239" s="73">
        <v>2773</v>
      </c>
      <c r="U239" s="73">
        <v>2786</v>
      </c>
      <c r="V239" s="73">
        <v>2798</v>
      </c>
      <c r="W239" s="73">
        <v>2803</v>
      </c>
      <c r="X239" s="73">
        <v>2808</v>
      </c>
      <c r="Y239" s="73">
        <v>2813</v>
      </c>
      <c r="Z239" s="73">
        <v>2818</v>
      </c>
      <c r="AA239" s="73">
        <v>2822</v>
      </c>
      <c r="AB239" s="73">
        <v>2822</v>
      </c>
      <c r="AC239" s="73">
        <v>2822</v>
      </c>
      <c r="AD239" s="73">
        <v>2822</v>
      </c>
      <c r="AE239" s="73">
        <v>2822</v>
      </c>
      <c r="AF239" s="73">
        <v>2822</v>
      </c>
      <c r="AG239" s="73">
        <v>2822</v>
      </c>
      <c r="AH239" s="73">
        <v>2822</v>
      </c>
      <c r="AI239" s="73">
        <v>2822</v>
      </c>
      <c r="AJ239" s="73">
        <v>2822</v>
      </c>
      <c r="AK239" s="73">
        <v>2822</v>
      </c>
      <c r="AL239" s="73">
        <v>2822</v>
      </c>
      <c r="AM239" s="73">
        <v>2822</v>
      </c>
      <c r="AN239" s="73">
        <v>2822</v>
      </c>
      <c r="AO239" s="73">
        <v>2822</v>
      </c>
      <c r="AP239" s="73">
        <v>2822</v>
      </c>
      <c r="AQ239" s="8"/>
      <c r="AS239" s="24"/>
    </row>
    <row r="240" spans="2:45">
      <c r="B240" s="5"/>
      <c r="D240" s="103" t="s">
        <v>85</v>
      </c>
      <c r="E240" s="49"/>
      <c r="F240" s="60" t="s">
        <v>15</v>
      </c>
      <c r="G240" s="72">
        <f t="shared" si="63"/>
        <v>38509</v>
      </c>
      <c r="H240" s="73">
        <v>870</v>
      </c>
      <c r="I240" s="73">
        <v>880</v>
      </c>
      <c r="J240" s="73">
        <v>890</v>
      </c>
      <c r="K240" s="73">
        <v>901</v>
      </c>
      <c r="L240" s="73">
        <v>911</v>
      </c>
      <c r="M240" s="73">
        <v>919</v>
      </c>
      <c r="N240" s="73">
        <v>952</v>
      </c>
      <c r="O240" s="73">
        <v>987</v>
      </c>
      <c r="P240" s="73">
        <v>1021</v>
      </c>
      <c r="Q240" s="73">
        <v>1056</v>
      </c>
      <c r="R240" s="73">
        <v>1088</v>
      </c>
      <c r="S240" s="73">
        <v>1120</v>
      </c>
      <c r="T240" s="73">
        <v>1153</v>
      </c>
      <c r="U240" s="73">
        <v>1158</v>
      </c>
      <c r="V240" s="73">
        <v>1163</v>
      </c>
      <c r="W240" s="73">
        <v>1165</v>
      </c>
      <c r="X240" s="73">
        <v>1167</v>
      </c>
      <c r="Y240" s="73">
        <v>1169</v>
      </c>
      <c r="Z240" s="73">
        <v>1171</v>
      </c>
      <c r="AA240" s="73">
        <v>1173</v>
      </c>
      <c r="AB240" s="73">
        <v>1173</v>
      </c>
      <c r="AC240" s="73">
        <v>1173</v>
      </c>
      <c r="AD240" s="73">
        <v>1173</v>
      </c>
      <c r="AE240" s="73">
        <v>1173</v>
      </c>
      <c r="AF240" s="73">
        <v>1173</v>
      </c>
      <c r="AG240" s="73">
        <v>1173</v>
      </c>
      <c r="AH240" s="73">
        <v>1173</v>
      </c>
      <c r="AI240" s="73">
        <v>1173</v>
      </c>
      <c r="AJ240" s="73">
        <v>1173</v>
      </c>
      <c r="AK240" s="73">
        <v>1173</v>
      </c>
      <c r="AL240" s="73">
        <v>1173</v>
      </c>
      <c r="AM240" s="73">
        <v>1173</v>
      </c>
      <c r="AN240" s="73">
        <v>1173</v>
      </c>
      <c r="AO240" s="73">
        <v>1173</v>
      </c>
      <c r="AP240" s="73">
        <v>1173</v>
      </c>
      <c r="AQ240" s="8"/>
      <c r="AS240" s="24"/>
    </row>
    <row r="241" spans="2:45">
      <c r="B241" s="5"/>
      <c r="D241" s="103"/>
      <c r="E241" s="55"/>
      <c r="F241" s="56"/>
      <c r="G241" s="54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  <c r="AQ241" s="8"/>
      <c r="AS241" s="24"/>
    </row>
    <row r="242" spans="2:45">
      <c r="B242" s="5"/>
      <c r="D242" s="103"/>
      <c r="E242" s="57">
        <f>E213+1</f>
        <v>9</v>
      </c>
      <c r="F242" s="58" t="str">
        <f>LOOKUP(E242,CAPEX!$E$11:$E$19,CAPEX!$F$11:$F$19)</f>
        <v>Sao Joao de Meriti</v>
      </c>
      <c r="G242" s="7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  <c r="AQ242" s="8"/>
      <c r="AS242" s="24"/>
    </row>
    <row r="243" spans="2:45" s="22" customFormat="1">
      <c r="B243" s="5"/>
      <c r="D243" s="104"/>
      <c r="E243" s="51"/>
      <c r="F243" s="59" t="s">
        <v>51</v>
      </c>
      <c r="G243" s="72">
        <f t="shared" ref="G243:G248" si="65">SUM(H243:AP243)</f>
        <v>340837</v>
      </c>
      <c r="H243" s="72">
        <f t="shared" ref="H243:AP243" si="66">SUM(H244:H248)</f>
        <v>10081</v>
      </c>
      <c r="I243" s="72">
        <f t="shared" si="66"/>
        <v>11823</v>
      </c>
      <c r="J243" s="72">
        <f t="shared" si="66"/>
        <v>11836</v>
      </c>
      <c r="K243" s="72">
        <f t="shared" si="66"/>
        <v>11848</v>
      </c>
      <c r="L243" s="72">
        <f t="shared" si="66"/>
        <v>11533</v>
      </c>
      <c r="M243" s="72">
        <f t="shared" si="66"/>
        <v>11190</v>
      </c>
      <c r="N243" s="72">
        <f t="shared" si="66"/>
        <v>10835</v>
      </c>
      <c r="O243" s="72">
        <f t="shared" si="66"/>
        <v>10470</v>
      </c>
      <c r="P243" s="72">
        <f t="shared" si="66"/>
        <v>9504</v>
      </c>
      <c r="Q243" s="72">
        <f t="shared" si="66"/>
        <v>9864</v>
      </c>
      <c r="R243" s="72">
        <f t="shared" si="66"/>
        <v>9604</v>
      </c>
      <c r="S243" s="72">
        <f t="shared" si="66"/>
        <v>9590</v>
      </c>
      <c r="T243" s="72">
        <f t="shared" si="66"/>
        <v>9578</v>
      </c>
      <c r="U243" s="72">
        <f t="shared" si="66"/>
        <v>9566</v>
      </c>
      <c r="V243" s="72">
        <f t="shared" si="66"/>
        <v>9551</v>
      </c>
      <c r="W243" s="72">
        <f t="shared" si="66"/>
        <v>9526</v>
      </c>
      <c r="X243" s="72">
        <f t="shared" si="66"/>
        <v>9500</v>
      </c>
      <c r="Y243" s="72">
        <f t="shared" si="66"/>
        <v>9474</v>
      </c>
      <c r="Z243" s="72">
        <f t="shared" si="66"/>
        <v>9449</v>
      </c>
      <c r="AA243" s="72">
        <f t="shared" si="66"/>
        <v>9423</v>
      </c>
      <c r="AB243" s="72">
        <f t="shared" si="66"/>
        <v>9388</v>
      </c>
      <c r="AC243" s="72">
        <f t="shared" si="66"/>
        <v>9353</v>
      </c>
      <c r="AD243" s="72">
        <f t="shared" si="66"/>
        <v>9318</v>
      </c>
      <c r="AE243" s="72">
        <f t="shared" si="66"/>
        <v>9283</v>
      </c>
      <c r="AF243" s="72">
        <f t="shared" si="66"/>
        <v>9248</v>
      </c>
      <c r="AG243" s="72">
        <f t="shared" si="66"/>
        <v>9205</v>
      </c>
      <c r="AH243" s="72">
        <f t="shared" si="66"/>
        <v>9162</v>
      </c>
      <c r="AI243" s="72">
        <f t="shared" si="66"/>
        <v>9118</v>
      </c>
      <c r="AJ243" s="72">
        <f t="shared" si="66"/>
        <v>9075</v>
      </c>
      <c r="AK243" s="72">
        <f t="shared" si="66"/>
        <v>9032</v>
      </c>
      <c r="AL243" s="72">
        <f t="shared" si="66"/>
        <v>8982</v>
      </c>
      <c r="AM243" s="72">
        <f t="shared" si="66"/>
        <v>8932</v>
      </c>
      <c r="AN243" s="72">
        <f t="shared" si="66"/>
        <v>8882</v>
      </c>
      <c r="AO243" s="72">
        <f t="shared" si="66"/>
        <v>8832</v>
      </c>
      <c r="AP243" s="72">
        <f t="shared" si="66"/>
        <v>8782</v>
      </c>
      <c r="AQ243" s="8"/>
      <c r="AS243" s="24"/>
    </row>
    <row r="244" spans="2:45">
      <c r="B244" s="5"/>
      <c r="D244" s="103" t="s">
        <v>66</v>
      </c>
      <c r="E244" s="46"/>
      <c r="F244" s="60" t="s">
        <v>52</v>
      </c>
      <c r="G244" s="72">
        <f t="shared" si="65"/>
        <v>0</v>
      </c>
      <c r="H244" s="73">
        <v>0</v>
      </c>
      <c r="I244" s="73">
        <v>0</v>
      </c>
      <c r="J244" s="73">
        <v>0</v>
      </c>
      <c r="K244" s="73">
        <v>0</v>
      </c>
      <c r="L244" s="73">
        <v>0</v>
      </c>
      <c r="M244" s="73">
        <v>0</v>
      </c>
      <c r="N244" s="73">
        <v>0</v>
      </c>
      <c r="O244" s="73">
        <v>0</v>
      </c>
      <c r="P244" s="73">
        <v>0</v>
      </c>
      <c r="Q244" s="73">
        <v>0</v>
      </c>
      <c r="R244" s="73">
        <v>0</v>
      </c>
      <c r="S244" s="73">
        <v>0</v>
      </c>
      <c r="T244" s="73">
        <v>0</v>
      </c>
      <c r="U244" s="73">
        <v>0</v>
      </c>
      <c r="V244" s="73">
        <v>0</v>
      </c>
      <c r="W244" s="73">
        <v>0</v>
      </c>
      <c r="X244" s="73">
        <v>0</v>
      </c>
      <c r="Y244" s="73">
        <v>0</v>
      </c>
      <c r="Z244" s="73">
        <v>0</v>
      </c>
      <c r="AA244" s="73">
        <v>0</v>
      </c>
      <c r="AB244" s="73">
        <v>0</v>
      </c>
      <c r="AC244" s="73">
        <v>0</v>
      </c>
      <c r="AD244" s="73">
        <v>0</v>
      </c>
      <c r="AE244" s="73">
        <v>0</v>
      </c>
      <c r="AF244" s="73">
        <v>0</v>
      </c>
      <c r="AG244" s="73">
        <v>0</v>
      </c>
      <c r="AH244" s="73">
        <v>0</v>
      </c>
      <c r="AI244" s="73">
        <v>0</v>
      </c>
      <c r="AJ244" s="73">
        <v>0</v>
      </c>
      <c r="AK244" s="73">
        <v>0</v>
      </c>
      <c r="AL244" s="73">
        <v>0</v>
      </c>
      <c r="AM244" s="73">
        <v>0</v>
      </c>
      <c r="AN244" s="73">
        <v>0</v>
      </c>
      <c r="AO244" s="73">
        <v>0</v>
      </c>
      <c r="AP244" s="73">
        <v>0</v>
      </c>
      <c r="AQ244" s="8"/>
      <c r="AS244" s="24"/>
    </row>
    <row r="245" spans="2:45">
      <c r="B245" s="5"/>
      <c r="D245" s="103" t="s">
        <v>67</v>
      </c>
      <c r="E245" s="46"/>
      <c r="F245" s="60" t="s">
        <v>53</v>
      </c>
      <c r="G245" s="72">
        <f t="shared" si="65"/>
        <v>314882</v>
      </c>
      <c r="H245" s="73">
        <v>9429</v>
      </c>
      <c r="I245" s="73">
        <v>11165</v>
      </c>
      <c r="J245" s="73">
        <v>11165</v>
      </c>
      <c r="K245" s="73">
        <v>11165</v>
      </c>
      <c r="L245" s="73">
        <v>10838</v>
      </c>
      <c r="M245" s="73">
        <v>10484</v>
      </c>
      <c r="N245" s="73">
        <v>10119</v>
      </c>
      <c r="O245" s="73">
        <v>9745</v>
      </c>
      <c r="P245" s="73">
        <v>8767</v>
      </c>
      <c r="Q245" s="73">
        <v>9117</v>
      </c>
      <c r="R245" s="73">
        <v>8849</v>
      </c>
      <c r="S245" s="73">
        <v>8835</v>
      </c>
      <c r="T245" s="73">
        <v>8821</v>
      </c>
      <c r="U245" s="73">
        <v>8807</v>
      </c>
      <c r="V245" s="73">
        <v>8792</v>
      </c>
      <c r="W245" s="73">
        <v>8767</v>
      </c>
      <c r="X245" s="73">
        <v>8741</v>
      </c>
      <c r="Y245" s="73">
        <v>8715</v>
      </c>
      <c r="Z245" s="73">
        <v>8690</v>
      </c>
      <c r="AA245" s="73">
        <v>8664</v>
      </c>
      <c r="AB245" s="73">
        <v>8629</v>
      </c>
      <c r="AC245" s="73">
        <v>8594</v>
      </c>
      <c r="AD245" s="73">
        <v>8559</v>
      </c>
      <c r="AE245" s="73">
        <v>8524</v>
      </c>
      <c r="AF245" s="73">
        <v>8489</v>
      </c>
      <c r="AG245" s="73">
        <v>8446</v>
      </c>
      <c r="AH245" s="73">
        <v>8403</v>
      </c>
      <c r="AI245" s="73">
        <v>8359</v>
      </c>
      <c r="AJ245" s="73">
        <v>8316</v>
      </c>
      <c r="AK245" s="73">
        <v>8273</v>
      </c>
      <c r="AL245" s="73">
        <v>8223</v>
      </c>
      <c r="AM245" s="73">
        <v>8173</v>
      </c>
      <c r="AN245" s="73">
        <v>8123</v>
      </c>
      <c r="AO245" s="73">
        <v>8073</v>
      </c>
      <c r="AP245" s="73">
        <v>8023</v>
      </c>
      <c r="AQ245" s="8"/>
      <c r="AS245" s="24"/>
    </row>
    <row r="246" spans="2:45">
      <c r="B246" s="5"/>
      <c r="D246" s="103" t="s">
        <v>68</v>
      </c>
      <c r="E246" s="46"/>
      <c r="F246" s="60" t="s">
        <v>54</v>
      </c>
      <c r="G246" s="72">
        <f t="shared" si="65"/>
        <v>13063</v>
      </c>
      <c r="H246" s="73">
        <v>328</v>
      </c>
      <c r="I246" s="73">
        <v>331</v>
      </c>
      <c r="J246" s="73">
        <v>338</v>
      </c>
      <c r="K246" s="73">
        <v>344</v>
      </c>
      <c r="L246" s="73">
        <v>350</v>
      </c>
      <c r="M246" s="73">
        <v>355</v>
      </c>
      <c r="N246" s="73">
        <v>360</v>
      </c>
      <c r="O246" s="73">
        <v>365</v>
      </c>
      <c r="P246" s="73">
        <v>371</v>
      </c>
      <c r="Q246" s="73">
        <v>376</v>
      </c>
      <c r="R246" s="73">
        <v>380</v>
      </c>
      <c r="S246" s="73">
        <v>380</v>
      </c>
      <c r="T246" s="73">
        <v>381</v>
      </c>
      <c r="U246" s="73">
        <v>382</v>
      </c>
      <c r="V246" s="73">
        <v>382</v>
      </c>
      <c r="W246" s="73">
        <v>382</v>
      </c>
      <c r="X246" s="73">
        <v>382</v>
      </c>
      <c r="Y246" s="73">
        <v>382</v>
      </c>
      <c r="Z246" s="73">
        <v>382</v>
      </c>
      <c r="AA246" s="73">
        <v>382</v>
      </c>
      <c r="AB246" s="73">
        <v>382</v>
      </c>
      <c r="AC246" s="73">
        <v>382</v>
      </c>
      <c r="AD246" s="73">
        <v>382</v>
      </c>
      <c r="AE246" s="73">
        <v>382</v>
      </c>
      <c r="AF246" s="73">
        <v>382</v>
      </c>
      <c r="AG246" s="73">
        <v>382</v>
      </c>
      <c r="AH246" s="73">
        <v>382</v>
      </c>
      <c r="AI246" s="73">
        <v>382</v>
      </c>
      <c r="AJ246" s="73">
        <v>382</v>
      </c>
      <c r="AK246" s="73">
        <v>382</v>
      </c>
      <c r="AL246" s="73">
        <v>382</v>
      </c>
      <c r="AM246" s="73">
        <v>382</v>
      </c>
      <c r="AN246" s="73">
        <v>382</v>
      </c>
      <c r="AO246" s="73">
        <v>382</v>
      </c>
      <c r="AP246" s="73">
        <v>382</v>
      </c>
      <c r="AQ246" s="8"/>
      <c r="AS246" s="24"/>
    </row>
    <row r="247" spans="2:45">
      <c r="B247" s="5"/>
      <c r="D247" s="103" t="s">
        <v>69</v>
      </c>
      <c r="E247" s="46"/>
      <c r="F247" s="60" t="s">
        <v>11</v>
      </c>
      <c r="G247" s="72">
        <f t="shared" si="65"/>
        <v>4340</v>
      </c>
      <c r="H247" s="73">
        <v>109</v>
      </c>
      <c r="I247" s="73">
        <v>110</v>
      </c>
      <c r="J247" s="73">
        <v>112</v>
      </c>
      <c r="K247" s="73">
        <v>114</v>
      </c>
      <c r="L247" s="73">
        <v>116</v>
      </c>
      <c r="M247" s="73">
        <v>118</v>
      </c>
      <c r="N247" s="73">
        <v>120</v>
      </c>
      <c r="O247" s="73">
        <v>121</v>
      </c>
      <c r="P247" s="73">
        <v>123</v>
      </c>
      <c r="Q247" s="73">
        <v>125</v>
      </c>
      <c r="R247" s="73">
        <v>126</v>
      </c>
      <c r="S247" s="73">
        <v>126</v>
      </c>
      <c r="T247" s="73">
        <v>126</v>
      </c>
      <c r="U247" s="73">
        <v>127</v>
      </c>
      <c r="V247" s="73">
        <v>127</v>
      </c>
      <c r="W247" s="73">
        <v>127</v>
      </c>
      <c r="X247" s="73">
        <v>127</v>
      </c>
      <c r="Y247" s="73">
        <v>127</v>
      </c>
      <c r="Z247" s="73">
        <v>127</v>
      </c>
      <c r="AA247" s="73">
        <v>127</v>
      </c>
      <c r="AB247" s="73">
        <v>127</v>
      </c>
      <c r="AC247" s="73">
        <v>127</v>
      </c>
      <c r="AD247" s="73">
        <v>127</v>
      </c>
      <c r="AE247" s="73">
        <v>127</v>
      </c>
      <c r="AF247" s="73">
        <v>127</v>
      </c>
      <c r="AG247" s="73">
        <v>127</v>
      </c>
      <c r="AH247" s="73">
        <v>127</v>
      </c>
      <c r="AI247" s="73">
        <v>127</v>
      </c>
      <c r="AJ247" s="73">
        <v>127</v>
      </c>
      <c r="AK247" s="73">
        <v>127</v>
      </c>
      <c r="AL247" s="73">
        <v>127</v>
      </c>
      <c r="AM247" s="73">
        <v>127</v>
      </c>
      <c r="AN247" s="73">
        <v>127</v>
      </c>
      <c r="AO247" s="73">
        <v>127</v>
      </c>
      <c r="AP247" s="73">
        <v>127</v>
      </c>
      <c r="AQ247" s="8"/>
      <c r="AS247" s="24"/>
    </row>
    <row r="248" spans="2:45">
      <c r="B248" s="5"/>
      <c r="D248" s="103" t="s">
        <v>70</v>
      </c>
      <c r="E248" s="49"/>
      <c r="F248" s="60" t="s">
        <v>15</v>
      </c>
      <c r="G248" s="72">
        <f t="shared" si="65"/>
        <v>8552</v>
      </c>
      <c r="H248" s="73">
        <v>215</v>
      </c>
      <c r="I248" s="73">
        <v>217</v>
      </c>
      <c r="J248" s="73">
        <v>221</v>
      </c>
      <c r="K248" s="73">
        <v>225</v>
      </c>
      <c r="L248" s="73">
        <v>229</v>
      </c>
      <c r="M248" s="73">
        <v>233</v>
      </c>
      <c r="N248" s="73">
        <v>236</v>
      </c>
      <c r="O248" s="73">
        <v>239</v>
      </c>
      <c r="P248" s="73">
        <v>243</v>
      </c>
      <c r="Q248" s="73">
        <v>246</v>
      </c>
      <c r="R248" s="73">
        <v>249</v>
      </c>
      <c r="S248" s="73">
        <v>249</v>
      </c>
      <c r="T248" s="73">
        <v>250</v>
      </c>
      <c r="U248" s="73">
        <v>250</v>
      </c>
      <c r="V248" s="73">
        <v>250</v>
      </c>
      <c r="W248" s="73">
        <v>250</v>
      </c>
      <c r="X248" s="73">
        <v>250</v>
      </c>
      <c r="Y248" s="73">
        <v>250</v>
      </c>
      <c r="Z248" s="73">
        <v>250</v>
      </c>
      <c r="AA248" s="73">
        <v>250</v>
      </c>
      <c r="AB248" s="73">
        <v>250</v>
      </c>
      <c r="AC248" s="73">
        <v>250</v>
      </c>
      <c r="AD248" s="73">
        <v>250</v>
      </c>
      <c r="AE248" s="73">
        <v>250</v>
      </c>
      <c r="AF248" s="73">
        <v>250</v>
      </c>
      <c r="AG248" s="73">
        <v>250</v>
      </c>
      <c r="AH248" s="73">
        <v>250</v>
      </c>
      <c r="AI248" s="73">
        <v>250</v>
      </c>
      <c r="AJ248" s="73">
        <v>250</v>
      </c>
      <c r="AK248" s="73">
        <v>250</v>
      </c>
      <c r="AL248" s="73">
        <v>250</v>
      </c>
      <c r="AM248" s="73">
        <v>250</v>
      </c>
      <c r="AN248" s="73">
        <v>250</v>
      </c>
      <c r="AO248" s="73">
        <v>250</v>
      </c>
      <c r="AP248" s="73">
        <v>250</v>
      </c>
      <c r="AQ248" s="8"/>
      <c r="AS248" s="24"/>
    </row>
    <row r="249" spans="2:45">
      <c r="B249" s="5"/>
      <c r="D249" s="103"/>
      <c r="E249" s="49"/>
      <c r="F249" s="49"/>
      <c r="G249" s="54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  <c r="AQ249" s="8"/>
      <c r="AS249" s="24"/>
    </row>
    <row r="250" spans="2:45" s="22" customFormat="1">
      <c r="B250" s="5"/>
      <c r="D250" s="104"/>
      <c r="E250" s="51"/>
      <c r="F250" s="59" t="s">
        <v>55</v>
      </c>
      <c r="G250" s="72">
        <f t="shared" ref="G250:G255" si="67">SUM(H250:AP250)</f>
        <v>493411</v>
      </c>
      <c r="H250" s="72">
        <f t="shared" ref="H250:AP250" si="68">SUM(H251:H255)</f>
        <v>12392</v>
      </c>
      <c r="I250" s="72">
        <f t="shared" si="68"/>
        <v>12512</v>
      </c>
      <c r="J250" s="72">
        <f t="shared" si="68"/>
        <v>12746</v>
      </c>
      <c r="K250" s="72">
        <f t="shared" si="68"/>
        <v>12982</v>
      </c>
      <c r="L250" s="72">
        <f t="shared" si="68"/>
        <v>13220</v>
      </c>
      <c r="M250" s="72">
        <f t="shared" si="68"/>
        <v>13411</v>
      </c>
      <c r="N250" s="72">
        <f t="shared" si="68"/>
        <v>13602</v>
      </c>
      <c r="O250" s="72">
        <f t="shared" si="68"/>
        <v>13794</v>
      </c>
      <c r="P250" s="72">
        <f t="shared" si="68"/>
        <v>13987</v>
      </c>
      <c r="Q250" s="72">
        <f t="shared" si="68"/>
        <v>14182</v>
      </c>
      <c r="R250" s="72">
        <f t="shared" si="68"/>
        <v>14327</v>
      </c>
      <c r="S250" s="72">
        <f t="shared" si="68"/>
        <v>14355</v>
      </c>
      <c r="T250" s="72">
        <f t="shared" si="68"/>
        <v>14381</v>
      </c>
      <c r="U250" s="72">
        <f t="shared" si="68"/>
        <v>14406</v>
      </c>
      <c r="V250" s="72">
        <f t="shared" si="68"/>
        <v>14434</v>
      </c>
      <c r="W250" s="72">
        <f t="shared" si="68"/>
        <v>14434</v>
      </c>
      <c r="X250" s="72">
        <f t="shared" si="68"/>
        <v>14434</v>
      </c>
      <c r="Y250" s="72">
        <f t="shared" si="68"/>
        <v>14434</v>
      </c>
      <c r="Z250" s="72">
        <f t="shared" si="68"/>
        <v>14434</v>
      </c>
      <c r="AA250" s="72">
        <f t="shared" si="68"/>
        <v>14434</v>
      </c>
      <c r="AB250" s="72">
        <f t="shared" si="68"/>
        <v>14434</v>
      </c>
      <c r="AC250" s="72">
        <f t="shared" si="68"/>
        <v>14434</v>
      </c>
      <c r="AD250" s="72">
        <f t="shared" si="68"/>
        <v>14434</v>
      </c>
      <c r="AE250" s="72">
        <f t="shared" si="68"/>
        <v>14434</v>
      </c>
      <c r="AF250" s="72">
        <f t="shared" si="68"/>
        <v>14434</v>
      </c>
      <c r="AG250" s="72">
        <f t="shared" si="68"/>
        <v>14434</v>
      </c>
      <c r="AH250" s="72">
        <f t="shared" si="68"/>
        <v>14434</v>
      </c>
      <c r="AI250" s="72">
        <f t="shared" si="68"/>
        <v>14434</v>
      </c>
      <c r="AJ250" s="72">
        <f t="shared" si="68"/>
        <v>14434</v>
      </c>
      <c r="AK250" s="72">
        <f t="shared" si="68"/>
        <v>14434</v>
      </c>
      <c r="AL250" s="72">
        <f t="shared" si="68"/>
        <v>14434</v>
      </c>
      <c r="AM250" s="72">
        <f t="shared" si="68"/>
        <v>14434</v>
      </c>
      <c r="AN250" s="72">
        <f t="shared" si="68"/>
        <v>14434</v>
      </c>
      <c r="AO250" s="72">
        <f t="shared" si="68"/>
        <v>14434</v>
      </c>
      <c r="AP250" s="72">
        <f t="shared" si="68"/>
        <v>14434</v>
      </c>
      <c r="AQ250" s="8"/>
      <c r="AS250" s="24"/>
    </row>
    <row r="251" spans="2:45">
      <c r="B251" s="5"/>
      <c r="D251" s="103" t="s">
        <v>71</v>
      </c>
      <c r="E251" s="46"/>
      <c r="F251" s="60" t="s">
        <v>52</v>
      </c>
      <c r="G251" s="72">
        <f t="shared" si="67"/>
        <v>0</v>
      </c>
      <c r="H251" s="73">
        <v>0</v>
      </c>
      <c r="I251" s="73">
        <v>0</v>
      </c>
      <c r="J251" s="73">
        <v>0</v>
      </c>
      <c r="K251" s="73">
        <v>0</v>
      </c>
      <c r="L251" s="73">
        <v>0</v>
      </c>
      <c r="M251" s="73">
        <v>0</v>
      </c>
      <c r="N251" s="73">
        <v>0</v>
      </c>
      <c r="O251" s="73">
        <v>0</v>
      </c>
      <c r="P251" s="73">
        <v>0</v>
      </c>
      <c r="Q251" s="73">
        <v>0</v>
      </c>
      <c r="R251" s="73">
        <v>0</v>
      </c>
      <c r="S251" s="73">
        <v>0</v>
      </c>
      <c r="T251" s="73">
        <v>0</v>
      </c>
      <c r="U251" s="73">
        <v>0</v>
      </c>
      <c r="V251" s="73">
        <v>0</v>
      </c>
      <c r="W251" s="73">
        <v>0</v>
      </c>
      <c r="X251" s="73">
        <v>0</v>
      </c>
      <c r="Y251" s="73">
        <v>0</v>
      </c>
      <c r="Z251" s="73">
        <v>0</v>
      </c>
      <c r="AA251" s="73">
        <v>0</v>
      </c>
      <c r="AB251" s="73">
        <v>0</v>
      </c>
      <c r="AC251" s="73">
        <v>0</v>
      </c>
      <c r="AD251" s="73">
        <v>0</v>
      </c>
      <c r="AE251" s="73">
        <v>0</v>
      </c>
      <c r="AF251" s="73">
        <v>0</v>
      </c>
      <c r="AG251" s="73">
        <v>0</v>
      </c>
      <c r="AH251" s="73">
        <v>0</v>
      </c>
      <c r="AI251" s="73">
        <v>0</v>
      </c>
      <c r="AJ251" s="73">
        <v>0</v>
      </c>
      <c r="AK251" s="73">
        <v>0</v>
      </c>
      <c r="AL251" s="73">
        <v>0</v>
      </c>
      <c r="AM251" s="73">
        <v>0</v>
      </c>
      <c r="AN251" s="73">
        <v>0</v>
      </c>
      <c r="AO251" s="73">
        <v>0</v>
      </c>
      <c r="AP251" s="73">
        <v>0</v>
      </c>
      <c r="AQ251" s="8"/>
      <c r="AS251" s="24"/>
    </row>
    <row r="252" spans="2:45">
      <c r="B252" s="5"/>
      <c r="D252" s="103" t="s">
        <v>72</v>
      </c>
      <c r="E252" s="46"/>
      <c r="F252" s="60" t="s">
        <v>53</v>
      </c>
      <c r="G252" s="72">
        <f t="shared" si="67"/>
        <v>0</v>
      </c>
      <c r="H252" s="73">
        <v>0</v>
      </c>
      <c r="I252" s="73">
        <v>0</v>
      </c>
      <c r="J252" s="73">
        <v>0</v>
      </c>
      <c r="K252" s="73">
        <v>0</v>
      </c>
      <c r="L252" s="73">
        <v>0</v>
      </c>
      <c r="M252" s="73">
        <v>0</v>
      </c>
      <c r="N252" s="73">
        <v>0</v>
      </c>
      <c r="O252" s="73">
        <v>0</v>
      </c>
      <c r="P252" s="73">
        <v>0</v>
      </c>
      <c r="Q252" s="73">
        <v>0</v>
      </c>
      <c r="R252" s="73">
        <v>0</v>
      </c>
      <c r="S252" s="73">
        <v>0</v>
      </c>
      <c r="T252" s="73">
        <v>0</v>
      </c>
      <c r="U252" s="73">
        <v>0</v>
      </c>
      <c r="V252" s="73">
        <v>0</v>
      </c>
      <c r="W252" s="73">
        <v>0</v>
      </c>
      <c r="X252" s="73">
        <v>0</v>
      </c>
      <c r="Y252" s="73">
        <v>0</v>
      </c>
      <c r="Z252" s="73">
        <v>0</v>
      </c>
      <c r="AA252" s="73">
        <v>0</v>
      </c>
      <c r="AB252" s="73">
        <v>0</v>
      </c>
      <c r="AC252" s="73">
        <v>0</v>
      </c>
      <c r="AD252" s="73">
        <v>0</v>
      </c>
      <c r="AE252" s="73">
        <v>0</v>
      </c>
      <c r="AF252" s="73">
        <v>0</v>
      </c>
      <c r="AG252" s="73">
        <v>0</v>
      </c>
      <c r="AH252" s="73">
        <v>0</v>
      </c>
      <c r="AI252" s="73">
        <v>0</v>
      </c>
      <c r="AJ252" s="73">
        <v>0</v>
      </c>
      <c r="AK252" s="73">
        <v>0</v>
      </c>
      <c r="AL252" s="73">
        <v>0</v>
      </c>
      <c r="AM252" s="73">
        <v>0</v>
      </c>
      <c r="AN252" s="73">
        <v>0</v>
      </c>
      <c r="AO252" s="73">
        <v>0</v>
      </c>
      <c r="AP252" s="73">
        <v>0</v>
      </c>
      <c r="AQ252" s="8"/>
      <c r="AS252" s="24"/>
    </row>
    <row r="253" spans="2:45">
      <c r="B253" s="5"/>
      <c r="D253" s="103" t="s">
        <v>73</v>
      </c>
      <c r="E253" s="46"/>
      <c r="F253" s="60" t="s">
        <v>54</v>
      </c>
      <c r="G253" s="72">
        <f t="shared" si="67"/>
        <v>248379</v>
      </c>
      <c r="H253" s="73">
        <v>6238</v>
      </c>
      <c r="I253" s="73">
        <v>6298</v>
      </c>
      <c r="J253" s="73">
        <v>6416</v>
      </c>
      <c r="K253" s="73">
        <v>6535</v>
      </c>
      <c r="L253" s="73">
        <v>6655</v>
      </c>
      <c r="M253" s="73">
        <v>6751</v>
      </c>
      <c r="N253" s="73">
        <v>6847</v>
      </c>
      <c r="O253" s="73">
        <v>6944</v>
      </c>
      <c r="P253" s="73">
        <v>7041</v>
      </c>
      <c r="Q253" s="73">
        <v>7139</v>
      </c>
      <c r="R253" s="73">
        <v>7212</v>
      </c>
      <c r="S253" s="73">
        <v>7226</v>
      </c>
      <c r="T253" s="73">
        <v>7239</v>
      </c>
      <c r="U253" s="73">
        <v>7252</v>
      </c>
      <c r="V253" s="73">
        <v>7266</v>
      </c>
      <c r="W253" s="73">
        <v>7266</v>
      </c>
      <c r="X253" s="73">
        <v>7266</v>
      </c>
      <c r="Y253" s="73">
        <v>7266</v>
      </c>
      <c r="Z253" s="73">
        <v>7266</v>
      </c>
      <c r="AA253" s="73">
        <v>7266</v>
      </c>
      <c r="AB253" s="73">
        <v>7266</v>
      </c>
      <c r="AC253" s="73">
        <v>7266</v>
      </c>
      <c r="AD253" s="73">
        <v>7266</v>
      </c>
      <c r="AE253" s="73">
        <v>7266</v>
      </c>
      <c r="AF253" s="73">
        <v>7266</v>
      </c>
      <c r="AG253" s="73">
        <v>7266</v>
      </c>
      <c r="AH253" s="73">
        <v>7266</v>
      </c>
      <c r="AI253" s="73">
        <v>7266</v>
      </c>
      <c r="AJ253" s="73">
        <v>7266</v>
      </c>
      <c r="AK253" s="73">
        <v>7266</v>
      </c>
      <c r="AL253" s="73">
        <v>7266</v>
      </c>
      <c r="AM253" s="73">
        <v>7266</v>
      </c>
      <c r="AN253" s="73">
        <v>7266</v>
      </c>
      <c r="AO253" s="73">
        <v>7266</v>
      </c>
      <c r="AP253" s="73">
        <v>7266</v>
      </c>
      <c r="AQ253" s="8"/>
      <c r="AS253" s="24"/>
    </row>
    <row r="254" spans="2:45">
      <c r="B254" s="5"/>
      <c r="D254" s="103" t="s">
        <v>74</v>
      </c>
      <c r="E254" s="46"/>
      <c r="F254" s="60" t="s">
        <v>11</v>
      </c>
      <c r="G254" s="72">
        <f t="shared" si="67"/>
        <v>82381</v>
      </c>
      <c r="H254" s="73">
        <v>2069</v>
      </c>
      <c r="I254" s="73">
        <v>2089</v>
      </c>
      <c r="J254" s="73">
        <v>2128</v>
      </c>
      <c r="K254" s="73">
        <v>2167</v>
      </c>
      <c r="L254" s="73">
        <v>2207</v>
      </c>
      <c r="M254" s="73">
        <v>2239</v>
      </c>
      <c r="N254" s="73">
        <v>2271</v>
      </c>
      <c r="O254" s="73">
        <v>2303</v>
      </c>
      <c r="P254" s="73">
        <v>2335</v>
      </c>
      <c r="Q254" s="73">
        <v>2368</v>
      </c>
      <c r="R254" s="73">
        <v>2392</v>
      </c>
      <c r="S254" s="73">
        <v>2397</v>
      </c>
      <c r="T254" s="73">
        <v>2401</v>
      </c>
      <c r="U254" s="73">
        <v>2405</v>
      </c>
      <c r="V254" s="73">
        <v>2410</v>
      </c>
      <c r="W254" s="73">
        <v>2410</v>
      </c>
      <c r="X254" s="73">
        <v>2410</v>
      </c>
      <c r="Y254" s="73">
        <v>2410</v>
      </c>
      <c r="Z254" s="73">
        <v>2410</v>
      </c>
      <c r="AA254" s="73">
        <v>2410</v>
      </c>
      <c r="AB254" s="73">
        <v>2410</v>
      </c>
      <c r="AC254" s="73">
        <v>2410</v>
      </c>
      <c r="AD254" s="73">
        <v>2410</v>
      </c>
      <c r="AE254" s="73">
        <v>2410</v>
      </c>
      <c r="AF254" s="73">
        <v>2410</v>
      </c>
      <c r="AG254" s="73">
        <v>2410</v>
      </c>
      <c r="AH254" s="73">
        <v>2410</v>
      </c>
      <c r="AI254" s="73">
        <v>2410</v>
      </c>
      <c r="AJ254" s="73">
        <v>2410</v>
      </c>
      <c r="AK254" s="73">
        <v>2410</v>
      </c>
      <c r="AL254" s="73">
        <v>2410</v>
      </c>
      <c r="AM254" s="73">
        <v>2410</v>
      </c>
      <c r="AN254" s="73">
        <v>2410</v>
      </c>
      <c r="AO254" s="73">
        <v>2410</v>
      </c>
      <c r="AP254" s="73">
        <v>2410</v>
      </c>
      <c r="AQ254" s="8"/>
      <c r="AS254" s="24"/>
    </row>
    <row r="255" spans="2:45">
      <c r="B255" s="5"/>
      <c r="D255" s="103" t="s">
        <v>75</v>
      </c>
      <c r="E255" s="49"/>
      <c r="F255" s="60" t="s">
        <v>15</v>
      </c>
      <c r="G255" s="72">
        <f t="shared" si="67"/>
        <v>162651</v>
      </c>
      <c r="H255" s="73">
        <v>4085</v>
      </c>
      <c r="I255" s="73">
        <v>4125</v>
      </c>
      <c r="J255" s="73">
        <v>4202</v>
      </c>
      <c r="K255" s="73">
        <v>4280</v>
      </c>
      <c r="L255" s="73">
        <v>4358</v>
      </c>
      <c r="M255" s="73">
        <v>4421</v>
      </c>
      <c r="N255" s="73">
        <v>4484</v>
      </c>
      <c r="O255" s="73">
        <v>4547</v>
      </c>
      <c r="P255" s="73">
        <v>4611</v>
      </c>
      <c r="Q255" s="73">
        <v>4675</v>
      </c>
      <c r="R255" s="73">
        <v>4723</v>
      </c>
      <c r="S255" s="73">
        <v>4732</v>
      </c>
      <c r="T255" s="73">
        <v>4741</v>
      </c>
      <c r="U255" s="73">
        <v>4749</v>
      </c>
      <c r="V255" s="73">
        <v>4758</v>
      </c>
      <c r="W255" s="73">
        <v>4758</v>
      </c>
      <c r="X255" s="73">
        <v>4758</v>
      </c>
      <c r="Y255" s="73">
        <v>4758</v>
      </c>
      <c r="Z255" s="73">
        <v>4758</v>
      </c>
      <c r="AA255" s="73">
        <v>4758</v>
      </c>
      <c r="AB255" s="73">
        <v>4758</v>
      </c>
      <c r="AC255" s="73">
        <v>4758</v>
      </c>
      <c r="AD255" s="73">
        <v>4758</v>
      </c>
      <c r="AE255" s="73">
        <v>4758</v>
      </c>
      <c r="AF255" s="73">
        <v>4758</v>
      </c>
      <c r="AG255" s="73">
        <v>4758</v>
      </c>
      <c r="AH255" s="73">
        <v>4758</v>
      </c>
      <c r="AI255" s="73">
        <v>4758</v>
      </c>
      <c r="AJ255" s="73">
        <v>4758</v>
      </c>
      <c r="AK255" s="73">
        <v>4758</v>
      </c>
      <c r="AL255" s="73">
        <v>4758</v>
      </c>
      <c r="AM255" s="73">
        <v>4758</v>
      </c>
      <c r="AN255" s="73">
        <v>4758</v>
      </c>
      <c r="AO255" s="73">
        <v>4758</v>
      </c>
      <c r="AP255" s="73">
        <v>4758</v>
      </c>
      <c r="AQ255" s="8"/>
      <c r="AS255" s="24"/>
    </row>
    <row r="256" spans="2:45">
      <c r="B256" s="5"/>
      <c r="D256" s="103"/>
      <c r="E256" s="49"/>
      <c r="F256" s="49"/>
      <c r="G256" s="54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  <c r="AQ256" s="8"/>
      <c r="AS256" s="24"/>
    </row>
    <row r="257" spans="2:45" s="22" customFormat="1">
      <c r="B257" s="5"/>
      <c r="D257" s="104"/>
      <c r="E257" s="51"/>
      <c r="F257" s="59" t="s">
        <v>56</v>
      </c>
      <c r="G257" s="72">
        <f t="shared" ref="G257:G262" si="69">SUM(H257:AP257)</f>
        <v>0</v>
      </c>
      <c r="H257" s="72">
        <f t="shared" ref="H257:AP257" si="70">SUM(H258:H262)</f>
        <v>0</v>
      </c>
      <c r="I257" s="72">
        <f t="shared" si="70"/>
        <v>0</v>
      </c>
      <c r="J257" s="72">
        <f t="shared" si="70"/>
        <v>0</v>
      </c>
      <c r="K257" s="72">
        <f t="shared" si="70"/>
        <v>0</v>
      </c>
      <c r="L257" s="72">
        <f t="shared" si="70"/>
        <v>0</v>
      </c>
      <c r="M257" s="72">
        <f t="shared" si="70"/>
        <v>0</v>
      </c>
      <c r="N257" s="72">
        <f t="shared" si="70"/>
        <v>0</v>
      </c>
      <c r="O257" s="72">
        <f t="shared" si="70"/>
        <v>0</v>
      </c>
      <c r="P257" s="72">
        <f t="shared" si="70"/>
        <v>0</v>
      </c>
      <c r="Q257" s="72">
        <f t="shared" si="70"/>
        <v>0</v>
      </c>
      <c r="R257" s="72">
        <f t="shared" si="70"/>
        <v>0</v>
      </c>
      <c r="S257" s="72">
        <f t="shared" si="70"/>
        <v>0</v>
      </c>
      <c r="T257" s="72">
        <f t="shared" si="70"/>
        <v>0</v>
      </c>
      <c r="U257" s="72">
        <f t="shared" si="70"/>
        <v>0</v>
      </c>
      <c r="V257" s="72">
        <f t="shared" si="70"/>
        <v>0</v>
      </c>
      <c r="W257" s="72">
        <f t="shared" si="70"/>
        <v>0</v>
      </c>
      <c r="X257" s="72">
        <f t="shared" si="70"/>
        <v>0</v>
      </c>
      <c r="Y257" s="72">
        <f t="shared" si="70"/>
        <v>0</v>
      </c>
      <c r="Z257" s="72">
        <f t="shared" si="70"/>
        <v>0</v>
      </c>
      <c r="AA257" s="72">
        <f t="shared" si="70"/>
        <v>0</v>
      </c>
      <c r="AB257" s="72">
        <f t="shared" si="70"/>
        <v>0</v>
      </c>
      <c r="AC257" s="72">
        <f t="shared" si="70"/>
        <v>0</v>
      </c>
      <c r="AD257" s="72">
        <f t="shared" si="70"/>
        <v>0</v>
      </c>
      <c r="AE257" s="72">
        <f t="shared" si="70"/>
        <v>0</v>
      </c>
      <c r="AF257" s="72">
        <f t="shared" si="70"/>
        <v>0</v>
      </c>
      <c r="AG257" s="72">
        <f t="shared" si="70"/>
        <v>0</v>
      </c>
      <c r="AH257" s="72">
        <f t="shared" si="70"/>
        <v>0</v>
      </c>
      <c r="AI257" s="72">
        <f t="shared" si="70"/>
        <v>0</v>
      </c>
      <c r="AJ257" s="72">
        <f t="shared" si="70"/>
        <v>0</v>
      </c>
      <c r="AK257" s="72">
        <f t="shared" si="70"/>
        <v>0</v>
      </c>
      <c r="AL257" s="72">
        <f t="shared" si="70"/>
        <v>0</v>
      </c>
      <c r="AM257" s="72">
        <f t="shared" si="70"/>
        <v>0</v>
      </c>
      <c r="AN257" s="72">
        <f t="shared" si="70"/>
        <v>0</v>
      </c>
      <c r="AO257" s="72">
        <f t="shared" si="70"/>
        <v>0</v>
      </c>
      <c r="AP257" s="72">
        <f t="shared" si="70"/>
        <v>0</v>
      </c>
      <c r="AQ257" s="8"/>
      <c r="AS257" s="24"/>
    </row>
    <row r="258" spans="2:45">
      <c r="B258" s="5"/>
      <c r="D258" s="103" t="s">
        <v>76</v>
      </c>
      <c r="E258" s="46"/>
      <c r="F258" s="60" t="s">
        <v>52</v>
      </c>
      <c r="G258" s="72">
        <f t="shared" si="69"/>
        <v>0</v>
      </c>
      <c r="H258" s="73">
        <v>0</v>
      </c>
      <c r="I258" s="73">
        <v>0</v>
      </c>
      <c r="J258" s="73">
        <v>0</v>
      </c>
      <c r="K258" s="73">
        <v>0</v>
      </c>
      <c r="L258" s="73">
        <v>0</v>
      </c>
      <c r="M258" s="73">
        <v>0</v>
      </c>
      <c r="N258" s="73">
        <v>0</v>
      </c>
      <c r="O258" s="73">
        <v>0</v>
      </c>
      <c r="P258" s="73">
        <v>0</v>
      </c>
      <c r="Q258" s="73">
        <v>0</v>
      </c>
      <c r="R258" s="73">
        <v>0</v>
      </c>
      <c r="S258" s="73">
        <v>0</v>
      </c>
      <c r="T258" s="73">
        <v>0</v>
      </c>
      <c r="U258" s="73">
        <v>0</v>
      </c>
      <c r="V258" s="73">
        <v>0</v>
      </c>
      <c r="W258" s="73">
        <v>0</v>
      </c>
      <c r="X258" s="73">
        <v>0</v>
      </c>
      <c r="Y258" s="73">
        <v>0</v>
      </c>
      <c r="Z258" s="73">
        <v>0</v>
      </c>
      <c r="AA258" s="73">
        <v>0</v>
      </c>
      <c r="AB258" s="73">
        <v>0</v>
      </c>
      <c r="AC258" s="73">
        <v>0</v>
      </c>
      <c r="AD258" s="73">
        <v>0</v>
      </c>
      <c r="AE258" s="73">
        <v>0</v>
      </c>
      <c r="AF258" s="73">
        <v>0</v>
      </c>
      <c r="AG258" s="73">
        <v>0</v>
      </c>
      <c r="AH258" s="73">
        <v>0</v>
      </c>
      <c r="AI258" s="73">
        <v>0</v>
      </c>
      <c r="AJ258" s="73">
        <v>0</v>
      </c>
      <c r="AK258" s="73">
        <v>0</v>
      </c>
      <c r="AL258" s="73">
        <v>0</v>
      </c>
      <c r="AM258" s="73">
        <v>0</v>
      </c>
      <c r="AN258" s="73">
        <v>0</v>
      </c>
      <c r="AO258" s="73">
        <v>0</v>
      </c>
      <c r="AP258" s="73">
        <v>0</v>
      </c>
      <c r="AQ258" s="8"/>
      <c r="AS258" s="24"/>
    </row>
    <row r="259" spans="2:45">
      <c r="B259" s="5"/>
      <c r="D259" s="103" t="s">
        <v>77</v>
      </c>
      <c r="E259" s="46"/>
      <c r="F259" s="60" t="s">
        <v>53</v>
      </c>
      <c r="G259" s="72">
        <f t="shared" si="69"/>
        <v>0</v>
      </c>
      <c r="H259" s="73">
        <v>0</v>
      </c>
      <c r="I259" s="73">
        <v>0</v>
      </c>
      <c r="J259" s="73">
        <v>0</v>
      </c>
      <c r="K259" s="73">
        <v>0</v>
      </c>
      <c r="L259" s="73">
        <v>0</v>
      </c>
      <c r="M259" s="73">
        <v>0</v>
      </c>
      <c r="N259" s="73">
        <v>0</v>
      </c>
      <c r="O259" s="73">
        <v>0</v>
      </c>
      <c r="P259" s="73">
        <v>0</v>
      </c>
      <c r="Q259" s="73">
        <v>0</v>
      </c>
      <c r="R259" s="73">
        <v>0</v>
      </c>
      <c r="S259" s="73">
        <v>0</v>
      </c>
      <c r="T259" s="73">
        <v>0</v>
      </c>
      <c r="U259" s="73">
        <v>0</v>
      </c>
      <c r="V259" s="73">
        <v>0</v>
      </c>
      <c r="W259" s="73">
        <v>0</v>
      </c>
      <c r="X259" s="73">
        <v>0</v>
      </c>
      <c r="Y259" s="73">
        <v>0</v>
      </c>
      <c r="Z259" s="73">
        <v>0</v>
      </c>
      <c r="AA259" s="73">
        <v>0</v>
      </c>
      <c r="AB259" s="73">
        <v>0</v>
      </c>
      <c r="AC259" s="73">
        <v>0</v>
      </c>
      <c r="AD259" s="73">
        <v>0</v>
      </c>
      <c r="AE259" s="73">
        <v>0</v>
      </c>
      <c r="AF259" s="73">
        <v>0</v>
      </c>
      <c r="AG259" s="73">
        <v>0</v>
      </c>
      <c r="AH259" s="73">
        <v>0</v>
      </c>
      <c r="AI259" s="73">
        <v>0</v>
      </c>
      <c r="AJ259" s="73">
        <v>0</v>
      </c>
      <c r="AK259" s="73">
        <v>0</v>
      </c>
      <c r="AL259" s="73">
        <v>0</v>
      </c>
      <c r="AM259" s="73">
        <v>0</v>
      </c>
      <c r="AN259" s="73">
        <v>0</v>
      </c>
      <c r="AO259" s="73">
        <v>0</v>
      </c>
      <c r="AP259" s="73">
        <v>0</v>
      </c>
      <c r="AQ259" s="8"/>
      <c r="AS259" s="24"/>
    </row>
    <row r="260" spans="2:45">
      <c r="B260" s="5"/>
      <c r="D260" s="103" t="s">
        <v>78</v>
      </c>
      <c r="E260" s="46"/>
      <c r="F260" s="60" t="s">
        <v>54</v>
      </c>
      <c r="G260" s="72">
        <f t="shared" si="69"/>
        <v>0</v>
      </c>
      <c r="H260" s="73">
        <v>0</v>
      </c>
      <c r="I260" s="73">
        <v>0</v>
      </c>
      <c r="J260" s="73">
        <v>0</v>
      </c>
      <c r="K260" s="73">
        <v>0</v>
      </c>
      <c r="L260" s="73">
        <v>0</v>
      </c>
      <c r="M260" s="73">
        <v>0</v>
      </c>
      <c r="N260" s="73">
        <v>0</v>
      </c>
      <c r="O260" s="73">
        <v>0</v>
      </c>
      <c r="P260" s="73">
        <v>0</v>
      </c>
      <c r="Q260" s="73">
        <v>0</v>
      </c>
      <c r="R260" s="73">
        <v>0</v>
      </c>
      <c r="S260" s="73">
        <v>0</v>
      </c>
      <c r="T260" s="73">
        <v>0</v>
      </c>
      <c r="U260" s="73">
        <v>0</v>
      </c>
      <c r="V260" s="73">
        <v>0</v>
      </c>
      <c r="W260" s="73">
        <v>0</v>
      </c>
      <c r="X260" s="73">
        <v>0</v>
      </c>
      <c r="Y260" s="73">
        <v>0</v>
      </c>
      <c r="Z260" s="73">
        <v>0</v>
      </c>
      <c r="AA260" s="73">
        <v>0</v>
      </c>
      <c r="AB260" s="73">
        <v>0</v>
      </c>
      <c r="AC260" s="73">
        <v>0</v>
      </c>
      <c r="AD260" s="73">
        <v>0</v>
      </c>
      <c r="AE260" s="73">
        <v>0</v>
      </c>
      <c r="AF260" s="73">
        <v>0</v>
      </c>
      <c r="AG260" s="73">
        <v>0</v>
      </c>
      <c r="AH260" s="73">
        <v>0</v>
      </c>
      <c r="AI260" s="73">
        <v>0</v>
      </c>
      <c r="AJ260" s="73">
        <v>0</v>
      </c>
      <c r="AK260" s="73">
        <v>0</v>
      </c>
      <c r="AL260" s="73">
        <v>0</v>
      </c>
      <c r="AM260" s="73">
        <v>0</v>
      </c>
      <c r="AN260" s="73">
        <v>0</v>
      </c>
      <c r="AO260" s="73">
        <v>0</v>
      </c>
      <c r="AP260" s="73">
        <v>0</v>
      </c>
      <c r="AQ260" s="8"/>
      <c r="AS260" s="24"/>
    </row>
    <row r="261" spans="2:45">
      <c r="B261" s="5"/>
      <c r="D261" s="103" t="s">
        <v>79</v>
      </c>
      <c r="E261" s="46"/>
      <c r="F261" s="60" t="s">
        <v>11</v>
      </c>
      <c r="G261" s="72">
        <f t="shared" si="69"/>
        <v>0</v>
      </c>
      <c r="H261" s="73">
        <v>0</v>
      </c>
      <c r="I261" s="73">
        <v>0</v>
      </c>
      <c r="J261" s="73">
        <v>0</v>
      </c>
      <c r="K261" s="73">
        <v>0</v>
      </c>
      <c r="L261" s="73">
        <v>0</v>
      </c>
      <c r="M261" s="73">
        <v>0</v>
      </c>
      <c r="N261" s="73">
        <v>0</v>
      </c>
      <c r="O261" s="73">
        <v>0</v>
      </c>
      <c r="P261" s="73">
        <v>0</v>
      </c>
      <c r="Q261" s="73">
        <v>0</v>
      </c>
      <c r="R261" s="73">
        <v>0</v>
      </c>
      <c r="S261" s="73">
        <v>0</v>
      </c>
      <c r="T261" s="73">
        <v>0</v>
      </c>
      <c r="U261" s="73">
        <v>0</v>
      </c>
      <c r="V261" s="73">
        <v>0</v>
      </c>
      <c r="W261" s="73">
        <v>0</v>
      </c>
      <c r="X261" s="73">
        <v>0</v>
      </c>
      <c r="Y261" s="73">
        <v>0</v>
      </c>
      <c r="Z261" s="73">
        <v>0</v>
      </c>
      <c r="AA261" s="73">
        <v>0</v>
      </c>
      <c r="AB261" s="73">
        <v>0</v>
      </c>
      <c r="AC261" s="73">
        <v>0</v>
      </c>
      <c r="AD261" s="73">
        <v>0</v>
      </c>
      <c r="AE261" s="73">
        <v>0</v>
      </c>
      <c r="AF261" s="73">
        <v>0</v>
      </c>
      <c r="AG261" s="73">
        <v>0</v>
      </c>
      <c r="AH261" s="73">
        <v>0</v>
      </c>
      <c r="AI261" s="73">
        <v>0</v>
      </c>
      <c r="AJ261" s="73">
        <v>0</v>
      </c>
      <c r="AK261" s="73">
        <v>0</v>
      </c>
      <c r="AL261" s="73">
        <v>0</v>
      </c>
      <c r="AM261" s="73">
        <v>0</v>
      </c>
      <c r="AN261" s="73">
        <v>0</v>
      </c>
      <c r="AO261" s="73">
        <v>0</v>
      </c>
      <c r="AP261" s="73">
        <v>0</v>
      </c>
      <c r="AQ261" s="8"/>
      <c r="AS261" s="24"/>
    </row>
    <row r="262" spans="2:45">
      <c r="B262" s="5"/>
      <c r="D262" s="103" t="s">
        <v>80</v>
      </c>
      <c r="E262" s="49"/>
      <c r="F262" s="60" t="s">
        <v>15</v>
      </c>
      <c r="G262" s="72">
        <f t="shared" si="69"/>
        <v>0</v>
      </c>
      <c r="H262" s="73">
        <v>0</v>
      </c>
      <c r="I262" s="73">
        <v>0</v>
      </c>
      <c r="J262" s="73">
        <v>0</v>
      </c>
      <c r="K262" s="73">
        <v>0</v>
      </c>
      <c r="L262" s="73">
        <v>0</v>
      </c>
      <c r="M262" s="73">
        <v>0</v>
      </c>
      <c r="N262" s="73">
        <v>0</v>
      </c>
      <c r="O262" s="73">
        <v>0</v>
      </c>
      <c r="P262" s="73">
        <v>0</v>
      </c>
      <c r="Q262" s="73">
        <v>0</v>
      </c>
      <c r="R262" s="73">
        <v>0</v>
      </c>
      <c r="S262" s="73">
        <v>0</v>
      </c>
      <c r="T262" s="73">
        <v>0</v>
      </c>
      <c r="U262" s="73">
        <v>0</v>
      </c>
      <c r="V262" s="73">
        <v>0</v>
      </c>
      <c r="W262" s="73">
        <v>0</v>
      </c>
      <c r="X262" s="73">
        <v>0</v>
      </c>
      <c r="Y262" s="73">
        <v>0</v>
      </c>
      <c r="Z262" s="73">
        <v>0</v>
      </c>
      <c r="AA262" s="73">
        <v>0</v>
      </c>
      <c r="AB262" s="73">
        <v>0</v>
      </c>
      <c r="AC262" s="73">
        <v>0</v>
      </c>
      <c r="AD262" s="73">
        <v>0</v>
      </c>
      <c r="AE262" s="73">
        <v>0</v>
      </c>
      <c r="AF262" s="73">
        <v>0</v>
      </c>
      <c r="AG262" s="73">
        <v>0</v>
      </c>
      <c r="AH262" s="73">
        <v>0</v>
      </c>
      <c r="AI262" s="73">
        <v>0</v>
      </c>
      <c r="AJ262" s="73">
        <v>0</v>
      </c>
      <c r="AK262" s="73">
        <v>0</v>
      </c>
      <c r="AL262" s="73">
        <v>0</v>
      </c>
      <c r="AM262" s="73">
        <v>0</v>
      </c>
      <c r="AN262" s="73">
        <v>0</v>
      </c>
      <c r="AO262" s="73">
        <v>0</v>
      </c>
      <c r="AP262" s="73">
        <v>0</v>
      </c>
      <c r="AQ262" s="8"/>
      <c r="AS262" s="24"/>
    </row>
    <row r="263" spans="2:45">
      <c r="B263" s="5"/>
      <c r="D263" s="103"/>
      <c r="E263" s="49"/>
      <c r="F263" s="49"/>
      <c r="G263" s="54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  <c r="AQ263" s="8"/>
      <c r="AS263" s="24"/>
    </row>
    <row r="264" spans="2:45" s="22" customFormat="1">
      <c r="B264" s="5"/>
      <c r="D264" s="104"/>
      <c r="E264" s="51"/>
      <c r="F264" s="59" t="s">
        <v>57</v>
      </c>
      <c r="G264" s="72">
        <f t="shared" ref="G264:G269" si="71">SUM(H264:AP264)</f>
        <v>0</v>
      </c>
      <c r="H264" s="72">
        <f t="shared" ref="H264:AP264" si="72">SUM(H265:H269)</f>
        <v>0</v>
      </c>
      <c r="I264" s="72">
        <f t="shared" si="72"/>
        <v>0</v>
      </c>
      <c r="J264" s="72">
        <f t="shared" si="72"/>
        <v>0</v>
      </c>
      <c r="K264" s="72">
        <f t="shared" si="72"/>
        <v>0</v>
      </c>
      <c r="L264" s="72">
        <f t="shared" si="72"/>
        <v>0</v>
      </c>
      <c r="M264" s="72">
        <f t="shared" si="72"/>
        <v>0</v>
      </c>
      <c r="N264" s="72">
        <f t="shared" si="72"/>
        <v>0</v>
      </c>
      <c r="O264" s="72">
        <f t="shared" si="72"/>
        <v>0</v>
      </c>
      <c r="P264" s="72">
        <f t="shared" si="72"/>
        <v>0</v>
      </c>
      <c r="Q264" s="72">
        <f t="shared" si="72"/>
        <v>0</v>
      </c>
      <c r="R264" s="72">
        <f t="shared" si="72"/>
        <v>0</v>
      </c>
      <c r="S264" s="72">
        <f t="shared" si="72"/>
        <v>0</v>
      </c>
      <c r="T264" s="72">
        <f t="shared" si="72"/>
        <v>0</v>
      </c>
      <c r="U264" s="72">
        <f t="shared" si="72"/>
        <v>0</v>
      </c>
      <c r="V264" s="72">
        <f t="shared" si="72"/>
        <v>0</v>
      </c>
      <c r="W264" s="72">
        <f t="shared" si="72"/>
        <v>0</v>
      </c>
      <c r="X264" s="72">
        <f t="shared" si="72"/>
        <v>0</v>
      </c>
      <c r="Y264" s="72">
        <f t="shared" si="72"/>
        <v>0</v>
      </c>
      <c r="Z264" s="72">
        <f t="shared" si="72"/>
        <v>0</v>
      </c>
      <c r="AA264" s="72">
        <f t="shared" si="72"/>
        <v>0</v>
      </c>
      <c r="AB264" s="72">
        <f t="shared" si="72"/>
        <v>0</v>
      </c>
      <c r="AC264" s="72">
        <f t="shared" si="72"/>
        <v>0</v>
      </c>
      <c r="AD264" s="72">
        <f t="shared" si="72"/>
        <v>0</v>
      </c>
      <c r="AE264" s="72">
        <f t="shared" si="72"/>
        <v>0</v>
      </c>
      <c r="AF264" s="72">
        <f t="shared" si="72"/>
        <v>0</v>
      </c>
      <c r="AG264" s="72">
        <f t="shared" si="72"/>
        <v>0</v>
      </c>
      <c r="AH264" s="72">
        <f t="shared" si="72"/>
        <v>0</v>
      </c>
      <c r="AI264" s="72">
        <f t="shared" si="72"/>
        <v>0</v>
      </c>
      <c r="AJ264" s="72">
        <f t="shared" si="72"/>
        <v>0</v>
      </c>
      <c r="AK264" s="72">
        <f t="shared" si="72"/>
        <v>0</v>
      </c>
      <c r="AL264" s="72">
        <f t="shared" si="72"/>
        <v>0</v>
      </c>
      <c r="AM264" s="72">
        <f t="shared" si="72"/>
        <v>0</v>
      </c>
      <c r="AN264" s="72">
        <f t="shared" si="72"/>
        <v>0</v>
      </c>
      <c r="AO264" s="72">
        <f t="shared" si="72"/>
        <v>0</v>
      </c>
      <c r="AP264" s="72">
        <f t="shared" si="72"/>
        <v>0</v>
      </c>
      <c r="AQ264" s="8"/>
      <c r="AS264" s="24"/>
    </row>
    <row r="265" spans="2:45">
      <c r="B265" s="5"/>
      <c r="D265" s="103" t="s">
        <v>81</v>
      </c>
      <c r="E265" s="46"/>
      <c r="F265" s="60" t="s">
        <v>52</v>
      </c>
      <c r="G265" s="72">
        <f t="shared" si="71"/>
        <v>0</v>
      </c>
      <c r="H265" s="73">
        <v>0</v>
      </c>
      <c r="I265" s="73">
        <v>0</v>
      </c>
      <c r="J265" s="73">
        <v>0</v>
      </c>
      <c r="K265" s="73">
        <v>0</v>
      </c>
      <c r="L265" s="73">
        <v>0</v>
      </c>
      <c r="M265" s="73">
        <v>0</v>
      </c>
      <c r="N265" s="73">
        <v>0</v>
      </c>
      <c r="O265" s="73">
        <v>0</v>
      </c>
      <c r="P265" s="73">
        <v>0</v>
      </c>
      <c r="Q265" s="73">
        <v>0</v>
      </c>
      <c r="R265" s="73">
        <v>0</v>
      </c>
      <c r="S265" s="73">
        <v>0</v>
      </c>
      <c r="T265" s="73">
        <v>0</v>
      </c>
      <c r="U265" s="73">
        <v>0</v>
      </c>
      <c r="V265" s="73">
        <v>0</v>
      </c>
      <c r="W265" s="73">
        <v>0</v>
      </c>
      <c r="X265" s="73">
        <v>0</v>
      </c>
      <c r="Y265" s="73">
        <v>0</v>
      </c>
      <c r="Z265" s="73">
        <v>0</v>
      </c>
      <c r="AA265" s="73">
        <v>0</v>
      </c>
      <c r="AB265" s="73">
        <v>0</v>
      </c>
      <c r="AC265" s="73">
        <v>0</v>
      </c>
      <c r="AD265" s="73">
        <v>0</v>
      </c>
      <c r="AE265" s="73">
        <v>0</v>
      </c>
      <c r="AF265" s="73">
        <v>0</v>
      </c>
      <c r="AG265" s="73">
        <v>0</v>
      </c>
      <c r="AH265" s="73">
        <v>0</v>
      </c>
      <c r="AI265" s="73">
        <v>0</v>
      </c>
      <c r="AJ265" s="73">
        <v>0</v>
      </c>
      <c r="AK265" s="73">
        <v>0</v>
      </c>
      <c r="AL265" s="73">
        <v>0</v>
      </c>
      <c r="AM265" s="73">
        <v>0</v>
      </c>
      <c r="AN265" s="73">
        <v>0</v>
      </c>
      <c r="AO265" s="73">
        <v>0</v>
      </c>
      <c r="AP265" s="73">
        <v>0</v>
      </c>
      <c r="AQ265" s="8"/>
      <c r="AS265" s="24"/>
    </row>
    <row r="266" spans="2:45">
      <c r="B266" s="5"/>
      <c r="D266" s="103" t="s">
        <v>82</v>
      </c>
      <c r="E266" s="46"/>
      <c r="F266" s="60" t="s">
        <v>53</v>
      </c>
      <c r="G266" s="72">
        <f t="shared" si="71"/>
        <v>0</v>
      </c>
      <c r="H266" s="73">
        <v>0</v>
      </c>
      <c r="I266" s="73">
        <v>0</v>
      </c>
      <c r="J266" s="73">
        <v>0</v>
      </c>
      <c r="K266" s="73">
        <v>0</v>
      </c>
      <c r="L266" s="73">
        <v>0</v>
      </c>
      <c r="M266" s="73">
        <v>0</v>
      </c>
      <c r="N266" s="73">
        <v>0</v>
      </c>
      <c r="O266" s="73">
        <v>0</v>
      </c>
      <c r="P266" s="73">
        <v>0</v>
      </c>
      <c r="Q266" s="73">
        <v>0</v>
      </c>
      <c r="R266" s="73">
        <v>0</v>
      </c>
      <c r="S266" s="73">
        <v>0</v>
      </c>
      <c r="T266" s="73">
        <v>0</v>
      </c>
      <c r="U266" s="73">
        <v>0</v>
      </c>
      <c r="V266" s="73">
        <v>0</v>
      </c>
      <c r="W266" s="73">
        <v>0</v>
      </c>
      <c r="X266" s="73">
        <v>0</v>
      </c>
      <c r="Y266" s="73">
        <v>0</v>
      </c>
      <c r="Z266" s="73">
        <v>0</v>
      </c>
      <c r="AA266" s="73">
        <v>0</v>
      </c>
      <c r="AB266" s="73">
        <v>0</v>
      </c>
      <c r="AC266" s="73">
        <v>0</v>
      </c>
      <c r="AD266" s="73">
        <v>0</v>
      </c>
      <c r="AE266" s="73">
        <v>0</v>
      </c>
      <c r="AF266" s="73">
        <v>0</v>
      </c>
      <c r="AG266" s="73">
        <v>0</v>
      </c>
      <c r="AH266" s="73">
        <v>0</v>
      </c>
      <c r="AI266" s="73">
        <v>0</v>
      </c>
      <c r="AJ266" s="73">
        <v>0</v>
      </c>
      <c r="AK266" s="73">
        <v>0</v>
      </c>
      <c r="AL266" s="73">
        <v>0</v>
      </c>
      <c r="AM266" s="73">
        <v>0</v>
      </c>
      <c r="AN266" s="73">
        <v>0</v>
      </c>
      <c r="AO266" s="73">
        <v>0</v>
      </c>
      <c r="AP266" s="73">
        <v>0</v>
      </c>
      <c r="AQ266" s="8"/>
      <c r="AS266" s="24"/>
    </row>
    <row r="267" spans="2:45">
      <c r="B267" s="5"/>
      <c r="D267" s="103" t="s">
        <v>83</v>
      </c>
      <c r="E267" s="46"/>
      <c r="F267" s="60" t="s">
        <v>54</v>
      </c>
      <c r="G267" s="72">
        <f t="shared" si="71"/>
        <v>0</v>
      </c>
      <c r="H267" s="73">
        <v>0</v>
      </c>
      <c r="I267" s="73">
        <v>0</v>
      </c>
      <c r="J267" s="73">
        <v>0</v>
      </c>
      <c r="K267" s="73">
        <v>0</v>
      </c>
      <c r="L267" s="73">
        <v>0</v>
      </c>
      <c r="M267" s="73">
        <v>0</v>
      </c>
      <c r="N267" s="73">
        <v>0</v>
      </c>
      <c r="O267" s="73">
        <v>0</v>
      </c>
      <c r="P267" s="73">
        <v>0</v>
      </c>
      <c r="Q267" s="73">
        <v>0</v>
      </c>
      <c r="R267" s="73">
        <v>0</v>
      </c>
      <c r="S267" s="73">
        <v>0</v>
      </c>
      <c r="T267" s="73">
        <v>0</v>
      </c>
      <c r="U267" s="73">
        <v>0</v>
      </c>
      <c r="V267" s="73">
        <v>0</v>
      </c>
      <c r="W267" s="73">
        <v>0</v>
      </c>
      <c r="X267" s="73">
        <v>0</v>
      </c>
      <c r="Y267" s="73">
        <v>0</v>
      </c>
      <c r="Z267" s="73">
        <v>0</v>
      </c>
      <c r="AA267" s="73">
        <v>0</v>
      </c>
      <c r="AB267" s="73">
        <v>0</v>
      </c>
      <c r="AC267" s="73">
        <v>0</v>
      </c>
      <c r="AD267" s="73">
        <v>0</v>
      </c>
      <c r="AE267" s="73">
        <v>0</v>
      </c>
      <c r="AF267" s="73">
        <v>0</v>
      </c>
      <c r="AG267" s="73">
        <v>0</v>
      </c>
      <c r="AH267" s="73">
        <v>0</v>
      </c>
      <c r="AI267" s="73">
        <v>0</v>
      </c>
      <c r="AJ267" s="73">
        <v>0</v>
      </c>
      <c r="AK267" s="73">
        <v>0</v>
      </c>
      <c r="AL267" s="73">
        <v>0</v>
      </c>
      <c r="AM267" s="73">
        <v>0</v>
      </c>
      <c r="AN267" s="73">
        <v>0</v>
      </c>
      <c r="AO267" s="73">
        <v>0</v>
      </c>
      <c r="AP267" s="73">
        <v>0</v>
      </c>
      <c r="AQ267" s="8"/>
      <c r="AS267" s="24"/>
    </row>
    <row r="268" spans="2:45">
      <c r="B268" s="5"/>
      <c r="D268" s="103" t="s">
        <v>84</v>
      </c>
      <c r="E268" s="46"/>
      <c r="F268" s="60" t="s">
        <v>11</v>
      </c>
      <c r="G268" s="72">
        <f t="shared" si="71"/>
        <v>0</v>
      </c>
      <c r="H268" s="73">
        <v>0</v>
      </c>
      <c r="I268" s="73">
        <v>0</v>
      </c>
      <c r="J268" s="73">
        <v>0</v>
      </c>
      <c r="K268" s="73">
        <v>0</v>
      </c>
      <c r="L268" s="73">
        <v>0</v>
      </c>
      <c r="M268" s="73">
        <v>0</v>
      </c>
      <c r="N268" s="73">
        <v>0</v>
      </c>
      <c r="O268" s="73">
        <v>0</v>
      </c>
      <c r="P268" s="73">
        <v>0</v>
      </c>
      <c r="Q268" s="73">
        <v>0</v>
      </c>
      <c r="R268" s="73">
        <v>0</v>
      </c>
      <c r="S268" s="73">
        <v>0</v>
      </c>
      <c r="T268" s="73">
        <v>0</v>
      </c>
      <c r="U268" s="73">
        <v>0</v>
      </c>
      <c r="V268" s="73">
        <v>0</v>
      </c>
      <c r="W268" s="73">
        <v>0</v>
      </c>
      <c r="X268" s="73">
        <v>0</v>
      </c>
      <c r="Y268" s="73">
        <v>0</v>
      </c>
      <c r="Z268" s="73">
        <v>0</v>
      </c>
      <c r="AA268" s="73">
        <v>0</v>
      </c>
      <c r="AB268" s="73">
        <v>0</v>
      </c>
      <c r="AC268" s="73">
        <v>0</v>
      </c>
      <c r="AD268" s="73">
        <v>0</v>
      </c>
      <c r="AE268" s="73">
        <v>0</v>
      </c>
      <c r="AF268" s="73">
        <v>0</v>
      </c>
      <c r="AG268" s="73">
        <v>0</v>
      </c>
      <c r="AH268" s="73">
        <v>0</v>
      </c>
      <c r="AI268" s="73">
        <v>0</v>
      </c>
      <c r="AJ268" s="73">
        <v>0</v>
      </c>
      <c r="AK268" s="73">
        <v>0</v>
      </c>
      <c r="AL268" s="73">
        <v>0</v>
      </c>
      <c r="AM268" s="73">
        <v>0</v>
      </c>
      <c r="AN268" s="73">
        <v>0</v>
      </c>
      <c r="AO268" s="73">
        <v>0</v>
      </c>
      <c r="AP268" s="73">
        <v>0</v>
      </c>
      <c r="AQ268" s="8"/>
      <c r="AS268" s="24"/>
    </row>
    <row r="269" spans="2:45">
      <c r="B269" s="5"/>
      <c r="D269" s="103" t="s">
        <v>85</v>
      </c>
      <c r="E269" s="49"/>
      <c r="F269" s="60" t="s">
        <v>15</v>
      </c>
      <c r="G269" s="72">
        <f t="shared" si="71"/>
        <v>0</v>
      </c>
      <c r="H269" s="73">
        <v>0</v>
      </c>
      <c r="I269" s="73">
        <v>0</v>
      </c>
      <c r="J269" s="73">
        <v>0</v>
      </c>
      <c r="K269" s="73">
        <v>0</v>
      </c>
      <c r="L269" s="73">
        <v>0</v>
      </c>
      <c r="M269" s="73">
        <v>0</v>
      </c>
      <c r="N269" s="73">
        <v>0</v>
      </c>
      <c r="O269" s="73">
        <v>0</v>
      </c>
      <c r="P269" s="73">
        <v>0</v>
      </c>
      <c r="Q269" s="73">
        <v>0</v>
      </c>
      <c r="R269" s="73">
        <v>0</v>
      </c>
      <c r="S269" s="73">
        <v>0</v>
      </c>
      <c r="T269" s="73">
        <v>0</v>
      </c>
      <c r="U269" s="73">
        <v>0</v>
      </c>
      <c r="V269" s="73">
        <v>0</v>
      </c>
      <c r="W269" s="73">
        <v>0</v>
      </c>
      <c r="X269" s="73">
        <v>0</v>
      </c>
      <c r="Y269" s="73">
        <v>0</v>
      </c>
      <c r="Z269" s="73">
        <v>0</v>
      </c>
      <c r="AA269" s="73">
        <v>0</v>
      </c>
      <c r="AB269" s="73">
        <v>0</v>
      </c>
      <c r="AC269" s="73">
        <v>0</v>
      </c>
      <c r="AD269" s="73">
        <v>0</v>
      </c>
      <c r="AE269" s="73">
        <v>0</v>
      </c>
      <c r="AF269" s="73">
        <v>0</v>
      </c>
      <c r="AG269" s="73">
        <v>0</v>
      </c>
      <c r="AH269" s="73">
        <v>0</v>
      </c>
      <c r="AI269" s="73">
        <v>0</v>
      </c>
      <c r="AJ269" s="73">
        <v>0</v>
      </c>
      <c r="AK269" s="73">
        <v>0</v>
      </c>
      <c r="AL269" s="73">
        <v>0</v>
      </c>
      <c r="AM269" s="73">
        <v>0</v>
      </c>
      <c r="AN269" s="73">
        <v>0</v>
      </c>
      <c r="AO269" s="73">
        <v>0</v>
      </c>
      <c r="AP269" s="73">
        <v>0</v>
      </c>
      <c r="AQ269" s="8"/>
      <c r="AS269" s="24"/>
    </row>
    <row r="270" spans="2:45">
      <c r="B270" s="5"/>
      <c r="D270" s="103"/>
      <c r="E270" s="55"/>
      <c r="F270" s="56"/>
      <c r="G270" s="56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  <c r="AQ270" s="8"/>
      <c r="AS270" s="24"/>
    </row>
    <row r="271" spans="2:45">
      <c r="B271" s="5"/>
      <c r="D271" s="103"/>
      <c r="E271" s="57"/>
      <c r="F271" s="58" t="s">
        <v>1</v>
      </c>
      <c r="G271" s="70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  <c r="AQ271" s="8"/>
    </row>
    <row r="272" spans="2:45" s="22" customFormat="1">
      <c r="B272" s="5"/>
      <c r="D272" s="104"/>
      <c r="E272" s="51"/>
      <c r="F272" s="59" t="s">
        <v>51</v>
      </c>
      <c r="G272" s="72">
        <f t="shared" ref="G272:G277" si="73">SUM(H272:AP272)</f>
        <v>5512346</v>
      </c>
      <c r="H272" s="72">
        <f>SUM(H273:H277)</f>
        <v>156654</v>
      </c>
      <c r="I272" s="72">
        <f t="shared" ref="I272" si="74">SUM(I273:I277)</f>
        <v>177151</v>
      </c>
      <c r="J272" s="72">
        <f t="shared" ref="J272" si="75">SUM(J273:J277)</f>
        <v>180038</v>
      </c>
      <c r="K272" s="72">
        <f t="shared" ref="K272" si="76">SUM(K273:K277)</f>
        <v>180531</v>
      </c>
      <c r="L272" s="72">
        <f t="shared" ref="L272" si="77">SUM(L273:L277)</f>
        <v>178030</v>
      </c>
      <c r="M272" s="72">
        <f t="shared" ref="M272" si="78">SUM(M273:M277)</f>
        <v>174341</v>
      </c>
      <c r="N272" s="72">
        <f t="shared" ref="N272" si="79">SUM(N273:N277)</f>
        <v>170316</v>
      </c>
      <c r="O272" s="72">
        <f t="shared" ref="O272" si="80">SUM(O273:O277)</f>
        <v>166109</v>
      </c>
      <c r="P272" s="72">
        <f t="shared" ref="P272" si="81">SUM(P273:P277)</f>
        <v>156194</v>
      </c>
      <c r="Q272" s="72">
        <f t="shared" ref="Q272" si="82">SUM(Q273:Q277)</f>
        <v>156279</v>
      </c>
      <c r="R272" s="72">
        <f t="shared" ref="R272" si="83">SUM(R273:R277)</f>
        <v>151475</v>
      </c>
      <c r="S272" s="72">
        <f t="shared" ref="S272" si="84">SUM(S273:S277)</f>
        <v>152161</v>
      </c>
      <c r="T272" s="72">
        <f t="shared" ref="T272" si="85">SUM(T273:T277)</f>
        <v>152849</v>
      </c>
      <c r="U272" s="72">
        <f t="shared" ref="U272" si="86">SUM(U273:U277)</f>
        <v>153537</v>
      </c>
      <c r="V272" s="72">
        <f t="shared" ref="V272" si="87">SUM(V273:V277)</f>
        <v>154225</v>
      </c>
      <c r="W272" s="72">
        <f t="shared" ref="W272" si="88">SUM(W273:W277)</f>
        <v>154266</v>
      </c>
      <c r="X272" s="72">
        <f t="shared" ref="X272" si="89">SUM(X273:X277)</f>
        <v>154307</v>
      </c>
      <c r="Y272" s="72">
        <f t="shared" ref="Y272" si="90">SUM(Y273:Y277)</f>
        <v>154348</v>
      </c>
      <c r="Z272" s="72">
        <f t="shared" ref="Z272" si="91">SUM(Z273:Z277)</f>
        <v>154388</v>
      </c>
      <c r="AA272" s="72">
        <f t="shared" ref="AA272" si="92">SUM(AA273:AA277)</f>
        <v>154432</v>
      </c>
      <c r="AB272" s="72">
        <f t="shared" ref="AB272" si="93">SUM(AB273:AB277)</f>
        <v>154238</v>
      </c>
      <c r="AC272" s="72">
        <f t="shared" ref="AC272" si="94">SUM(AC273:AC277)</f>
        <v>154042</v>
      </c>
      <c r="AD272" s="72">
        <f t="shared" ref="AD272" si="95">SUM(AD273:AD277)</f>
        <v>153850</v>
      </c>
      <c r="AE272" s="72">
        <f t="shared" ref="AE272" si="96">SUM(AE273:AE277)</f>
        <v>153657</v>
      </c>
      <c r="AF272" s="72">
        <f t="shared" ref="AF272" si="97">SUM(AF273:AF277)</f>
        <v>153465</v>
      </c>
      <c r="AG272" s="72">
        <f t="shared" ref="AG272" si="98">SUM(AG273:AG277)</f>
        <v>153087</v>
      </c>
      <c r="AH272" s="72">
        <f t="shared" ref="AH272" si="99">SUM(AH273:AH277)</f>
        <v>152707</v>
      </c>
      <c r="AI272" s="72">
        <f t="shared" ref="AI272" si="100">SUM(AI273:AI277)</f>
        <v>152327</v>
      </c>
      <c r="AJ272" s="72">
        <f t="shared" ref="AJ272:AP272" si="101">SUM(AJ273:AJ277)</f>
        <v>151948</v>
      </c>
      <c r="AK272" s="72">
        <f t="shared" si="101"/>
        <v>151569</v>
      </c>
      <c r="AL272" s="72">
        <f t="shared" si="101"/>
        <v>151034</v>
      </c>
      <c r="AM272" s="72">
        <f t="shared" si="101"/>
        <v>150500</v>
      </c>
      <c r="AN272" s="72">
        <f t="shared" si="101"/>
        <v>149965</v>
      </c>
      <c r="AO272" s="72">
        <f t="shared" si="101"/>
        <v>149430</v>
      </c>
      <c r="AP272" s="72">
        <f t="shared" si="101"/>
        <v>148896</v>
      </c>
      <c r="AQ272" s="8"/>
    </row>
    <row r="273" spans="2:43">
      <c r="B273" s="5"/>
      <c r="D273" s="103" t="s">
        <v>66</v>
      </c>
      <c r="E273" s="46"/>
      <c r="F273" s="60" t="s">
        <v>52</v>
      </c>
      <c r="G273" s="72">
        <f t="shared" si="73"/>
        <v>31837</v>
      </c>
      <c r="H273" s="73">
        <f>SUMIF($D$11:$D$269,$D273,H$11:H$269)</f>
        <v>227</v>
      </c>
      <c r="I273" s="73">
        <f t="shared" ref="I273:X277" si="102">SUMIF($D$11:$D$269,$D273,I$11:I$269)</f>
        <v>227</v>
      </c>
      <c r="J273" s="73">
        <f t="shared" si="102"/>
        <v>951</v>
      </c>
      <c r="K273" s="73">
        <f t="shared" si="102"/>
        <v>951</v>
      </c>
      <c r="L273" s="73">
        <f t="shared" si="102"/>
        <v>951</v>
      </c>
      <c r="M273" s="73">
        <f t="shared" si="102"/>
        <v>951</v>
      </c>
      <c r="N273" s="73">
        <f t="shared" si="102"/>
        <v>951</v>
      </c>
      <c r="O273" s="73">
        <f t="shared" si="102"/>
        <v>951</v>
      </c>
      <c r="P273" s="73">
        <f t="shared" si="102"/>
        <v>951</v>
      </c>
      <c r="Q273" s="73">
        <f t="shared" si="102"/>
        <v>951</v>
      </c>
      <c r="R273" s="73">
        <f t="shared" si="102"/>
        <v>951</v>
      </c>
      <c r="S273" s="73">
        <f t="shared" si="102"/>
        <v>951</v>
      </c>
      <c r="T273" s="73">
        <f t="shared" si="102"/>
        <v>951</v>
      </c>
      <c r="U273" s="73">
        <f t="shared" si="102"/>
        <v>951</v>
      </c>
      <c r="V273" s="73">
        <f t="shared" si="102"/>
        <v>951</v>
      </c>
      <c r="W273" s="73">
        <f t="shared" si="102"/>
        <v>951</v>
      </c>
      <c r="X273" s="73">
        <f t="shared" si="102"/>
        <v>951</v>
      </c>
      <c r="Y273" s="73">
        <f t="shared" ref="Y273:AN277" si="103">SUMIF($D$11:$D$269,$D273,Y$11:Y$269)</f>
        <v>951</v>
      </c>
      <c r="Z273" s="73">
        <f t="shared" si="103"/>
        <v>951</v>
      </c>
      <c r="AA273" s="73">
        <f t="shared" si="103"/>
        <v>951</v>
      </c>
      <c r="AB273" s="73">
        <f t="shared" si="103"/>
        <v>951</v>
      </c>
      <c r="AC273" s="73">
        <f t="shared" si="103"/>
        <v>951</v>
      </c>
      <c r="AD273" s="73">
        <f t="shared" si="103"/>
        <v>951</v>
      </c>
      <c r="AE273" s="73">
        <f t="shared" si="103"/>
        <v>951</v>
      </c>
      <c r="AF273" s="73">
        <f t="shared" si="103"/>
        <v>951</v>
      </c>
      <c r="AG273" s="73">
        <f t="shared" si="103"/>
        <v>951</v>
      </c>
      <c r="AH273" s="73">
        <f t="shared" si="103"/>
        <v>951</v>
      </c>
      <c r="AI273" s="73">
        <f t="shared" si="103"/>
        <v>951</v>
      </c>
      <c r="AJ273" s="73">
        <f t="shared" si="103"/>
        <v>951</v>
      </c>
      <c r="AK273" s="73">
        <f t="shared" si="103"/>
        <v>951</v>
      </c>
      <c r="AL273" s="73">
        <f t="shared" si="103"/>
        <v>951</v>
      </c>
      <c r="AM273" s="73">
        <f t="shared" si="103"/>
        <v>951</v>
      </c>
      <c r="AN273" s="73">
        <f t="shared" si="103"/>
        <v>951</v>
      </c>
      <c r="AO273" s="73">
        <f t="shared" ref="AO273:AP277" si="104">SUMIF($D$11:$D$269,$D273,AO$11:AO$269)</f>
        <v>951</v>
      </c>
      <c r="AP273" s="73">
        <f t="shared" si="104"/>
        <v>951</v>
      </c>
      <c r="AQ273" s="8"/>
    </row>
    <row r="274" spans="2:43">
      <c r="B274" s="5"/>
      <c r="D274" s="103" t="s">
        <v>67</v>
      </c>
      <c r="E274" s="46"/>
      <c r="F274" s="60" t="s">
        <v>53</v>
      </c>
      <c r="G274" s="72">
        <f t="shared" si="73"/>
        <v>4554109</v>
      </c>
      <c r="H274" s="73">
        <f t="shared" ref="H274:H277" si="105">SUMIF($D$11:$D$269,$D274,H$11:H$269)</f>
        <v>139159</v>
      </c>
      <c r="I274" s="73">
        <f t="shared" si="102"/>
        <v>156049</v>
      </c>
      <c r="J274" s="73">
        <f t="shared" si="102"/>
        <v>157804</v>
      </c>
      <c r="K274" s="73">
        <f t="shared" si="102"/>
        <v>157887</v>
      </c>
      <c r="L274" s="73">
        <f t="shared" si="102"/>
        <v>154965</v>
      </c>
      <c r="M274" s="73">
        <f t="shared" si="102"/>
        <v>150547</v>
      </c>
      <c r="N274" s="73">
        <f t="shared" si="102"/>
        <v>145817</v>
      </c>
      <c r="O274" s="73">
        <f t="shared" si="102"/>
        <v>140904</v>
      </c>
      <c r="P274" s="73">
        <f t="shared" si="102"/>
        <v>130277</v>
      </c>
      <c r="Q274" s="73">
        <f t="shared" si="102"/>
        <v>129716</v>
      </c>
      <c r="R274" s="73">
        <f t="shared" si="102"/>
        <v>124336</v>
      </c>
      <c r="S274" s="73">
        <f t="shared" si="102"/>
        <v>124539</v>
      </c>
      <c r="T274" s="73">
        <f t="shared" si="102"/>
        <v>124739</v>
      </c>
      <c r="U274" s="73">
        <f t="shared" si="102"/>
        <v>124942</v>
      </c>
      <c r="V274" s="73">
        <f t="shared" si="102"/>
        <v>125142</v>
      </c>
      <c r="W274" s="73">
        <f t="shared" si="102"/>
        <v>125139</v>
      </c>
      <c r="X274" s="73">
        <f t="shared" si="102"/>
        <v>125132</v>
      </c>
      <c r="Y274" s="73">
        <f t="shared" si="103"/>
        <v>125128</v>
      </c>
      <c r="Z274" s="73">
        <f t="shared" si="103"/>
        <v>125122</v>
      </c>
      <c r="AA274" s="73">
        <f t="shared" si="103"/>
        <v>125117</v>
      </c>
      <c r="AB274" s="73">
        <f t="shared" si="103"/>
        <v>124923</v>
      </c>
      <c r="AC274" s="73">
        <f t="shared" si="103"/>
        <v>124727</v>
      </c>
      <c r="AD274" s="73">
        <f t="shared" si="103"/>
        <v>124533</v>
      </c>
      <c r="AE274" s="73">
        <f t="shared" si="103"/>
        <v>124339</v>
      </c>
      <c r="AF274" s="73">
        <f t="shared" si="103"/>
        <v>124144</v>
      </c>
      <c r="AG274" s="73">
        <f t="shared" si="103"/>
        <v>123778</v>
      </c>
      <c r="AH274" s="73">
        <f t="shared" si="103"/>
        <v>123410</v>
      </c>
      <c r="AI274" s="73">
        <f t="shared" si="103"/>
        <v>123041</v>
      </c>
      <c r="AJ274" s="73">
        <f t="shared" si="103"/>
        <v>122673</v>
      </c>
      <c r="AK274" s="73">
        <f t="shared" si="103"/>
        <v>122306</v>
      </c>
      <c r="AL274" s="73">
        <f t="shared" si="103"/>
        <v>121789</v>
      </c>
      <c r="AM274" s="73">
        <f t="shared" si="103"/>
        <v>121272</v>
      </c>
      <c r="AN274" s="73">
        <f t="shared" si="103"/>
        <v>120755</v>
      </c>
      <c r="AO274" s="73">
        <f t="shared" si="104"/>
        <v>120237</v>
      </c>
      <c r="AP274" s="73">
        <f t="shared" si="104"/>
        <v>119721</v>
      </c>
      <c r="AQ274" s="8"/>
    </row>
    <row r="275" spans="2:43">
      <c r="B275" s="5"/>
      <c r="D275" s="103" t="s">
        <v>68</v>
      </c>
      <c r="E275" s="46"/>
      <c r="F275" s="60" t="s">
        <v>54</v>
      </c>
      <c r="G275" s="72">
        <f t="shared" si="73"/>
        <v>412222</v>
      </c>
      <c r="H275" s="73">
        <f t="shared" si="105"/>
        <v>9984</v>
      </c>
      <c r="I275" s="73">
        <f t="shared" si="102"/>
        <v>10109</v>
      </c>
      <c r="J275" s="73">
        <f t="shared" si="102"/>
        <v>10342</v>
      </c>
      <c r="K275" s="73">
        <f t="shared" si="102"/>
        <v>10575</v>
      </c>
      <c r="L275" s="73">
        <f t="shared" si="102"/>
        <v>10810</v>
      </c>
      <c r="M275" s="73">
        <f t="shared" si="102"/>
        <v>11012</v>
      </c>
      <c r="N275" s="73">
        <f t="shared" si="102"/>
        <v>11199</v>
      </c>
      <c r="O275" s="73">
        <f t="shared" si="102"/>
        <v>11387</v>
      </c>
      <c r="P275" s="73">
        <f t="shared" si="102"/>
        <v>11578</v>
      </c>
      <c r="Q275" s="73">
        <f t="shared" si="102"/>
        <v>11724</v>
      </c>
      <c r="R275" s="73">
        <f t="shared" si="102"/>
        <v>11829</v>
      </c>
      <c r="S275" s="73">
        <f t="shared" si="102"/>
        <v>11888</v>
      </c>
      <c r="T275" s="73">
        <f t="shared" si="102"/>
        <v>11946</v>
      </c>
      <c r="U275" s="73">
        <f t="shared" si="102"/>
        <v>12004</v>
      </c>
      <c r="V275" s="73">
        <f t="shared" si="102"/>
        <v>12062</v>
      </c>
      <c r="W275" s="73">
        <f t="shared" si="102"/>
        <v>12088</v>
      </c>
      <c r="X275" s="73">
        <f t="shared" si="102"/>
        <v>12113</v>
      </c>
      <c r="Y275" s="73">
        <f t="shared" si="103"/>
        <v>12139</v>
      </c>
      <c r="Z275" s="73">
        <f t="shared" si="103"/>
        <v>12165</v>
      </c>
      <c r="AA275" s="73">
        <f t="shared" si="103"/>
        <v>12190</v>
      </c>
      <c r="AB275" s="73">
        <f t="shared" si="103"/>
        <v>12193</v>
      </c>
      <c r="AC275" s="73">
        <f t="shared" si="103"/>
        <v>12197</v>
      </c>
      <c r="AD275" s="73">
        <f t="shared" si="103"/>
        <v>12200</v>
      </c>
      <c r="AE275" s="73">
        <f t="shared" si="103"/>
        <v>12203</v>
      </c>
      <c r="AF275" s="73">
        <f t="shared" si="103"/>
        <v>12207</v>
      </c>
      <c r="AG275" s="73">
        <f t="shared" si="103"/>
        <v>12207</v>
      </c>
      <c r="AH275" s="73">
        <f t="shared" si="103"/>
        <v>12207</v>
      </c>
      <c r="AI275" s="73">
        <f t="shared" si="103"/>
        <v>12208</v>
      </c>
      <c r="AJ275" s="73">
        <f t="shared" si="103"/>
        <v>12208</v>
      </c>
      <c r="AK275" s="73">
        <f t="shared" si="103"/>
        <v>12208</v>
      </c>
      <c r="AL275" s="73">
        <f t="shared" si="103"/>
        <v>12208</v>
      </c>
      <c r="AM275" s="73">
        <f t="shared" si="103"/>
        <v>12208</v>
      </c>
      <c r="AN275" s="73">
        <f t="shared" si="103"/>
        <v>12208</v>
      </c>
      <c r="AO275" s="73">
        <f t="shared" si="104"/>
        <v>12208</v>
      </c>
      <c r="AP275" s="73">
        <f t="shared" si="104"/>
        <v>12208</v>
      </c>
      <c r="AQ275" s="8"/>
    </row>
    <row r="276" spans="2:43">
      <c r="B276" s="5"/>
      <c r="D276" s="103" t="s">
        <v>69</v>
      </c>
      <c r="E276" s="46"/>
      <c r="F276" s="60" t="s">
        <v>11</v>
      </c>
      <c r="G276" s="72">
        <f t="shared" si="73"/>
        <v>148472</v>
      </c>
      <c r="H276" s="73">
        <f t="shared" si="105"/>
        <v>3607</v>
      </c>
      <c r="I276" s="73">
        <f t="shared" si="102"/>
        <v>3652</v>
      </c>
      <c r="J276" s="73">
        <f t="shared" si="102"/>
        <v>3734</v>
      </c>
      <c r="K276" s="73">
        <f t="shared" si="102"/>
        <v>3815</v>
      </c>
      <c r="L276" s="73">
        <f t="shared" si="102"/>
        <v>3900</v>
      </c>
      <c r="M276" s="73">
        <f t="shared" si="102"/>
        <v>3972</v>
      </c>
      <c r="N276" s="73">
        <f t="shared" si="102"/>
        <v>4038</v>
      </c>
      <c r="O276" s="73">
        <f t="shared" si="102"/>
        <v>4105</v>
      </c>
      <c r="P276" s="73">
        <f t="shared" si="102"/>
        <v>4172</v>
      </c>
      <c r="Q276" s="73">
        <f t="shared" si="102"/>
        <v>4223</v>
      </c>
      <c r="R276" s="73">
        <f t="shared" si="102"/>
        <v>4260</v>
      </c>
      <c r="S276" s="73">
        <f t="shared" si="102"/>
        <v>4279</v>
      </c>
      <c r="T276" s="73">
        <f t="shared" si="102"/>
        <v>4302</v>
      </c>
      <c r="U276" s="73">
        <f t="shared" si="102"/>
        <v>4322</v>
      </c>
      <c r="V276" s="73">
        <f t="shared" si="102"/>
        <v>4343</v>
      </c>
      <c r="W276" s="73">
        <f t="shared" si="102"/>
        <v>4350</v>
      </c>
      <c r="X276" s="73">
        <f t="shared" si="102"/>
        <v>4362</v>
      </c>
      <c r="Y276" s="73">
        <f t="shared" si="103"/>
        <v>4370</v>
      </c>
      <c r="Z276" s="73">
        <f t="shared" si="103"/>
        <v>4378</v>
      </c>
      <c r="AA276" s="73">
        <f t="shared" si="103"/>
        <v>4389</v>
      </c>
      <c r="AB276" s="73">
        <f t="shared" si="103"/>
        <v>4390</v>
      </c>
      <c r="AC276" s="73">
        <f t="shared" si="103"/>
        <v>4390</v>
      </c>
      <c r="AD276" s="73">
        <f t="shared" si="103"/>
        <v>4392</v>
      </c>
      <c r="AE276" s="73">
        <f t="shared" si="103"/>
        <v>4393</v>
      </c>
      <c r="AF276" s="73">
        <f t="shared" si="103"/>
        <v>4394</v>
      </c>
      <c r="AG276" s="73">
        <f t="shared" si="103"/>
        <v>4394</v>
      </c>
      <c r="AH276" s="73">
        <f t="shared" si="103"/>
        <v>4394</v>
      </c>
      <c r="AI276" s="73">
        <f t="shared" si="103"/>
        <v>4394</v>
      </c>
      <c r="AJ276" s="73">
        <f t="shared" si="103"/>
        <v>4394</v>
      </c>
      <c r="AK276" s="73">
        <f t="shared" si="103"/>
        <v>4394</v>
      </c>
      <c r="AL276" s="73">
        <f t="shared" si="103"/>
        <v>4394</v>
      </c>
      <c r="AM276" s="73">
        <f t="shared" si="103"/>
        <v>4394</v>
      </c>
      <c r="AN276" s="73">
        <f t="shared" si="103"/>
        <v>4394</v>
      </c>
      <c r="AO276" s="73">
        <f t="shared" si="104"/>
        <v>4394</v>
      </c>
      <c r="AP276" s="73">
        <f t="shared" si="104"/>
        <v>4394</v>
      </c>
      <c r="AQ276" s="8"/>
    </row>
    <row r="277" spans="2:43">
      <c r="B277" s="5"/>
      <c r="D277" s="103" t="s">
        <v>70</v>
      </c>
      <c r="E277" s="49"/>
      <c r="F277" s="60" t="s">
        <v>15</v>
      </c>
      <c r="G277" s="72">
        <f t="shared" si="73"/>
        <v>365706</v>
      </c>
      <c r="H277" s="73">
        <f t="shared" si="105"/>
        <v>3677</v>
      </c>
      <c r="I277" s="73">
        <f t="shared" si="102"/>
        <v>7114</v>
      </c>
      <c r="J277" s="73">
        <f t="shared" si="102"/>
        <v>7207</v>
      </c>
      <c r="K277" s="73">
        <f t="shared" si="102"/>
        <v>7303</v>
      </c>
      <c r="L277" s="73">
        <f t="shared" si="102"/>
        <v>7404</v>
      </c>
      <c r="M277" s="73">
        <f t="shared" si="102"/>
        <v>7859</v>
      </c>
      <c r="N277" s="73">
        <f t="shared" si="102"/>
        <v>8311</v>
      </c>
      <c r="O277" s="73">
        <f t="shared" si="102"/>
        <v>8762</v>
      </c>
      <c r="P277" s="73">
        <f t="shared" si="102"/>
        <v>9216</v>
      </c>
      <c r="Q277" s="73">
        <f t="shared" si="102"/>
        <v>9665</v>
      </c>
      <c r="R277" s="73">
        <f t="shared" si="102"/>
        <v>10099</v>
      </c>
      <c r="S277" s="73">
        <f t="shared" si="102"/>
        <v>10504</v>
      </c>
      <c r="T277" s="73">
        <f t="shared" si="102"/>
        <v>10911</v>
      </c>
      <c r="U277" s="73">
        <f t="shared" si="102"/>
        <v>11318</v>
      </c>
      <c r="V277" s="73">
        <f t="shared" si="102"/>
        <v>11727</v>
      </c>
      <c r="W277" s="73">
        <f t="shared" si="102"/>
        <v>11738</v>
      </c>
      <c r="X277" s="73">
        <f t="shared" si="102"/>
        <v>11749</v>
      </c>
      <c r="Y277" s="73">
        <f t="shared" si="103"/>
        <v>11760</v>
      </c>
      <c r="Z277" s="73">
        <f t="shared" si="103"/>
        <v>11772</v>
      </c>
      <c r="AA277" s="73">
        <f t="shared" si="103"/>
        <v>11785</v>
      </c>
      <c r="AB277" s="73">
        <f t="shared" si="103"/>
        <v>11781</v>
      </c>
      <c r="AC277" s="73">
        <f t="shared" si="103"/>
        <v>11777</v>
      </c>
      <c r="AD277" s="73">
        <f t="shared" si="103"/>
        <v>11774</v>
      </c>
      <c r="AE277" s="73">
        <f t="shared" si="103"/>
        <v>11771</v>
      </c>
      <c r="AF277" s="73">
        <f t="shared" si="103"/>
        <v>11769</v>
      </c>
      <c r="AG277" s="73">
        <f t="shared" si="103"/>
        <v>11757</v>
      </c>
      <c r="AH277" s="73">
        <f t="shared" si="103"/>
        <v>11745</v>
      </c>
      <c r="AI277" s="73">
        <f t="shared" si="103"/>
        <v>11733</v>
      </c>
      <c r="AJ277" s="73">
        <f t="shared" si="103"/>
        <v>11722</v>
      </c>
      <c r="AK277" s="73">
        <f t="shared" si="103"/>
        <v>11710</v>
      </c>
      <c r="AL277" s="73">
        <f t="shared" si="103"/>
        <v>11692</v>
      </c>
      <c r="AM277" s="73">
        <f t="shared" si="103"/>
        <v>11675</v>
      </c>
      <c r="AN277" s="73">
        <f t="shared" si="103"/>
        <v>11657</v>
      </c>
      <c r="AO277" s="73">
        <f t="shared" si="104"/>
        <v>11640</v>
      </c>
      <c r="AP277" s="73">
        <f t="shared" si="104"/>
        <v>11622</v>
      </c>
      <c r="AQ277" s="8"/>
    </row>
    <row r="278" spans="2:43">
      <c r="B278" s="5"/>
      <c r="D278" s="103"/>
      <c r="E278" s="49"/>
      <c r="F278" s="49"/>
      <c r="G278" s="54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  <c r="AQ278" s="8"/>
    </row>
    <row r="279" spans="2:43" s="22" customFormat="1">
      <c r="B279" s="5"/>
      <c r="D279" s="104"/>
      <c r="E279" s="51"/>
      <c r="F279" s="59" t="s">
        <v>55</v>
      </c>
      <c r="G279" s="72">
        <f t="shared" ref="G279:G284" si="106">SUM(H279:AP279)</f>
        <v>13093413</v>
      </c>
      <c r="H279" s="72">
        <f>SUM(H280:H284)</f>
        <v>315042</v>
      </c>
      <c r="I279" s="72">
        <f t="shared" ref="I279" si="107">SUM(I280:I284)</f>
        <v>319073</v>
      </c>
      <c r="J279" s="72">
        <f t="shared" ref="J279" si="108">SUM(J280:J284)</f>
        <v>326642</v>
      </c>
      <c r="K279" s="72">
        <f t="shared" ref="K279" si="109">SUM(K280:K284)</f>
        <v>334308</v>
      </c>
      <c r="L279" s="72">
        <f t="shared" ref="L279" si="110">SUM(L280:L284)</f>
        <v>342075</v>
      </c>
      <c r="M279" s="72">
        <f t="shared" ref="M279" si="111">SUM(M280:M284)</f>
        <v>348767</v>
      </c>
      <c r="N279" s="72">
        <f t="shared" ref="N279" si="112">SUM(N280:N284)</f>
        <v>354880</v>
      </c>
      <c r="O279" s="72">
        <f t="shared" ref="O279" si="113">SUM(O280:O284)</f>
        <v>361053</v>
      </c>
      <c r="P279" s="72">
        <f t="shared" ref="P279" si="114">SUM(P280:P284)</f>
        <v>367285</v>
      </c>
      <c r="Q279" s="72">
        <f t="shared" ref="Q279" si="115">SUM(Q280:Q284)</f>
        <v>372222</v>
      </c>
      <c r="R279" s="72">
        <f t="shared" ref="R279" si="116">SUM(R280:R284)</f>
        <v>375914</v>
      </c>
      <c r="S279" s="72">
        <f t="shared" ref="S279" si="117">SUM(S280:S284)</f>
        <v>377811</v>
      </c>
      <c r="T279" s="72">
        <f t="shared" ref="T279" si="118">SUM(T280:T284)</f>
        <v>379710</v>
      </c>
      <c r="U279" s="72">
        <f t="shared" ref="U279" si="119">SUM(U280:U284)</f>
        <v>381601</v>
      </c>
      <c r="V279" s="72">
        <f t="shared" ref="V279" si="120">SUM(V280:V284)</f>
        <v>383501</v>
      </c>
      <c r="W279" s="72">
        <f t="shared" ref="W279" si="121">SUM(W280:W284)</f>
        <v>384333</v>
      </c>
      <c r="X279" s="72">
        <f t="shared" ref="X279" si="122">SUM(X280:X284)</f>
        <v>385170</v>
      </c>
      <c r="Y279" s="72">
        <f t="shared" ref="Y279" si="123">SUM(Y280:Y284)</f>
        <v>386003</v>
      </c>
      <c r="Z279" s="72">
        <f t="shared" ref="Z279" si="124">SUM(Z280:Z284)</f>
        <v>386836</v>
      </c>
      <c r="AA279" s="72">
        <f t="shared" ref="AA279" si="125">SUM(AA280:AA284)</f>
        <v>387672</v>
      </c>
      <c r="AB279" s="72">
        <f t="shared" ref="AB279" si="126">SUM(AB280:AB284)</f>
        <v>387798</v>
      </c>
      <c r="AC279" s="72">
        <f t="shared" ref="AC279" si="127">SUM(AC280:AC284)</f>
        <v>387923</v>
      </c>
      <c r="AD279" s="72">
        <f t="shared" ref="AD279" si="128">SUM(AD280:AD284)</f>
        <v>388049</v>
      </c>
      <c r="AE279" s="72">
        <f t="shared" ref="AE279" si="129">SUM(AE280:AE284)</f>
        <v>388172</v>
      </c>
      <c r="AF279" s="72">
        <f t="shared" ref="AF279" si="130">SUM(AF280:AF284)</f>
        <v>388298</v>
      </c>
      <c r="AG279" s="72">
        <f t="shared" ref="AG279" si="131">SUM(AG280:AG284)</f>
        <v>388306</v>
      </c>
      <c r="AH279" s="72">
        <f t="shared" ref="AH279" si="132">SUM(AH280:AH284)</f>
        <v>388313</v>
      </c>
      <c r="AI279" s="72">
        <f t="shared" ref="AI279" si="133">SUM(AI280:AI284)</f>
        <v>388320</v>
      </c>
      <c r="AJ279" s="72">
        <f t="shared" ref="AJ279:AP279" si="134">SUM(AJ280:AJ284)</f>
        <v>388326</v>
      </c>
      <c r="AK279" s="72">
        <f t="shared" si="134"/>
        <v>388335</v>
      </c>
      <c r="AL279" s="72">
        <f t="shared" si="134"/>
        <v>388335</v>
      </c>
      <c r="AM279" s="72">
        <f t="shared" si="134"/>
        <v>388335</v>
      </c>
      <c r="AN279" s="72">
        <f t="shared" si="134"/>
        <v>388335</v>
      </c>
      <c r="AO279" s="72">
        <f t="shared" si="134"/>
        <v>388335</v>
      </c>
      <c r="AP279" s="72">
        <f t="shared" si="134"/>
        <v>388335</v>
      </c>
      <c r="AQ279" s="8"/>
    </row>
    <row r="280" spans="2:43">
      <c r="B280" s="5"/>
      <c r="D280" s="103" t="s">
        <v>71</v>
      </c>
      <c r="E280" s="46"/>
      <c r="F280" s="60" t="s">
        <v>52</v>
      </c>
      <c r="G280" s="72">
        <f t="shared" si="106"/>
        <v>0</v>
      </c>
      <c r="H280" s="73">
        <f>SUMIF($D$11:$D$269,$D280,H$11:H$269)</f>
        <v>0</v>
      </c>
      <c r="I280" s="73">
        <f t="shared" ref="I280:X284" si="135">SUMIF($D$11:$D$269,$D280,I$11:I$269)</f>
        <v>0</v>
      </c>
      <c r="J280" s="73">
        <f t="shared" si="135"/>
        <v>0</v>
      </c>
      <c r="K280" s="73">
        <f t="shared" si="135"/>
        <v>0</v>
      </c>
      <c r="L280" s="73">
        <f t="shared" si="135"/>
        <v>0</v>
      </c>
      <c r="M280" s="73">
        <f t="shared" si="135"/>
        <v>0</v>
      </c>
      <c r="N280" s="73">
        <f t="shared" si="135"/>
        <v>0</v>
      </c>
      <c r="O280" s="73">
        <f t="shared" si="135"/>
        <v>0</v>
      </c>
      <c r="P280" s="73">
        <f t="shared" si="135"/>
        <v>0</v>
      </c>
      <c r="Q280" s="73">
        <f t="shared" si="135"/>
        <v>0</v>
      </c>
      <c r="R280" s="73">
        <f t="shared" si="135"/>
        <v>0</v>
      </c>
      <c r="S280" s="73">
        <f t="shared" si="135"/>
        <v>0</v>
      </c>
      <c r="T280" s="73">
        <f t="shared" si="135"/>
        <v>0</v>
      </c>
      <c r="U280" s="73">
        <f t="shared" si="135"/>
        <v>0</v>
      </c>
      <c r="V280" s="73">
        <f t="shared" si="135"/>
        <v>0</v>
      </c>
      <c r="W280" s="73">
        <f t="shared" si="135"/>
        <v>0</v>
      </c>
      <c r="X280" s="73">
        <f t="shared" si="135"/>
        <v>0</v>
      </c>
      <c r="Y280" s="73">
        <f t="shared" ref="Y280:AN284" si="136">SUMIF($D$11:$D$269,$D280,Y$11:Y$269)</f>
        <v>0</v>
      </c>
      <c r="Z280" s="73">
        <f t="shared" si="136"/>
        <v>0</v>
      </c>
      <c r="AA280" s="73">
        <f t="shared" si="136"/>
        <v>0</v>
      </c>
      <c r="AB280" s="73">
        <f t="shared" si="136"/>
        <v>0</v>
      </c>
      <c r="AC280" s="73">
        <f t="shared" si="136"/>
        <v>0</v>
      </c>
      <c r="AD280" s="73">
        <f t="shared" si="136"/>
        <v>0</v>
      </c>
      <c r="AE280" s="73">
        <f t="shared" si="136"/>
        <v>0</v>
      </c>
      <c r="AF280" s="73">
        <f t="shared" si="136"/>
        <v>0</v>
      </c>
      <c r="AG280" s="73">
        <f t="shared" si="136"/>
        <v>0</v>
      </c>
      <c r="AH280" s="73">
        <f t="shared" si="136"/>
        <v>0</v>
      </c>
      <c r="AI280" s="73">
        <f t="shared" si="136"/>
        <v>0</v>
      </c>
      <c r="AJ280" s="73">
        <f t="shared" si="136"/>
        <v>0</v>
      </c>
      <c r="AK280" s="73">
        <f t="shared" si="136"/>
        <v>0</v>
      </c>
      <c r="AL280" s="73">
        <f t="shared" si="136"/>
        <v>0</v>
      </c>
      <c r="AM280" s="73">
        <f t="shared" si="136"/>
        <v>0</v>
      </c>
      <c r="AN280" s="73">
        <f t="shared" si="136"/>
        <v>0</v>
      </c>
      <c r="AO280" s="73">
        <f t="shared" ref="AO280:AP284" si="137">SUMIF($D$11:$D$269,$D280,AO$11:AO$269)</f>
        <v>0</v>
      </c>
      <c r="AP280" s="73">
        <f t="shared" si="137"/>
        <v>0</v>
      </c>
      <c r="AQ280" s="8"/>
    </row>
    <row r="281" spans="2:43">
      <c r="B281" s="5"/>
      <c r="D281" s="103" t="s">
        <v>72</v>
      </c>
      <c r="E281" s="46"/>
      <c r="F281" s="60" t="s">
        <v>53</v>
      </c>
      <c r="G281" s="72">
        <f t="shared" si="106"/>
        <v>0</v>
      </c>
      <c r="H281" s="73">
        <f t="shared" ref="H281:H284" si="138">SUMIF($D$11:$D$269,$D281,H$11:H$269)</f>
        <v>0</v>
      </c>
      <c r="I281" s="73">
        <f t="shared" si="135"/>
        <v>0</v>
      </c>
      <c r="J281" s="73">
        <f t="shared" si="135"/>
        <v>0</v>
      </c>
      <c r="K281" s="73">
        <f t="shared" si="135"/>
        <v>0</v>
      </c>
      <c r="L281" s="73">
        <f t="shared" si="135"/>
        <v>0</v>
      </c>
      <c r="M281" s="73">
        <f t="shared" si="135"/>
        <v>0</v>
      </c>
      <c r="N281" s="73">
        <f t="shared" si="135"/>
        <v>0</v>
      </c>
      <c r="O281" s="73">
        <f t="shared" si="135"/>
        <v>0</v>
      </c>
      <c r="P281" s="73">
        <f t="shared" si="135"/>
        <v>0</v>
      </c>
      <c r="Q281" s="73">
        <f t="shared" si="135"/>
        <v>0</v>
      </c>
      <c r="R281" s="73">
        <f t="shared" si="135"/>
        <v>0</v>
      </c>
      <c r="S281" s="73">
        <f t="shared" si="135"/>
        <v>0</v>
      </c>
      <c r="T281" s="73">
        <f t="shared" si="135"/>
        <v>0</v>
      </c>
      <c r="U281" s="73">
        <f t="shared" si="135"/>
        <v>0</v>
      </c>
      <c r="V281" s="73">
        <f t="shared" si="135"/>
        <v>0</v>
      </c>
      <c r="W281" s="73">
        <f t="shared" si="135"/>
        <v>0</v>
      </c>
      <c r="X281" s="73">
        <f t="shared" si="135"/>
        <v>0</v>
      </c>
      <c r="Y281" s="73">
        <f t="shared" si="136"/>
        <v>0</v>
      </c>
      <c r="Z281" s="73">
        <f t="shared" si="136"/>
        <v>0</v>
      </c>
      <c r="AA281" s="73">
        <f t="shared" si="136"/>
        <v>0</v>
      </c>
      <c r="AB281" s="73">
        <f t="shared" si="136"/>
        <v>0</v>
      </c>
      <c r="AC281" s="73">
        <f t="shared" si="136"/>
        <v>0</v>
      </c>
      <c r="AD281" s="73">
        <f t="shared" si="136"/>
        <v>0</v>
      </c>
      <c r="AE281" s="73">
        <f t="shared" si="136"/>
        <v>0</v>
      </c>
      <c r="AF281" s="73">
        <f t="shared" si="136"/>
        <v>0</v>
      </c>
      <c r="AG281" s="73">
        <f t="shared" si="136"/>
        <v>0</v>
      </c>
      <c r="AH281" s="73">
        <f t="shared" si="136"/>
        <v>0</v>
      </c>
      <c r="AI281" s="73">
        <f t="shared" si="136"/>
        <v>0</v>
      </c>
      <c r="AJ281" s="73">
        <f t="shared" si="136"/>
        <v>0</v>
      </c>
      <c r="AK281" s="73">
        <f t="shared" si="136"/>
        <v>0</v>
      </c>
      <c r="AL281" s="73">
        <f t="shared" si="136"/>
        <v>0</v>
      </c>
      <c r="AM281" s="73">
        <f t="shared" si="136"/>
        <v>0</v>
      </c>
      <c r="AN281" s="73">
        <f t="shared" si="136"/>
        <v>0</v>
      </c>
      <c r="AO281" s="73">
        <f t="shared" si="137"/>
        <v>0</v>
      </c>
      <c r="AP281" s="73">
        <f t="shared" si="137"/>
        <v>0</v>
      </c>
      <c r="AQ281" s="8"/>
    </row>
    <row r="282" spans="2:43">
      <c r="B282" s="5"/>
      <c r="D282" s="103" t="s">
        <v>73</v>
      </c>
      <c r="E282" s="46"/>
      <c r="F282" s="60" t="s">
        <v>54</v>
      </c>
      <c r="G282" s="72">
        <f t="shared" si="106"/>
        <v>7832479</v>
      </c>
      <c r="H282" s="73">
        <f t="shared" si="138"/>
        <v>189720</v>
      </c>
      <c r="I282" s="73">
        <f t="shared" si="135"/>
        <v>192121</v>
      </c>
      <c r="J282" s="73">
        <f t="shared" si="135"/>
        <v>196495</v>
      </c>
      <c r="K282" s="73">
        <f t="shared" si="135"/>
        <v>200923</v>
      </c>
      <c r="L282" s="73">
        <f t="shared" si="135"/>
        <v>205407</v>
      </c>
      <c r="M282" s="73">
        <f t="shared" si="135"/>
        <v>209238</v>
      </c>
      <c r="N282" s="73">
        <f t="shared" si="135"/>
        <v>212785</v>
      </c>
      <c r="O282" s="73">
        <f t="shared" si="135"/>
        <v>216364</v>
      </c>
      <c r="P282" s="73">
        <f t="shared" si="135"/>
        <v>219975</v>
      </c>
      <c r="Q282" s="73">
        <f t="shared" si="135"/>
        <v>222734</v>
      </c>
      <c r="R282" s="73">
        <f t="shared" si="135"/>
        <v>224751</v>
      </c>
      <c r="S282" s="73">
        <f t="shared" si="135"/>
        <v>225864</v>
      </c>
      <c r="T282" s="73">
        <f t="shared" si="135"/>
        <v>226979</v>
      </c>
      <c r="U282" s="73">
        <f t="shared" si="135"/>
        <v>228090</v>
      </c>
      <c r="V282" s="73">
        <f t="shared" si="135"/>
        <v>229205</v>
      </c>
      <c r="W282" s="73">
        <f t="shared" si="135"/>
        <v>229686</v>
      </c>
      <c r="X282" s="73">
        <f t="shared" si="135"/>
        <v>230172</v>
      </c>
      <c r="Y282" s="73">
        <f t="shared" si="136"/>
        <v>230655</v>
      </c>
      <c r="Z282" s="73">
        <f t="shared" si="136"/>
        <v>231138</v>
      </c>
      <c r="AA282" s="73">
        <f t="shared" si="136"/>
        <v>231621</v>
      </c>
      <c r="AB282" s="73">
        <f t="shared" si="136"/>
        <v>231685</v>
      </c>
      <c r="AC282" s="73">
        <f t="shared" si="136"/>
        <v>231747</v>
      </c>
      <c r="AD282" s="73">
        <f t="shared" si="136"/>
        <v>231811</v>
      </c>
      <c r="AE282" s="73">
        <f t="shared" si="136"/>
        <v>231873</v>
      </c>
      <c r="AF282" s="73">
        <f t="shared" si="136"/>
        <v>231936</v>
      </c>
      <c r="AG282" s="73">
        <f t="shared" si="136"/>
        <v>231940</v>
      </c>
      <c r="AH282" s="73">
        <f t="shared" si="136"/>
        <v>231943</v>
      </c>
      <c r="AI282" s="73">
        <f t="shared" si="136"/>
        <v>231947</v>
      </c>
      <c r="AJ282" s="73">
        <f t="shared" si="136"/>
        <v>231950</v>
      </c>
      <c r="AK282" s="73">
        <f t="shared" si="136"/>
        <v>231954</v>
      </c>
      <c r="AL282" s="73">
        <f t="shared" si="136"/>
        <v>231954</v>
      </c>
      <c r="AM282" s="73">
        <f t="shared" si="136"/>
        <v>231954</v>
      </c>
      <c r="AN282" s="73">
        <f t="shared" si="136"/>
        <v>231954</v>
      </c>
      <c r="AO282" s="73">
        <f t="shared" si="137"/>
        <v>231954</v>
      </c>
      <c r="AP282" s="73">
        <f t="shared" si="137"/>
        <v>231954</v>
      </c>
      <c r="AQ282" s="8"/>
    </row>
    <row r="283" spans="2:43">
      <c r="B283" s="5"/>
      <c r="D283" s="103" t="s">
        <v>74</v>
      </c>
      <c r="E283" s="46"/>
      <c r="F283" s="60" t="s">
        <v>11</v>
      </c>
      <c r="G283" s="72">
        <f t="shared" si="106"/>
        <v>2820911</v>
      </c>
      <c r="H283" s="73">
        <f t="shared" si="138"/>
        <v>68519</v>
      </c>
      <c r="I283" s="73">
        <f t="shared" si="135"/>
        <v>69382</v>
      </c>
      <c r="J283" s="73">
        <f t="shared" si="135"/>
        <v>70935</v>
      </c>
      <c r="K283" s="73">
        <f t="shared" si="135"/>
        <v>72506</v>
      </c>
      <c r="L283" s="73">
        <f t="shared" si="135"/>
        <v>74095</v>
      </c>
      <c r="M283" s="73">
        <f t="shared" si="135"/>
        <v>75451</v>
      </c>
      <c r="N283" s="73">
        <f t="shared" si="135"/>
        <v>76709</v>
      </c>
      <c r="O283" s="73">
        <f t="shared" si="135"/>
        <v>77981</v>
      </c>
      <c r="P283" s="73">
        <f t="shared" si="135"/>
        <v>79265</v>
      </c>
      <c r="Q283" s="73">
        <f t="shared" si="135"/>
        <v>80229</v>
      </c>
      <c r="R283" s="73">
        <f t="shared" si="135"/>
        <v>80926</v>
      </c>
      <c r="S283" s="73">
        <f t="shared" si="135"/>
        <v>81324</v>
      </c>
      <c r="T283" s="73">
        <f t="shared" si="135"/>
        <v>81723</v>
      </c>
      <c r="U283" s="73">
        <f t="shared" si="135"/>
        <v>82119</v>
      </c>
      <c r="V283" s="73">
        <f t="shared" si="135"/>
        <v>82518</v>
      </c>
      <c r="W283" s="73">
        <f t="shared" si="135"/>
        <v>82691</v>
      </c>
      <c r="X283" s="73">
        <f t="shared" si="135"/>
        <v>82861</v>
      </c>
      <c r="Y283" s="73">
        <f t="shared" si="136"/>
        <v>83033</v>
      </c>
      <c r="Z283" s="73">
        <f t="shared" si="136"/>
        <v>83204</v>
      </c>
      <c r="AA283" s="73">
        <f t="shared" si="136"/>
        <v>83376</v>
      </c>
      <c r="AB283" s="73">
        <f t="shared" si="136"/>
        <v>83398</v>
      </c>
      <c r="AC283" s="73">
        <f t="shared" si="136"/>
        <v>83419</v>
      </c>
      <c r="AD283" s="73">
        <f t="shared" si="136"/>
        <v>83440</v>
      </c>
      <c r="AE283" s="73">
        <f t="shared" si="136"/>
        <v>83460</v>
      </c>
      <c r="AF283" s="73">
        <f t="shared" si="136"/>
        <v>83481</v>
      </c>
      <c r="AG283" s="73">
        <f t="shared" si="136"/>
        <v>83483</v>
      </c>
      <c r="AH283" s="73">
        <f t="shared" si="136"/>
        <v>83484</v>
      </c>
      <c r="AI283" s="73">
        <f t="shared" si="136"/>
        <v>83485</v>
      </c>
      <c r="AJ283" s="73">
        <f t="shared" si="136"/>
        <v>83486</v>
      </c>
      <c r="AK283" s="73">
        <f t="shared" si="136"/>
        <v>83488</v>
      </c>
      <c r="AL283" s="73">
        <f t="shared" si="136"/>
        <v>83488</v>
      </c>
      <c r="AM283" s="73">
        <f t="shared" si="136"/>
        <v>83488</v>
      </c>
      <c r="AN283" s="73">
        <f t="shared" si="136"/>
        <v>83488</v>
      </c>
      <c r="AO283" s="73">
        <f t="shared" si="137"/>
        <v>83488</v>
      </c>
      <c r="AP283" s="73">
        <f t="shared" si="137"/>
        <v>83488</v>
      </c>
      <c r="AQ283" s="8"/>
    </row>
    <row r="284" spans="2:43">
      <c r="B284" s="5"/>
      <c r="D284" s="103" t="s">
        <v>75</v>
      </c>
      <c r="E284" s="49"/>
      <c r="F284" s="60" t="s">
        <v>15</v>
      </c>
      <c r="G284" s="72">
        <f t="shared" si="106"/>
        <v>2440023</v>
      </c>
      <c r="H284" s="73">
        <f t="shared" si="138"/>
        <v>56803</v>
      </c>
      <c r="I284" s="73">
        <f t="shared" si="135"/>
        <v>57570</v>
      </c>
      <c r="J284" s="73">
        <f t="shared" si="135"/>
        <v>59212</v>
      </c>
      <c r="K284" s="73">
        <f t="shared" si="135"/>
        <v>60879</v>
      </c>
      <c r="L284" s="73">
        <f t="shared" si="135"/>
        <v>62573</v>
      </c>
      <c r="M284" s="73">
        <f t="shared" si="135"/>
        <v>64078</v>
      </c>
      <c r="N284" s="73">
        <f t="shared" si="135"/>
        <v>65386</v>
      </c>
      <c r="O284" s="73">
        <f t="shared" si="135"/>
        <v>66708</v>
      </c>
      <c r="P284" s="73">
        <f t="shared" si="135"/>
        <v>68045</v>
      </c>
      <c r="Q284" s="73">
        <f t="shared" si="135"/>
        <v>69259</v>
      </c>
      <c r="R284" s="73">
        <f t="shared" si="135"/>
        <v>70237</v>
      </c>
      <c r="S284" s="73">
        <f t="shared" si="135"/>
        <v>70623</v>
      </c>
      <c r="T284" s="73">
        <f t="shared" si="135"/>
        <v>71008</v>
      </c>
      <c r="U284" s="73">
        <f t="shared" si="135"/>
        <v>71392</v>
      </c>
      <c r="V284" s="73">
        <f t="shared" si="135"/>
        <v>71778</v>
      </c>
      <c r="W284" s="73">
        <f t="shared" si="135"/>
        <v>71956</v>
      </c>
      <c r="X284" s="73">
        <f t="shared" si="135"/>
        <v>72137</v>
      </c>
      <c r="Y284" s="73">
        <f t="shared" si="136"/>
        <v>72315</v>
      </c>
      <c r="Z284" s="73">
        <f t="shared" si="136"/>
        <v>72494</v>
      </c>
      <c r="AA284" s="73">
        <f t="shared" si="136"/>
        <v>72675</v>
      </c>
      <c r="AB284" s="73">
        <f t="shared" si="136"/>
        <v>72715</v>
      </c>
      <c r="AC284" s="73">
        <f t="shared" si="136"/>
        <v>72757</v>
      </c>
      <c r="AD284" s="73">
        <f t="shared" si="136"/>
        <v>72798</v>
      </c>
      <c r="AE284" s="73">
        <f t="shared" si="136"/>
        <v>72839</v>
      </c>
      <c r="AF284" s="73">
        <f t="shared" si="136"/>
        <v>72881</v>
      </c>
      <c r="AG284" s="73">
        <f t="shared" si="136"/>
        <v>72883</v>
      </c>
      <c r="AH284" s="73">
        <f t="shared" si="136"/>
        <v>72886</v>
      </c>
      <c r="AI284" s="73">
        <f t="shared" si="136"/>
        <v>72888</v>
      </c>
      <c r="AJ284" s="73">
        <f t="shared" si="136"/>
        <v>72890</v>
      </c>
      <c r="AK284" s="73">
        <f t="shared" si="136"/>
        <v>72893</v>
      </c>
      <c r="AL284" s="73">
        <f t="shared" si="136"/>
        <v>72893</v>
      </c>
      <c r="AM284" s="73">
        <f t="shared" si="136"/>
        <v>72893</v>
      </c>
      <c r="AN284" s="73">
        <f t="shared" si="136"/>
        <v>72893</v>
      </c>
      <c r="AO284" s="73">
        <f t="shared" si="137"/>
        <v>72893</v>
      </c>
      <c r="AP284" s="73">
        <f t="shared" si="137"/>
        <v>72893</v>
      </c>
      <c r="AQ284" s="8"/>
    </row>
    <row r="285" spans="2:43">
      <c r="B285" s="5"/>
      <c r="D285" s="103"/>
      <c r="E285" s="49"/>
      <c r="F285" s="49"/>
      <c r="G285" s="54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  <c r="AQ285" s="8"/>
    </row>
    <row r="286" spans="2:43" s="22" customFormat="1">
      <c r="B286" s="5"/>
      <c r="D286" s="104"/>
      <c r="E286" s="51"/>
      <c r="F286" s="59" t="s">
        <v>56</v>
      </c>
      <c r="G286" s="72">
        <f t="shared" ref="G286:G291" si="139">SUM(H286:AP286)</f>
        <v>11899059</v>
      </c>
      <c r="H286" s="72">
        <f>SUM(H287:H291)</f>
        <v>223609</v>
      </c>
      <c r="I286" s="72">
        <f t="shared" ref="I286" si="140">SUM(I287:I291)</f>
        <v>226409</v>
      </c>
      <c r="J286" s="72">
        <f t="shared" ref="J286" si="141">SUM(J287:J291)</f>
        <v>230732</v>
      </c>
      <c r="K286" s="72">
        <f t="shared" ref="K286" si="142">SUM(K287:K291)</f>
        <v>235474</v>
      </c>
      <c r="L286" s="72">
        <f t="shared" ref="L286" si="143">SUM(L287:L291)</f>
        <v>239186</v>
      </c>
      <c r="M286" s="72">
        <f t="shared" ref="M286" si="144">SUM(M287:M291)</f>
        <v>242380</v>
      </c>
      <c r="N286" s="72">
        <f t="shared" ref="N286" si="145">SUM(N287:N291)</f>
        <v>265676</v>
      </c>
      <c r="O286" s="72">
        <f t="shared" ref="O286" si="146">SUM(O287:O291)</f>
        <v>282767</v>
      </c>
      <c r="P286" s="72">
        <f t="shared" ref="P286" si="147">SUM(P287:P291)</f>
        <v>299204</v>
      </c>
      <c r="Q286" s="72">
        <f t="shared" ref="Q286" si="148">SUM(Q287:Q291)</f>
        <v>317318</v>
      </c>
      <c r="R286" s="72">
        <f t="shared" ref="R286" si="149">SUM(R287:R291)</f>
        <v>333553</v>
      </c>
      <c r="S286" s="72">
        <f t="shared" ref="S286" si="150">SUM(S287:S291)</f>
        <v>352118</v>
      </c>
      <c r="T286" s="72">
        <f t="shared" ref="T286" si="151">SUM(T287:T291)</f>
        <v>369813</v>
      </c>
      <c r="U286" s="72">
        <f t="shared" ref="U286" si="152">SUM(U287:U291)</f>
        <v>371597</v>
      </c>
      <c r="V286" s="72">
        <f t="shared" ref="V286" si="153">SUM(V287:V291)</f>
        <v>373378</v>
      </c>
      <c r="W286" s="72">
        <f t="shared" ref="W286" si="154">SUM(W287:W291)</f>
        <v>374155</v>
      </c>
      <c r="X286" s="72">
        <f t="shared" ref="X286" si="155">SUM(X287:X291)</f>
        <v>374924</v>
      </c>
      <c r="Y286" s="72">
        <f t="shared" ref="Y286" si="156">SUM(Y287:Y291)</f>
        <v>375702</v>
      </c>
      <c r="Z286" s="72">
        <f t="shared" ref="Z286" si="157">SUM(Z287:Z291)</f>
        <v>376477</v>
      </c>
      <c r="AA286" s="72">
        <f t="shared" ref="AA286" si="158">SUM(AA287:AA291)</f>
        <v>377253</v>
      </c>
      <c r="AB286" s="72">
        <f t="shared" ref="AB286" si="159">SUM(AB287:AB291)</f>
        <v>377322</v>
      </c>
      <c r="AC286" s="72">
        <f t="shared" ref="AC286" si="160">SUM(AC287:AC291)</f>
        <v>377391</v>
      </c>
      <c r="AD286" s="72">
        <f t="shared" ref="AD286" si="161">SUM(AD287:AD291)</f>
        <v>377462</v>
      </c>
      <c r="AE286" s="72">
        <f t="shared" ref="AE286" si="162">SUM(AE287:AE291)</f>
        <v>377531</v>
      </c>
      <c r="AF286" s="72">
        <f t="shared" ref="AF286" si="163">SUM(AF287:AF291)</f>
        <v>377598</v>
      </c>
      <c r="AG286" s="72">
        <f t="shared" ref="AG286" si="164">SUM(AG287:AG291)</f>
        <v>377506</v>
      </c>
      <c r="AH286" s="72">
        <f t="shared" ref="AH286" si="165">SUM(AH287:AH291)</f>
        <v>377411</v>
      </c>
      <c r="AI286" s="72">
        <f t="shared" ref="AI286" si="166">SUM(AI287:AI291)</f>
        <v>377319</v>
      </c>
      <c r="AJ286" s="72">
        <f t="shared" ref="AJ286:AP286" si="167">SUM(AJ287:AJ291)</f>
        <v>377226</v>
      </c>
      <c r="AK286" s="72">
        <f t="shared" si="167"/>
        <v>377133</v>
      </c>
      <c r="AL286" s="72">
        <f t="shared" si="167"/>
        <v>376984</v>
      </c>
      <c r="AM286" s="72">
        <f t="shared" si="167"/>
        <v>376835</v>
      </c>
      <c r="AN286" s="72">
        <f t="shared" si="167"/>
        <v>376686</v>
      </c>
      <c r="AO286" s="72">
        <f t="shared" si="167"/>
        <v>376539</v>
      </c>
      <c r="AP286" s="72">
        <f t="shared" si="167"/>
        <v>376391</v>
      </c>
      <c r="AQ286" s="8"/>
    </row>
    <row r="287" spans="2:43">
      <c r="B287" s="5"/>
      <c r="D287" s="103" t="s">
        <v>76</v>
      </c>
      <c r="E287" s="46"/>
      <c r="F287" s="60" t="s">
        <v>52</v>
      </c>
      <c r="G287" s="72">
        <f t="shared" si="139"/>
        <v>0</v>
      </c>
      <c r="H287" s="73">
        <f>SUMIF($D$11:$D$269,$D287,H$11:H$269)</f>
        <v>0</v>
      </c>
      <c r="I287" s="73">
        <f t="shared" ref="I287:X291" si="168">SUMIF($D$11:$D$269,$D287,I$11:I$269)</f>
        <v>0</v>
      </c>
      <c r="J287" s="73">
        <f t="shared" si="168"/>
        <v>0</v>
      </c>
      <c r="K287" s="73">
        <f t="shared" si="168"/>
        <v>0</v>
      </c>
      <c r="L287" s="73">
        <f t="shared" si="168"/>
        <v>0</v>
      </c>
      <c r="M287" s="73">
        <f t="shared" si="168"/>
        <v>0</v>
      </c>
      <c r="N287" s="73">
        <f t="shared" si="168"/>
        <v>0</v>
      </c>
      <c r="O287" s="73">
        <f t="shared" si="168"/>
        <v>0</v>
      </c>
      <c r="P287" s="73">
        <f t="shared" si="168"/>
        <v>0</v>
      </c>
      <c r="Q287" s="73">
        <f t="shared" si="168"/>
        <v>0</v>
      </c>
      <c r="R287" s="73">
        <f t="shared" si="168"/>
        <v>0</v>
      </c>
      <c r="S287" s="73">
        <f t="shared" si="168"/>
        <v>0</v>
      </c>
      <c r="T287" s="73">
        <f t="shared" si="168"/>
        <v>0</v>
      </c>
      <c r="U287" s="73">
        <f t="shared" si="168"/>
        <v>0</v>
      </c>
      <c r="V287" s="73">
        <f t="shared" si="168"/>
        <v>0</v>
      </c>
      <c r="W287" s="73">
        <f t="shared" si="168"/>
        <v>0</v>
      </c>
      <c r="X287" s="73">
        <f t="shared" si="168"/>
        <v>0</v>
      </c>
      <c r="Y287" s="73">
        <f t="shared" ref="Y287:AN291" si="169">SUMIF($D$11:$D$269,$D287,Y$11:Y$269)</f>
        <v>0</v>
      </c>
      <c r="Z287" s="73">
        <f t="shared" si="169"/>
        <v>0</v>
      </c>
      <c r="AA287" s="73">
        <f t="shared" si="169"/>
        <v>0</v>
      </c>
      <c r="AB287" s="73">
        <f t="shared" si="169"/>
        <v>0</v>
      </c>
      <c r="AC287" s="73">
        <f t="shared" si="169"/>
        <v>0</v>
      </c>
      <c r="AD287" s="73">
        <f t="shared" si="169"/>
        <v>0</v>
      </c>
      <c r="AE287" s="73">
        <f t="shared" si="169"/>
        <v>0</v>
      </c>
      <c r="AF287" s="73">
        <f t="shared" si="169"/>
        <v>0</v>
      </c>
      <c r="AG287" s="73">
        <f t="shared" si="169"/>
        <v>0</v>
      </c>
      <c r="AH287" s="73">
        <f t="shared" si="169"/>
        <v>0</v>
      </c>
      <c r="AI287" s="73">
        <f t="shared" si="169"/>
        <v>0</v>
      </c>
      <c r="AJ287" s="73">
        <f t="shared" si="169"/>
        <v>0</v>
      </c>
      <c r="AK287" s="73">
        <f t="shared" si="169"/>
        <v>0</v>
      </c>
      <c r="AL287" s="73">
        <f t="shared" si="169"/>
        <v>0</v>
      </c>
      <c r="AM287" s="73">
        <f t="shared" si="169"/>
        <v>0</v>
      </c>
      <c r="AN287" s="73">
        <f t="shared" si="169"/>
        <v>0</v>
      </c>
      <c r="AO287" s="73">
        <f t="shared" ref="AO287:AP291" si="170">SUMIF($D$11:$D$269,$D287,AO$11:AO$269)</f>
        <v>0</v>
      </c>
      <c r="AP287" s="73">
        <f t="shared" si="170"/>
        <v>0</v>
      </c>
      <c r="AQ287" s="8"/>
    </row>
    <row r="288" spans="2:43">
      <c r="B288" s="5"/>
      <c r="D288" s="103" t="s">
        <v>77</v>
      </c>
      <c r="E288" s="46"/>
      <c r="F288" s="60" t="s">
        <v>53</v>
      </c>
      <c r="G288" s="72">
        <f t="shared" si="139"/>
        <v>1208331</v>
      </c>
      <c r="H288" s="73">
        <f t="shared" ref="H288:H291" si="171">SUMIF($D$11:$D$269,$D288,H$11:H$269)</f>
        <v>25223</v>
      </c>
      <c r="I288" s="73">
        <f t="shared" si="168"/>
        <v>25595</v>
      </c>
      <c r="J288" s="73">
        <f t="shared" si="168"/>
        <v>25047</v>
      </c>
      <c r="K288" s="73">
        <f t="shared" si="168"/>
        <v>24831</v>
      </c>
      <c r="L288" s="73">
        <f t="shared" si="168"/>
        <v>23947</v>
      </c>
      <c r="M288" s="73">
        <f t="shared" si="168"/>
        <v>23199</v>
      </c>
      <c r="N288" s="73">
        <f t="shared" si="168"/>
        <v>30705</v>
      </c>
      <c r="O288" s="73">
        <f t="shared" si="168"/>
        <v>31734</v>
      </c>
      <c r="P288" s="73">
        <f t="shared" si="168"/>
        <v>31834</v>
      </c>
      <c r="Q288" s="73">
        <f t="shared" si="168"/>
        <v>33336</v>
      </c>
      <c r="R288" s="73">
        <f t="shared" si="168"/>
        <v>33697</v>
      </c>
      <c r="S288" s="73">
        <f t="shared" si="168"/>
        <v>36218</v>
      </c>
      <c r="T288" s="73">
        <f t="shared" si="168"/>
        <v>37699</v>
      </c>
      <c r="U288" s="73">
        <f t="shared" si="168"/>
        <v>37782</v>
      </c>
      <c r="V288" s="73">
        <f t="shared" si="168"/>
        <v>37864</v>
      </c>
      <c r="W288" s="73">
        <f t="shared" si="168"/>
        <v>37879</v>
      </c>
      <c r="X288" s="73">
        <f t="shared" si="168"/>
        <v>37895</v>
      </c>
      <c r="Y288" s="73">
        <f t="shared" si="169"/>
        <v>37912</v>
      </c>
      <c r="Z288" s="73">
        <f t="shared" si="169"/>
        <v>37928</v>
      </c>
      <c r="AA288" s="73">
        <f t="shared" si="169"/>
        <v>37945</v>
      </c>
      <c r="AB288" s="73">
        <f t="shared" si="169"/>
        <v>37900</v>
      </c>
      <c r="AC288" s="73">
        <f t="shared" si="169"/>
        <v>37855</v>
      </c>
      <c r="AD288" s="73">
        <f t="shared" si="169"/>
        <v>37812</v>
      </c>
      <c r="AE288" s="73">
        <f t="shared" si="169"/>
        <v>37767</v>
      </c>
      <c r="AF288" s="73">
        <f t="shared" si="169"/>
        <v>37722</v>
      </c>
      <c r="AG288" s="73">
        <f t="shared" si="169"/>
        <v>37623</v>
      </c>
      <c r="AH288" s="73">
        <f t="shared" si="169"/>
        <v>37522</v>
      </c>
      <c r="AI288" s="73">
        <f t="shared" si="169"/>
        <v>37422</v>
      </c>
      <c r="AJ288" s="73">
        <f t="shared" si="169"/>
        <v>37324</v>
      </c>
      <c r="AK288" s="73">
        <f t="shared" si="169"/>
        <v>37224</v>
      </c>
      <c r="AL288" s="73">
        <f t="shared" si="169"/>
        <v>37075</v>
      </c>
      <c r="AM288" s="73">
        <f t="shared" si="169"/>
        <v>36926</v>
      </c>
      <c r="AN288" s="73">
        <f t="shared" si="169"/>
        <v>36777</v>
      </c>
      <c r="AO288" s="73">
        <f t="shared" si="170"/>
        <v>36630</v>
      </c>
      <c r="AP288" s="73">
        <f t="shared" si="170"/>
        <v>36482</v>
      </c>
      <c r="AQ288" s="8"/>
    </row>
    <row r="289" spans="2:43">
      <c r="B289" s="5"/>
      <c r="D289" s="103" t="s">
        <v>78</v>
      </c>
      <c r="E289" s="46"/>
      <c r="F289" s="60" t="s">
        <v>54</v>
      </c>
      <c r="G289" s="72">
        <f t="shared" si="139"/>
        <v>6470020</v>
      </c>
      <c r="H289" s="73">
        <f t="shared" si="171"/>
        <v>124443</v>
      </c>
      <c r="I289" s="73">
        <f t="shared" si="168"/>
        <v>125960</v>
      </c>
      <c r="J289" s="73">
        <f t="shared" si="168"/>
        <v>128705</v>
      </c>
      <c r="K289" s="73">
        <f t="shared" si="168"/>
        <v>131495</v>
      </c>
      <c r="L289" s="73">
        <f t="shared" si="168"/>
        <v>134103</v>
      </c>
      <c r="M289" s="73">
        <f t="shared" si="168"/>
        <v>136294</v>
      </c>
      <c r="N289" s="73">
        <f t="shared" si="168"/>
        <v>145196</v>
      </c>
      <c r="O289" s="73">
        <f t="shared" si="168"/>
        <v>154249</v>
      </c>
      <c r="P289" s="73">
        <f t="shared" si="168"/>
        <v>163452</v>
      </c>
      <c r="Q289" s="73">
        <f t="shared" si="168"/>
        <v>172805</v>
      </c>
      <c r="R289" s="73">
        <f t="shared" si="168"/>
        <v>181697</v>
      </c>
      <c r="S289" s="73">
        <f t="shared" si="168"/>
        <v>190682</v>
      </c>
      <c r="T289" s="73">
        <f t="shared" si="168"/>
        <v>199761</v>
      </c>
      <c r="U289" s="73">
        <f t="shared" si="168"/>
        <v>200763</v>
      </c>
      <c r="V289" s="73">
        <f t="shared" si="168"/>
        <v>201763</v>
      </c>
      <c r="W289" s="73">
        <f t="shared" si="168"/>
        <v>202203</v>
      </c>
      <c r="X289" s="73">
        <f t="shared" si="168"/>
        <v>202641</v>
      </c>
      <c r="Y289" s="73">
        <f t="shared" si="169"/>
        <v>203081</v>
      </c>
      <c r="Z289" s="73">
        <f t="shared" si="169"/>
        <v>203519</v>
      </c>
      <c r="AA289" s="73">
        <f t="shared" si="169"/>
        <v>203960</v>
      </c>
      <c r="AB289" s="73">
        <f t="shared" si="169"/>
        <v>204018</v>
      </c>
      <c r="AC289" s="73">
        <f t="shared" si="169"/>
        <v>204074</v>
      </c>
      <c r="AD289" s="73">
        <f t="shared" si="169"/>
        <v>204132</v>
      </c>
      <c r="AE289" s="73">
        <f t="shared" si="169"/>
        <v>204190</v>
      </c>
      <c r="AF289" s="73">
        <f t="shared" si="169"/>
        <v>204246</v>
      </c>
      <c r="AG289" s="73">
        <f t="shared" si="169"/>
        <v>204249</v>
      </c>
      <c r="AH289" s="73">
        <f t="shared" si="169"/>
        <v>204252</v>
      </c>
      <c r="AI289" s="73">
        <f t="shared" si="169"/>
        <v>204256</v>
      </c>
      <c r="AJ289" s="73">
        <f t="shared" si="169"/>
        <v>204259</v>
      </c>
      <c r="AK289" s="73">
        <f t="shared" si="169"/>
        <v>204262</v>
      </c>
      <c r="AL289" s="73">
        <f t="shared" si="169"/>
        <v>204262</v>
      </c>
      <c r="AM289" s="73">
        <f t="shared" si="169"/>
        <v>204262</v>
      </c>
      <c r="AN289" s="73">
        <f t="shared" si="169"/>
        <v>204262</v>
      </c>
      <c r="AO289" s="73">
        <f t="shared" si="170"/>
        <v>204262</v>
      </c>
      <c r="AP289" s="73">
        <f t="shared" si="170"/>
        <v>204262</v>
      </c>
      <c r="AQ289" s="8"/>
    </row>
    <row r="290" spans="2:43">
      <c r="B290" s="5"/>
      <c r="D290" s="103" t="s">
        <v>79</v>
      </c>
      <c r="E290" s="46"/>
      <c r="F290" s="60" t="s">
        <v>11</v>
      </c>
      <c r="G290" s="72">
        <f t="shared" si="139"/>
        <v>2341518</v>
      </c>
      <c r="H290" s="73">
        <f t="shared" si="171"/>
        <v>45692</v>
      </c>
      <c r="I290" s="73">
        <f t="shared" si="168"/>
        <v>46245</v>
      </c>
      <c r="J290" s="73">
        <f t="shared" si="168"/>
        <v>47210</v>
      </c>
      <c r="K290" s="73">
        <f t="shared" si="168"/>
        <v>48187</v>
      </c>
      <c r="L290" s="73">
        <f t="shared" si="168"/>
        <v>49105</v>
      </c>
      <c r="M290" s="73">
        <f t="shared" si="168"/>
        <v>49869</v>
      </c>
      <c r="N290" s="73">
        <f t="shared" si="168"/>
        <v>52995</v>
      </c>
      <c r="O290" s="73">
        <f t="shared" si="168"/>
        <v>56170</v>
      </c>
      <c r="P290" s="73">
        <f t="shared" si="168"/>
        <v>59398</v>
      </c>
      <c r="Q290" s="73">
        <f t="shared" si="168"/>
        <v>62678</v>
      </c>
      <c r="R290" s="73">
        <f t="shared" si="168"/>
        <v>65790</v>
      </c>
      <c r="S290" s="73">
        <f t="shared" si="168"/>
        <v>68935</v>
      </c>
      <c r="T290" s="73">
        <f t="shared" si="168"/>
        <v>72111</v>
      </c>
      <c r="U290" s="73">
        <f t="shared" si="168"/>
        <v>72467</v>
      </c>
      <c r="V290" s="73">
        <f t="shared" si="168"/>
        <v>72825</v>
      </c>
      <c r="W290" s="73">
        <f t="shared" si="168"/>
        <v>72982</v>
      </c>
      <c r="X290" s="73">
        <f t="shared" si="168"/>
        <v>73137</v>
      </c>
      <c r="Y290" s="73">
        <f t="shared" si="169"/>
        <v>73293</v>
      </c>
      <c r="Z290" s="73">
        <f t="shared" si="169"/>
        <v>73450</v>
      </c>
      <c r="AA290" s="73">
        <f t="shared" si="169"/>
        <v>73606</v>
      </c>
      <c r="AB290" s="73">
        <f t="shared" si="169"/>
        <v>73625</v>
      </c>
      <c r="AC290" s="73">
        <f t="shared" si="169"/>
        <v>73645</v>
      </c>
      <c r="AD290" s="73">
        <f t="shared" si="169"/>
        <v>73663</v>
      </c>
      <c r="AE290" s="73">
        <f t="shared" si="169"/>
        <v>73682</v>
      </c>
      <c r="AF290" s="73">
        <f t="shared" si="169"/>
        <v>73701</v>
      </c>
      <c r="AG290" s="73">
        <f t="shared" si="169"/>
        <v>73702</v>
      </c>
      <c r="AH290" s="73">
        <f t="shared" si="169"/>
        <v>73703</v>
      </c>
      <c r="AI290" s="73">
        <f t="shared" si="169"/>
        <v>73705</v>
      </c>
      <c r="AJ290" s="73">
        <f t="shared" si="169"/>
        <v>73705</v>
      </c>
      <c r="AK290" s="73">
        <f t="shared" si="169"/>
        <v>73707</v>
      </c>
      <c r="AL290" s="73">
        <f t="shared" si="169"/>
        <v>73707</v>
      </c>
      <c r="AM290" s="73">
        <f t="shared" si="169"/>
        <v>73707</v>
      </c>
      <c r="AN290" s="73">
        <f t="shared" si="169"/>
        <v>73707</v>
      </c>
      <c r="AO290" s="73">
        <f t="shared" si="170"/>
        <v>73707</v>
      </c>
      <c r="AP290" s="73">
        <f t="shared" si="170"/>
        <v>73707</v>
      </c>
      <c r="AQ290" s="8"/>
    </row>
    <row r="291" spans="2:43">
      <c r="B291" s="5"/>
      <c r="D291" s="103" t="s">
        <v>80</v>
      </c>
      <c r="E291" s="49"/>
      <c r="F291" s="60" t="s">
        <v>15</v>
      </c>
      <c r="G291" s="72">
        <f t="shared" si="139"/>
        <v>1879190</v>
      </c>
      <c r="H291" s="73">
        <f t="shared" si="171"/>
        <v>28251</v>
      </c>
      <c r="I291" s="73">
        <f t="shared" si="168"/>
        <v>28609</v>
      </c>
      <c r="J291" s="73">
        <f t="shared" si="168"/>
        <v>29770</v>
      </c>
      <c r="K291" s="73">
        <f t="shared" si="168"/>
        <v>30961</v>
      </c>
      <c r="L291" s="73">
        <f t="shared" si="168"/>
        <v>32031</v>
      </c>
      <c r="M291" s="73">
        <f t="shared" si="168"/>
        <v>33018</v>
      </c>
      <c r="N291" s="73">
        <f t="shared" si="168"/>
        <v>36780</v>
      </c>
      <c r="O291" s="73">
        <f t="shared" si="168"/>
        <v>40614</v>
      </c>
      <c r="P291" s="73">
        <f t="shared" si="168"/>
        <v>44520</v>
      </c>
      <c r="Q291" s="73">
        <f t="shared" si="168"/>
        <v>48499</v>
      </c>
      <c r="R291" s="73">
        <f t="shared" si="168"/>
        <v>52369</v>
      </c>
      <c r="S291" s="73">
        <f t="shared" si="168"/>
        <v>56283</v>
      </c>
      <c r="T291" s="73">
        <f t="shared" si="168"/>
        <v>60242</v>
      </c>
      <c r="U291" s="73">
        <f t="shared" si="168"/>
        <v>60585</v>
      </c>
      <c r="V291" s="73">
        <f t="shared" si="168"/>
        <v>60926</v>
      </c>
      <c r="W291" s="73">
        <f t="shared" si="168"/>
        <v>61091</v>
      </c>
      <c r="X291" s="73">
        <f t="shared" si="168"/>
        <v>61251</v>
      </c>
      <c r="Y291" s="73">
        <f t="shared" si="169"/>
        <v>61416</v>
      </c>
      <c r="Z291" s="73">
        <f t="shared" si="169"/>
        <v>61580</v>
      </c>
      <c r="AA291" s="73">
        <f t="shared" si="169"/>
        <v>61742</v>
      </c>
      <c r="AB291" s="73">
        <f t="shared" si="169"/>
        <v>61779</v>
      </c>
      <c r="AC291" s="73">
        <f t="shared" si="169"/>
        <v>61817</v>
      </c>
      <c r="AD291" s="73">
        <f t="shared" si="169"/>
        <v>61855</v>
      </c>
      <c r="AE291" s="73">
        <f t="shared" si="169"/>
        <v>61892</v>
      </c>
      <c r="AF291" s="73">
        <f t="shared" si="169"/>
        <v>61929</v>
      </c>
      <c r="AG291" s="73">
        <f t="shared" si="169"/>
        <v>61932</v>
      </c>
      <c r="AH291" s="73">
        <f t="shared" si="169"/>
        <v>61934</v>
      </c>
      <c r="AI291" s="73">
        <f t="shared" si="169"/>
        <v>61936</v>
      </c>
      <c r="AJ291" s="73">
        <f t="shared" si="169"/>
        <v>61938</v>
      </c>
      <c r="AK291" s="73">
        <f t="shared" si="169"/>
        <v>61940</v>
      </c>
      <c r="AL291" s="73">
        <f t="shared" si="169"/>
        <v>61940</v>
      </c>
      <c r="AM291" s="73">
        <f t="shared" si="169"/>
        <v>61940</v>
      </c>
      <c r="AN291" s="73">
        <f t="shared" si="169"/>
        <v>61940</v>
      </c>
      <c r="AO291" s="73">
        <f t="shared" si="170"/>
        <v>61940</v>
      </c>
      <c r="AP291" s="73">
        <f t="shared" si="170"/>
        <v>61940</v>
      </c>
      <c r="AQ291" s="8"/>
    </row>
    <row r="292" spans="2:43">
      <c r="B292" s="5"/>
      <c r="D292" s="103"/>
      <c r="E292" s="49"/>
      <c r="F292" s="49"/>
      <c r="G292" s="54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  <c r="AQ292" s="8"/>
    </row>
    <row r="293" spans="2:43" s="22" customFormat="1">
      <c r="B293" s="5"/>
      <c r="D293" s="104"/>
      <c r="E293" s="51"/>
      <c r="F293" s="59" t="s">
        <v>57</v>
      </c>
      <c r="G293" s="72">
        <f t="shared" ref="G293:G298" si="172">SUM(H293:AP293)</f>
        <v>8144120</v>
      </c>
      <c r="H293" s="72">
        <f>SUM(H294:H298)</f>
        <v>160085</v>
      </c>
      <c r="I293" s="72">
        <f t="shared" ref="I293" si="173">SUM(I294:I298)</f>
        <v>163594</v>
      </c>
      <c r="J293" s="72">
        <f t="shared" ref="J293" si="174">SUM(J294:J298)</f>
        <v>190027</v>
      </c>
      <c r="K293" s="72">
        <f t="shared" ref="K293" si="175">SUM(K294:K298)</f>
        <v>191598</v>
      </c>
      <c r="L293" s="72">
        <f t="shared" ref="L293" si="176">SUM(L294:L298)</f>
        <v>198072</v>
      </c>
      <c r="M293" s="72">
        <f t="shared" ref="M293" si="177">SUM(M294:M298)</f>
        <v>203088</v>
      </c>
      <c r="N293" s="72">
        <f t="shared" ref="N293" si="178">SUM(N294:N298)</f>
        <v>221869</v>
      </c>
      <c r="O293" s="72">
        <f t="shared" ref="O293" si="179">SUM(O294:O298)</f>
        <v>228367</v>
      </c>
      <c r="P293" s="72">
        <f t="shared" ref="P293" si="180">SUM(P294:P298)</f>
        <v>221167</v>
      </c>
      <c r="Q293" s="72">
        <f t="shared" ref="Q293" si="181">SUM(Q294:Q298)</f>
        <v>229000</v>
      </c>
      <c r="R293" s="72">
        <f t="shared" ref="R293" si="182">SUM(R294:R298)</f>
        <v>230994</v>
      </c>
      <c r="S293" s="72">
        <f t="shared" ref="S293" si="183">SUM(S294:S298)</f>
        <v>242574</v>
      </c>
      <c r="T293" s="72">
        <f t="shared" ref="T293" si="184">SUM(T294:T298)</f>
        <v>249958</v>
      </c>
      <c r="U293" s="72">
        <f t="shared" ref="U293" si="185">SUM(U294:U298)</f>
        <v>249883</v>
      </c>
      <c r="V293" s="72">
        <f t="shared" ref="V293" si="186">SUM(V294:V298)</f>
        <v>249804</v>
      </c>
      <c r="W293" s="72">
        <f t="shared" ref="W293" si="187">SUM(W294:W298)</f>
        <v>249872</v>
      </c>
      <c r="X293" s="72">
        <f t="shared" ref="X293" si="188">SUM(X294:X298)</f>
        <v>248852</v>
      </c>
      <c r="Y293" s="72">
        <f t="shared" ref="Y293" si="189">SUM(Y294:Y298)</f>
        <v>248372</v>
      </c>
      <c r="Z293" s="72">
        <f t="shared" ref="Z293" si="190">SUM(Z294:Z298)</f>
        <v>248629</v>
      </c>
      <c r="AA293" s="72">
        <f t="shared" ref="AA293" si="191">SUM(AA294:AA298)</f>
        <v>248342</v>
      </c>
      <c r="AB293" s="72">
        <f t="shared" ref="AB293" si="192">SUM(AB294:AB298)</f>
        <v>248250</v>
      </c>
      <c r="AC293" s="72">
        <f t="shared" ref="AC293" si="193">SUM(AC294:AC298)</f>
        <v>247446</v>
      </c>
      <c r="AD293" s="72">
        <f t="shared" ref="AD293" si="194">SUM(AD294:AD298)</f>
        <v>247185</v>
      </c>
      <c r="AE293" s="72">
        <f t="shared" ref="AE293" si="195">SUM(AE294:AE298)</f>
        <v>246923</v>
      </c>
      <c r="AF293" s="72">
        <f t="shared" ref="AF293" si="196">SUM(AF294:AF298)</f>
        <v>246661</v>
      </c>
      <c r="AG293" s="72">
        <f t="shared" ref="AG293" si="197">SUM(AG294:AG298)</f>
        <v>246636</v>
      </c>
      <c r="AH293" s="72">
        <f t="shared" ref="AH293" si="198">SUM(AH294:AH298)</f>
        <v>245552</v>
      </c>
      <c r="AI293" s="72">
        <f t="shared" ref="AI293" si="199">SUM(AI294:AI298)</f>
        <v>245000</v>
      </c>
      <c r="AJ293" s="72">
        <f t="shared" ref="AJ293:AP293" si="200">SUM(AJ294:AJ298)</f>
        <v>244449</v>
      </c>
      <c r="AK293" s="72">
        <f t="shared" si="200"/>
        <v>243894</v>
      </c>
      <c r="AL293" s="72">
        <f t="shared" si="200"/>
        <v>243612</v>
      </c>
      <c r="AM293" s="72">
        <f t="shared" si="200"/>
        <v>242294</v>
      </c>
      <c r="AN293" s="72">
        <f t="shared" si="200"/>
        <v>241491</v>
      </c>
      <c r="AO293" s="72">
        <f t="shared" si="200"/>
        <v>240690</v>
      </c>
      <c r="AP293" s="72">
        <f t="shared" si="200"/>
        <v>239890</v>
      </c>
      <c r="AQ293" s="8"/>
    </row>
    <row r="294" spans="2:43">
      <c r="B294" s="5"/>
      <c r="D294" s="103" t="s">
        <v>81</v>
      </c>
      <c r="E294" s="46"/>
      <c r="F294" s="60" t="s">
        <v>52</v>
      </c>
      <c r="G294" s="72">
        <f t="shared" si="172"/>
        <v>2608218</v>
      </c>
      <c r="H294" s="73">
        <f>SUMIF($D$11:$D$269,$D294,H$11:H$269)</f>
        <v>48635</v>
      </c>
      <c r="I294" s="73">
        <f t="shared" ref="I294:X298" si="201">SUMIF($D$11:$D$269,$D294,I$11:I$269)</f>
        <v>51438</v>
      </c>
      <c r="J294" s="73">
        <f t="shared" si="201"/>
        <v>80267</v>
      </c>
      <c r="K294" s="73">
        <f t="shared" si="201"/>
        <v>84405</v>
      </c>
      <c r="L294" s="73">
        <f t="shared" si="201"/>
        <v>86338</v>
      </c>
      <c r="M294" s="73">
        <f t="shared" si="201"/>
        <v>89991</v>
      </c>
      <c r="N294" s="73">
        <f t="shared" si="201"/>
        <v>92495</v>
      </c>
      <c r="O294" s="73">
        <f t="shared" si="201"/>
        <v>97251</v>
      </c>
      <c r="P294" s="73">
        <f t="shared" si="201"/>
        <v>73409</v>
      </c>
      <c r="Q294" s="73">
        <f t="shared" si="201"/>
        <v>74945</v>
      </c>
      <c r="R294" s="73">
        <f t="shared" si="201"/>
        <v>74849</v>
      </c>
      <c r="S294" s="73">
        <f t="shared" si="201"/>
        <v>75066</v>
      </c>
      <c r="T294" s="73">
        <f t="shared" si="201"/>
        <v>76380</v>
      </c>
      <c r="U294" s="73">
        <f t="shared" si="201"/>
        <v>75921</v>
      </c>
      <c r="V294" s="73">
        <f t="shared" si="201"/>
        <v>75458</v>
      </c>
      <c r="W294" s="73">
        <f t="shared" si="201"/>
        <v>75456</v>
      </c>
      <c r="X294" s="73">
        <f t="shared" si="201"/>
        <v>74369</v>
      </c>
      <c r="Y294" s="73">
        <f t="shared" ref="Y294:AN298" si="202">SUMIF($D$11:$D$269,$D294,Y$11:Y$269)</f>
        <v>73817</v>
      </c>
      <c r="Z294" s="73">
        <f t="shared" si="202"/>
        <v>73415</v>
      </c>
      <c r="AA294" s="73">
        <f t="shared" si="202"/>
        <v>73060</v>
      </c>
      <c r="AB294" s="73">
        <f t="shared" si="202"/>
        <v>73176</v>
      </c>
      <c r="AC294" s="73">
        <f t="shared" si="202"/>
        <v>72581</v>
      </c>
      <c r="AD294" s="73">
        <f t="shared" si="202"/>
        <v>72527</v>
      </c>
      <c r="AE294" s="73">
        <f t="shared" si="202"/>
        <v>72471</v>
      </c>
      <c r="AF294" s="73">
        <f t="shared" si="202"/>
        <v>72418</v>
      </c>
      <c r="AG294" s="73">
        <f t="shared" si="202"/>
        <v>72832</v>
      </c>
      <c r="AH294" s="73">
        <f t="shared" si="202"/>
        <v>72186</v>
      </c>
      <c r="AI294" s="73">
        <f t="shared" si="202"/>
        <v>72071</v>
      </c>
      <c r="AJ294" s="73">
        <f t="shared" si="202"/>
        <v>71956</v>
      </c>
      <c r="AK294" s="73">
        <f t="shared" si="202"/>
        <v>71841</v>
      </c>
      <c r="AL294" s="73">
        <f t="shared" si="202"/>
        <v>72190</v>
      </c>
      <c r="AM294" s="73">
        <f t="shared" si="202"/>
        <v>71505</v>
      </c>
      <c r="AN294" s="73">
        <f t="shared" si="202"/>
        <v>71335</v>
      </c>
      <c r="AO294" s="73">
        <f t="shared" ref="AO294:AP298" si="203">SUMIF($D$11:$D$269,$D294,AO$11:AO$269)</f>
        <v>71166</v>
      </c>
      <c r="AP294" s="73">
        <f t="shared" si="203"/>
        <v>70998</v>
      </c>
      <c r="AQ294" s="8"/>
    </row>
    <row r="295" spans="2:43">
      <c r="B295" s="5"/>
      <c r="D295" s="103" t="s">
        <v>82</v>
      </c>
      <c r="E295" s="46"/>
      <c r="F295" s="60" t="s">
        <v>53</v>
      </c>
      <c r="G295" s="72">
        <f t="shared" si="172"/>
        <v>4973225</v>
      </c>
      <c r="H295" s="73">
        <f t="shared" ref="H295:H298" si="204">SUMIF($D$11:$D$269,$D295,H$11:H$269)</f>
        <v>101009</v>
      </c>
      <c r="I295" s="73">
        <f t="shared" si="201"/>
        <v>101589</v>
      </c>
      <c r="J295" s="73">
        <f t="shared" si="201"/>
        <v>98933</v>
      </c>
      <c r="K295" s="73">
        <f t="shared" si="201"/>
        <v>96108</v>
      </c>
      <c r="L295" s="73">
        <f t="shared" si="201"/>
        <v>100407</v>
      </c>
      <c r="M295" s="73">
        <f t="shared" si="201"/>
        <v>101561</v>
      </c>
      <c r="N295" s="73">
        <f t="shared" si="201"/>
        <v>117007</v>
      </c>
      <c r="O295" s="73">
        <f t="shared" si="201"/>
        <v>117904</v>
      </c>
      <c r="P295" s="73">
        <f t="shared" si="201"/>
        <v>133687</v>
      </c>
      <c r="Q295" s="73">
        <f t="shared" si="201"/>
        <v>139109</v>
      </c>
      <c r="R295" s="73">
        <f t="shared" si="201"/>
        <v>140364</v>
      </c>
      <c r="S295" s="73">
        <f t="shared" si="201"/>
        <v>150879</v>
      </c>
      <c r="T295" s="73">
        <f t="shared" si="201"/>
        <v>156098</v>
      </c>
      <c r="U295" s="73">
        <f t="shared" si="201"/>
        <v>156391</v>
      </c>
      <c r="V295" s="73">
        <f t="shared" si="201"/>
        <v>156687</v>
      </c>
      <c r="W295" s="73">
        <f t="shared" si="201"/>
        <v>156716</v>
      </c>
      <c r="X295" s="73">
        <f t="shared" si="201"/>
        <v>156745</v>
      </c>
      <c r="Y295" s="73">
        <f t="shared" si="202"/>
        <v>156775</v>
      </c>
      <c r="Z295" s="73">
        <f t="shared" si="202"/>
        <v>157395</v>
      </c>
      <c r="AA295" s="73">
        <f t="shared" si="202"/>
        <v>157424</v>
      </c>
      <c r="AB295" s="73">
        <f t="shared" si="202"/>
        <v>157211</v>
      </c>
      <c r="AC295" s="73">
        <f t="shared" si="202"/>
        <v>156997</v>
      </c>
      <c r="AD295" s="73">
        <f t="shared" si="202"/>
        <v>156781</v>
      </c>
      <c r="AE295" s="73">
        <f t="shared" si="202"/>
        <v>156568</v>
      </c>
      <c r="AF295" s="73">
        <f t="shared" si="202"/>
        <v>156355</v>
      </c>
      <c r="AG295" s="73">
        <f t="shared" si="202"/>
        <v>155916</v>
      </c>
      <c r="AH295" s="73">
        <f t="shared" si="202"/>
        <v>155478</v>
      </c>
      <c r="AI295" s="73">
        <f t="shared" si="202"/>
        <v>155039</v>
      </c>
      <c r="AJ295" s="73">
        <f t="shared" si="202"/>
        <v>154602</v>
      </c>
      <c r="AK295" s="73">
        <f t="shared" si="202"/>
        <v>154162</v>
      </c>
      <c r="AL295" s="73">
        <f t="shared" si="202"/>
        <v>153531</v>
      </c>
      <c r="AM295" s="73">
        <f t="shared" si="202"/>
        <v>152898</v>
      </c>
      <c r="AN295" s="73">
        <f t="shared" si="202"/>
        <v>152265</v>
      </c>
      <c r="AO295" s="73">
        <f t="shared" si="203"/>
        <v>151633</v>
      </c>
      <c r="AP295" s="73">
        <f t="shared" si="203"/>
        <v>151001</v>
      </c>
      <c r="AQ295" s="8"/>
    </row>
    <row r="296" spans="2:43">
      <c r="B296" s="5"/>
      <c r="D296" s="103" t="s">
        <v>83</v>
      </c>
      <c r="E296" s="46"/>
      <c r="F296" s="60" t="s">
        <v>54</v>
      </c>
      <c r="G296" s="72">
        <f t="shared" si="172"/>
        <v>340546</v>
      </c>
      <c r="H296" s="73">
        <f t="shared" si="204"/>
        <v>6549</v>
      </c>
      <c r="I296" s="73">
        <f t="shared" si="201"/>
        <v>6628</v>
      </c>
      <c r="J296" s="73">
        <f t="shared" si="201"/>
        <v>6774</v>
      </c>
      <c r="K296" s="73">
        <f t="shared" si="201"/>
        <v>6921</v>
      </c>
      <c r="L296" s="73">
        <f t="shared" si="201"/>
        <v>7057</v>
      </c>
      <c r="M296" s="73">
        <f t="shared" si="201"/>
        <v>7175</v>
      </c>
      <c r="N296" s="73">
        <f t="shared" si="201"/>
        <v>7643</v>
      </c>
      <c r="O296" s="73">
        <f t="shared" si="201"/>
        <v>8119</v>
      </c>
      <c r="P296" s="73">
        <f t="shared" si="201"/>
        <v>8603</v>
      </c>
      <c r="Q296" s="73">
        <f t="shared" si="201"/>
        <v>9097</v>
      </c>
      <c r="R296" s="73">
        <f t="shared" si="201"/>
        <v>9562</v>
      </c>
      <c r="S296" s="73">
        <f t="shared" si="201"/>
        <v>10038</v>
      </c>
      <c r="T296" s="73">
        <f t="shared" si="201"/>
        <v>10514</v>
      </c>
      <c r="U296" s="73">
        <f t="shared" si="201"/>
        <v>10567</v>
      </c>
      <c r="V296" s="73">
        <f t="shared" si="201"/>
        <v>10620</v>
      </c>
      <c r="W296" s="73">
        <f t="shared" si="201"/>
        <v>10643</v>
      </c>
      <c r="X296" s="73">
        <f t="shared" si="201"/>
        <v>10665</v>
      </c>
      <c r="Y296" s="73">
        <f t="shared" si="202"/>
        <v>10688</v>
      </c>
      <c r="Z296" s="73">
        <f t="shared" si="202"/>
        <v>10712</v>
      </c>
      <c r="AA296" s="73">
        <f t="shared" si="202"/>
        <v>10735</v>
      </c>
      <c r="AB296" s="73">
        <f t="shared" si="202"/>
        <v>10738</v>
      </c>
      <c r="AC296" s="73">
        <f t="shared" si="202"/>
        <v>10741</v>
      </c>
      <c r="AD296" s="73">
        <f t="shared" si="202"/>
        <v>10745</v>
      </c>
      <c r="AE296" s="73">
        <f t="shared" si="202"/>
        <v>10747</v>
      </c>
      <c r="AF296" s="73">
        <f t="shared" si="202"/>
        <v>10750</v>
      </c>
      <c r="AG296" s="73">
        <f t="shared" si="202"/>
        <v>10750</v>
      </c>
      <c r="AH296" s="73">
        <f t="shared" si="202"/>
        <v>10750</v>
      </c>
      <c r="AI296" s="73">
        <f t="shared" si="202"/>
        <v>10751</v>
      </c>
      <c r="AJ296" s="73">
        <f t="shared" si="202"/>
        <v>10752</v>
      </c>
      <c r="AK296" s="73">
        <f t="shared" si="202"/>
        <v>10752</v>
      </c>
      <c r="AL296" s="73">
        <f t="shared" si="202"/>
        <v>10752</v>
      </c>
      <c r="AM296" s="73">
        <f t="shared" si="202"/>
        <v>10752</v>
      </c>
      <c r="AN296" s="73">
        <f t="shared" si="202"/>
        <v>10752</v>
      </c>
      <c r="AO296" s="73">
        <f t="shared" si="203"/>
        <v>10752</v>
      </c>
      <c r="AP296" s="73">
        <f t="shared" si="203"/>
        <v>10752</v>
      </c>
      <c r="AQ296" s="8"/>
    </row>
    <row r="297" spans="2:43">
      <c r="B297" s="5"/>
      <c r="D297" s="103" t="s">
        <v>84</v>
      </c>
      <c r="E297" s="46"/>
      <c r="F297" s="60" t="s">
        <v>11</v>
      </c>
      <c r="G297" s="72">
        <f t="shared" si="172"/>
        <v>123236</v>
      </c>
      <c r="H297" s="73">
        <f t="shared" si="204"/>
        <v>2404</v>
      </c>
      <c r="I297" s="73">
        <f t="shared" si="201"/>
        <v>2434</v>
      </c>
      <c r="J297" s="73">
        <f t="shared" si="201"/>
        <v>2485</v>
      </c>
      <c r="K297" s="73">
        <f t="shared" si="201"/>
        <v>2535</v>
      </c>
      <c r="L297" s="73">
        <f t="shared" si="201"/>
        <v>2584</v>
      </c>
      <c r="M297" s="73">
        <f t="shared" si="201"/>
        <v>2624</v>
      </c>
      <c r="N297" s="73">
        <f t="shared" si="201"/>
        <v>2790</v>
      </c>
      <c r="O297" s="73">
        <f t="shared" si="201"/>
        <v>2956</v>
      </c>
      <c r="P297" s="73">
        <f t="shared" si="201"/>
        <v>3126</v>
      </c>
      <c r="Q297" s="73">
        <f t="shared" si="201"/>
        <v>3298</v>
      </c>
      <c r="R297" s="73">
        <f t="shared" si="201"/>
        <v>3463</v>
      </c>
      <c r="S297" s="73">
        <f t="shared" si="201"/>
        <v>3628</v>
      </c>
      <c r="T297" s="73">
        <f t="shared" si="201"/>
        <v>3795</v>
      </c>
      <c r="U297" s="73">
        <f t="shared" si="201"/>
        <v>3815</v>
      </c>
      <c r="V297" s="73">
        <f t="shared" si="201"/>
        <v>3833</v>
      </c>
      <c r="W297" s="73">
        <f t="shared" si="201"/>
        <v>3842</v>
      </c>
      <c r="X297" s="73">
        <f t="shared" si="201"/>
        <v>3851</v>
      </c>
      <c r="Y297" s="73">
        <f t="shared" si="202"/>
        <v>3859</v>
      </c>
      <c r="Z297" s="73">
        <f t="shared" si="202"/>
        <v>3867</v>
      </c>
      <c r="AA297" s="73">
        <f t="shared" si="202"/>
        <v>3873</v>
      </c>
      <c r="AB297" s="73">
        <f t="shared" si="202"/>
        <v>3874</v>
      </c>
      <c r="AC297" s="73">
        <f t="shared" si="202"/>
        <v>3875</v>
      </c>
      <c r="AD297" s="73">
        <f t="shared" si="202"/>
        <v>3877</v>
      </c>
      <c r="AE297" s="73">
        <f t="shared" si="202"/>
        <v>3879</v>
      </c>
      <c r="AF297" s="73">
        <f t="shared" si="202"/>
        <v>3879</v>
      </c>
      <c r="AG297" s="73">
        <f t="shared" si="202"/>
        <v>3879</v>
      </c>
      <c r="AH297" s="73">
        <f t="shared" si="202"/>
        <v>3879</v>
      </c>
      <c r="AI297" s="73">
        <f t="shared" si="202"/>
        <v>3879</v>
      </c>
      <c r="AJ297" s="73">
        <f t="shared" si="202"/>
        <v>3879</v>
      </c>
      <c r="AK297" s="73">
        <f t="shared" si="202"/>
        <v>3879</v>
      </c>
      <c r="AL297" s="73">
        <f t="shared" si="202"/>
        <v>3879</v>
      </c>
      <c r="AM297" s="73">
        <f t="shared" si="202"/>
        <v>3879</v>
      </c>
      <c r="AN297" s="73">
        <f t="shared" si="202"/>
        <v>3879</v>
      </c>
      <c r="AO297" s="73">
        <f t="shared" si="203"/>
        <v>3879</v>
      </c>
      <c r="AP297" s="73">
        <f t="shared" si="203"/>
        <v>3879</v>
      </c>
      <c r="AQ297" s="8"/>
    </row>
    <row r="298" spans="2:43">
      <c r="B298" s="5"/>
      <c r="D298" s="103" t="s">
        <v>85</v>
      </c>
      <c r="E298" s="49"/>
      <c r="F298" s="60" t="s">
        <v>15</v>
      </c>
      <c r="G298" s="72">
        <f t="shared" si="172"/>
        <v>98895</v>
      </c>
      <c r="H298" s="73">
        <f t="shared" si="204"/>
        <v>1488</v>
      </c>
      <c r="I298" s="73">
        <f t="shared" si="201"/>
        <v>1505</v>
      </c>
      <c r="J298" s="73">
        <f t="shared" si="201"/>
        <v>1568</v>
      </c>
      <c r="K298" s="73">
        <f t="shared" si="201"/>
        <v>1629</v>
      </c>
      <c r="L298" s="73">
        <f t="shared" si="201"/>
        <v>1686</v>
      </c>
      <c r="M298" s="73">
        <f t="shared" si="201"/>
        <v>1737</v>
      </c>
      <c r="N298" s="73">
        <f t="shared" si="201"/>
        <v>1934</v>
      </c>
      <c r="O298" s="73">
        <f t="shared" si="201"/>
        <v>2137</v>
      </c>
      <c r="P298" s="73">
        <f t="shared" si="201"/>
        <v>2342</v>
      </c>
      <c r="Q298" s="73">
        <f t="shared" si="201"/>
        <v>2551</v>
      </c>
      <c r="R298" s="73">
        <f t="shared" si="201"/>
        <v>2756</v>
      </c>
      <c r="S298" s="73">
        <f t="shared" si="201"/>
        <v>2963</v>
      </c>
      <c r="T298" s="73">
        <f t="shared" si="201"/>
        <v>3171</v>
      </c>
      <c r="U298" s="73">
        <f t="shared" si="201"/>
        <v>3189</v>
      </c>
      <c r="V298" s="73">
        <f t="shared" si="201"/>
        <v>3206</v>
      </c>
      <c r="W298" s="73">
        <f t="shared" si="201"/>
        <v>3215</v>
      </c>
      <c r="X298" s="73">
        <f t="shared" si="201"/>
        <v>3222</v>
      </c>
      <c r="Y298" s="73">
        <f t="shared" si="202"/>
        <v>3233</v>
      </c>
      <c r="Z298" s="73">
        <f t="shared" si="202"/>
        <v>3240</v>
      </c>
      <c r="AA298" s="73">
        <f t="shared" si="202"/>
        <v>3250</v>
      </c>
      <c r="AB298" s="73">
        <f t="shared" si="202"/>
        <v>3251</v>
      </c>
      <c r="AC298" s="73">
        <f t="shared" si="202"/>
        <v>3252</v>
      </c>
      <c r="AD298" s="73">
        <f t="shared" si="202"/>
        <v>3255</v>
      </c>
      <c r="AE298" s="73">
        <f t="shared" si="202"/>
        <v>3258</v>
      </c>
      <c r="AF298" s="73">
        <f t="shared" si="202"/>
        <v>3259</v>
      </c>
      <c r="AG298" s="73">
        <f t="shared" si="202"/>
        <v>3259</v>
      </c>
      <c r="AH298" s="73">
        <f t="shared" si="202"/>
        <v>3259</v>
      </c>
      <c r="AI298" s="73">
        <f t="shared" si="202"/>
        <v>3260</v>
      </c>
      <c r="AJ298" s="73">
        <f t="shared" si="202"/>
        <v>3260</v>
      </c>
      <c r="AK298" s="73">
        <f t="shared" si="202"/>
        <v>3260</v>
      </c>
      <c r="AL298" s="73">
        <f t="shared" si="202"/>
        <v>3260</v>
      </c>
      <c r="AM298" s="73">
        <f t="shared" si="202"/>
        <v>3260</v>
      </c>
      <c r="AN298" s="73">
        <f t="shared" si="202"/>
        <v>3260</v>
      </c>
      <c r="AO298" s="73">
        <f t="shared" si="203"/>
        <v>3260</v>
      </c>
      <c r="AP298" s="73">
        <f t="shared" si="203"/>
        <v>3260</v>
      </c>
      <c r="AQ298" s="8"/>
    </row>
    <row r="299" spans="2:43">
      <c r="B299" s="5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  <c r="AQ299" s="8"/>
    </row>
    <row r="300" spans="2:43" ht="13.5" thickBot="1">
      <c r="B300" s="32"/>
      <c r="C300" s="33"/>
      <c r="D300" s="33"/>
      <c r="E300" s="33"/>
      <c r="F300" s="33"/>
      <c r="G300" s="109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0"/>
    </row>
    <row r="301" spans="2:43"/>
    <row r="302" spans="2:43" hidden="1"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</row>
    <row r="303" spans="2:43" hidden="1"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</row>
  </sheetData>
  <conditionalFormatting sqref="H6:AP6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759D9-22F9-4123-B098-01C5C35F6CDF}">
  <dimension ref="A1:AR75"/>
  <sheetViews>
    <sheetView showGridLines="0" tabSelected="1" zoomScale="70" zoomScaleNormal="70" workbookViewId="0">
      <selection activeCell="A2" sqref="A2"/>
    </sheetView>
  </sheetViews>
  <sheetFormatPr defaultColWidth="0" defaultRowHeight="15" zeroHeight="1"/>
  <cols>
    <col min="1" max="2" width="2.5703125" customWidth="1"/>
    <col min="3" max="4" width="4" customWidth="1"/>
    <col min="5" max="5" width="5" bestFit="1" customWidth="1"/>
    <col min="6" max="6" width="39.5703125" customWidth="1"/>
    <col min="7" max="7" width="14" customWidth="1"/>
    <col min="8" max="42" width="12.5703125" customWidth="1"/>
    <col min="43" max="44" width="2.5703125" customWidth="1"/>
    <col min="45" max="16384" width="9.140625" hidden="1"/>
  </cols>
  <sheetData>
    <row r="1" spans="2:43" s="21" customFormat="1" ht="5.0999999999999996" customHeight="1"/>
    <row r="2" spans="2:43" s="21" customFormat="1" ht="18">
      <c r="B2" s="38" t="str">
        <f>CAPEX!B2</f>
        <v>Projeto de Concessão Regionalizada dos Serviços de Abastecimento de Água e Esgotamento Sanitário de Municípios do Estado do Rio de Janeiro – Bloco 4</v>
      </c>
    </row>
    <row r="3" spans="2:43" s="21" customFormat="1" ht="17.25" thickBot="1">
      <c r="B3" s="39" t="s">
        <v>32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</row>
    <row r="4" spans="2:43" s="21" customFormat="1" ht="14.25" thickTop="1" thickBot="1"/>
    <row r="5" spans="2:43" s="21" customFormat="1" ht="12.75">
      <c r="B5" s="1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4"/>
    </row>
    <row r="6" spans="2:43" s="21" customFormat="1" ht="12.75">
      <c r="B6" s="5"/>
      <c r="C6" s="6"/>
      <c r="D6" s="6"/>
      <c r="E6" s="6"/>
      <c r="F6" s="6" t="s">
        <v>10</v>
      </c>
      <c r="G6" s="6" t="s">
        <v>1</v>
      </c>
      <c r="H6" s="7">
        <v>1</v>
      </c>
      <c r="I6" s="7">
        <v>2</v>
      </c>
      <c r="J6" s="7">
        <v>3</v>
      </c>
      <c r="K6" s="7">
        <v>4</v>
      </c>
      <c r="L6" s="7">
        <v>5</v>
      </c>
      <c r="M6" s="7">
        <v>6</v>
      </c>
      <c r="N6" s="7">
        <v>7</v>
      </c>
      <c r="O6" s="7">
        <v>8</v>
      </c>
      <c r="P6" s="7">
        <v>9</v>
      </c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  <c r="X6" s="7">
        <v>17</v>
      </c>
      <c r="Y6" s="7">
        <v>18</v>
      </c>
      <c r="Z6" s="7">
        <v>19</v>
      </c>
      <c r="AA6" s="7">
        <v>20</v>
      </c>
      <c r="AB6" s="7">
        <v>21</v>
      </c>
      <c r="AC6" s="7">
        <v>22</v>
      </c>
      <c r="AD6" s="7">
        <v>23</v>
      </c>
      <c r="AE6" s="7">
        <v>24</v>
      </c>
      <c r="AF6" s="7">
        <v>25</v>
      </c>
      <c r="AG6" s="7">
        <v>26</v>
      </c>
      <c r="AH6" s="7">
        <v>27</v>
      </c>
      <c r="AI6" s="7">
        <v>28</v>
      </c>
      <c r="AJ6" s="7">
        <v>29</v>
      </c>
      <c r="AK6" s="7">
        <v>30</v>
      </c>
      <c r="AL6" s="7">
        <v>31</v>
      </c>
      <c r="AM6" s="7">
        <v>32</v>
      </c>
      <c r="AN6" s="7">
        <v>33</v>
      </c>
      <c r="AO6" s="7">
        <v>34</v>
      </c>
      <c r="AP6" s="7">
        <v>35</v>
      </c>
      <c r="AQ6" s="8"/>
    </row>
    <row r="7" spans="2:43" s="21" customFormat="1" ht="12.75">
      <c r="B7" s="5"/>
      <c r="C7" s="9"/>
      <c r="D7" s="9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8"/>
    </row>
    <row r="8" spans="2:43" s="21" customFormat="1" ht="13.5" thickBot="1">
      <c r="B8" s="5"/>
      <c r="C8" s="9"/>
      <c r="D8" s="14" t="s">
        <v>107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8"/>
    </row>
    <row r="9" spans="2:43" s="21" customFormat="1" ht="13.5" thickTop="1">
      <c r="B9" s="5"/>
      <c r="C9" s="9"/>
      <c r="D9" s="9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8"/>
    </row>
    <row r="10" spans="2:43" s="42" customFormat="1">
      <c r="B10" s="26"/>
      <c r="F10" s="10" t="s">
        <v>12</v>
      </c>
      <c r="G10" s="74">
        <f>SUM(H10:AP10)</f>
        <v>171374309.38829431</v>
      </c>
      <c r="H10" s="74">
        <f>SUM(H11:H15)</f>
        <v>3553855.3960327338</v>
      </c>
      <c r="I10" s="74">
        <f t="shared" ref="I10:AJ10" si="0">SUM(I11:I15)</f>
        <v>3568470.9165585097</v>
      </c>
      <c r="J10" s="74">
        <f t="shared" si="0"/>
        <v>3921402.846039006</v>
      </c>
      <c r="K10" s="74">
        <f t="shared" si="0"/>
        <v>4303416.4374524066</v>
      </c>
      <c r="L10" s="74">
        <f t="shared" si="0"/>
        <v>4671894.345161045</v>
      </c>
      <c r="M10" s="74">
        <f t="shared" si="0"/>
        <v>4946316.3928138018</v>
      </c>
      <c r="N10" s="74">
        <f t="shared" si="0"/>
        <v>5186191.225616686</v>
      </c>
      <c r="O10" s="74">
        <f t="shared" si="0"/>
        <v>5124870.1139384955</v>
      </c>
      <c r="P10" s="74">
        <f t="shared" si="0"/>
        <v>5054897.4473798648</v>
      </c>
      <c r="Q10" s="74">
        <f t="shared" si="0"/>
        <v>4980949.2654163232</v>
      </c>
      <c r="R10" s="74">
        <f t="shared" si="0"/>
        <v>4865065.7821947699</v>
      </c>
      <c r="S10" s="74">
        <f t="shared" si="0"/>
        <v>4975568.5987355551</v>
      </c>
      <c r="T10" s="74">
        <f t="shared" si="0"/>
        <v>5086519.2850790136</v>
      </c>
      <c r="U10" s="74">
        <f t="shared" si="0"/>
        <v>5096476.0636130162</v>
      </c>
      <c r="V10" s="74">
        <f t="shared" si="0"/>
        <v>5106433.1898627067</v>
      </c>
      <c r="W10" s="74">
        <f t="shared" si="0"/>
        <v>5107700.7078282265</v>
      </c>
      <c r="X10" s="74">
        <f t="shared" si="0"/>
        <v>5108967.0842529442</v>
      </c>
      <c r="Y10" s="74">
        <f t="shared" si="0"/>
        <v>5110234.7773401085</v>
      </c>
      <c r="Z10" s="74">
        <f t="shared" si="0"/>
        <v>5111503.2901920257</v>
      </c>
      <c r="AA10" s="74">
        <f t="shared" si="0"/>
        <v>5112771.0243091835</v>
      </c>
      <c r="AB10" s="74">
        <f t="shared" si="0"/>
        <v>5106008.6136661535</v>
      </c>
      <c r="AC10" s="74">
        <f t="shared" si="0"/>
        <v>5099246.5494922278</v>
      </c>
      <c r="AD10" s="74">
        <f t="shared" si="0"/>
        <v>5092487.9789882572</v>
      </c>
      <c r="AE10" s="74">
        <f t="shared" si="0"/>
        <v>5085726.1142926402</v>
      </c>
      <c r="AF10" s="74">
        <f t="shared" si="0"/>
        <v>5078963.6538087158</v>
      </c>
      <c r="AG10" s="74">
        <f t="shared" si="0"/>
        <v>5064861.0343997972</v>
      </c>
      <c r="AH10" s="74">
        <f t="shared" si="0"/>
        <v>5050754.9083368238</v>
      </c>
      <c r="AI10" s="74">
        <f t="shared" si="0"/>
        <v>5036650.6408693912</v>
      </c>
      <c r="AJ10" s="74">
        <f t="shared" si="0"/>
        <v>5022547.0498177903</v>
      </c>
      <c r="AK10" s="74">
        <f t="shared" ref="AK10:AP10" si="1">SUM(AK11:AK15)</f>
        <v>5008443.6267560981</v>
      </c>
      <c r="AL10" s="74">
        <f t="shared" si="1"/>
        <v>4987969.4585790532</v>
      </c>
      <c r="AM10" s="74">
        <f t="shared" si="1"/>
        <v>4967497.1193753406</v>
      </c>
      <c r="AN10" s="74">
        <f t="shared" si="1"/>
        <v>4947023.3336030534</v>
      </c>
      <c r="AO10" s="74">
        <f t="shared" si="1"/>
        <v>4926549.644466755</v>
      </c>
      <c r="AP10" s="74">
        <f t="shared" si="1"/>
        <v>4906075.4720257837</v>
      </c>
      <c r="AQ10" s="13"/>
    </row>
    <row r="11" spans="2:43">
      <c r="B11" s="5"/>
      <c r="F11" s="40" t="s">
        <v>2</v>
      </c>
      <c r="G11" s="74">
        <f t="shared" ref="G11:G14" si="2">SUM(H11:AP11)</f>
        <v>3796525.5598833216</v>
      </c>
      <c r="H11" s="75">
        <f>Receita!H179</f>
        <v>22212.597938460593</v>
      </c>
      <c r="I11" s="75">
        <f>Receita!I179</f>
        <v>31249.993053679838</v>
      </c>
      <c r="J11" s="75">
        <f>Receita!J179</f>
        <v>43537.309820340066</v>
      </c>
      <c r="K11" s="75">
        <f>Receita!K179</f>
        <v>58091.638300374689</v>
      </c>
      <c r="L11" s="75">
        <f>Receita!L179</f>
        <v>74535.382805462141</v>
      </c>
      <c r="M11" s="75">
        <f>Receita!M179</f>
        <v>91121.066227978343</v>
      </c>
      <c r="N11" s="75">
        <f>Receita!N179</f>
        <v>109012.32597505474</v>
      </c>
      <c r="O11" s="75">
        <f>Receita!O179</f>
        <v>121559.50727502254</v>
      </c>
      <c r="P11" s="75">
        <f>Receita!P179</f>
        <v>120064.00126777813</v>
      </c>
      <c r="Q11" s="75">
        <f>Receita!Q179</f>
        <v>118460.64122934353</v>
      </c>
      <c r="R11" s="75">
        <f>Receita!R179</f>
        <v>115852.77248599278</v>
      </c>
      <c r="S11" s="75">
        <f>Receita!S179</f>
        <v>118614.71776594951</v>
      </c>
      <c r="T11" s="75">
        <f>Receita!T179</f>
        <v>121388.23173664651</v>
      </c>
      <c r="U11" s="75">
        <f>Receita!U179</f>
        <v>121618.62785681232</v>
      </c>
      <c r="V11" s="75">
        <f>Receita!V179</f>
        <v>121849.01512663397</v>
      </c>
      <c r="W11" s="75">
        <f>Receita!W179</f>
        <v>121873.11776774129</v>
      </c>
      <c r="X11" s="75">
        <f>Receita!X179</f>
        <v>121897.18557538363</v>
      </c>
      <c r="Y11" s="75">
        <f>Receita!Y179</f>
        <v>121921.29549263108</v>
      </c>
      <c r="Z11" s="75">
        <f>Receita!Z179</f>
        <v>121945.4149884381</v>
      </c>
      <c r="AA11" s="75">
        <f>Receita!AA179</f>
        <v>121969.5259528843</v>
      </c>
      <c r="AB11" s="75">
        <f>Receita!AB179</f>
        <v>121803.21845649337</v>
      </c>
      <c r="AC11" s="75">
        <f>Receita!AC179</f>
        <v>121636.94266062583</v>
      </c>
      <c r="AD11" s="75">
        <f>Receita!AD179</f>
        <v>121470.73183117471</v>
      </c>
      <c r="AE11" s="75">
        <f>Receita!AE179</f>
        <v>121304.43907599978</v>
      </c>
      <c r="AF11" s="75">
        <f>Receita!AF179</f>
        <v>121138.16115421291</v>
      </c>
      <c r="AG11" s="75">
        <f>Receita!AG179</f>
        <v>120797.82375746057</v>
      </c>
      <c r="AH11" s="75">
        <f>Receita!AH179</f>
        <v>120457.42151213277</v>
      </c>
      <c r="AI11" s="75">
        <f>Receita!AI179</f>
        <v>120117.06528608435</v>
      </c>
      <c r="AJ11" s="75">
        <f>Receita!AJ179</f>
        <v>119776.70877705696</v>
      </c>
      <c r="AK11" s="75">
        <f>Receita!AK179</f>
        <v>119436.37037707742</v>
      </c>
      <c r="AL11" s="75">
        <f>Receita!AL179</f>
        <v>118945.0545954472</v>
      </c>
      <c r="AM11" s="75">
        <f>Receita!AM179</f>
        <v>118453.77812284182</v>
      </c>
      <c r="AN11" s="75">
        <f>Receita!AN179</f>
        <v>117962.47159963095</v>
      </c>
      <c r="AO11" s="75">
        <f>Receita!AO179</f>
        <v>117471.16042640872</v>
      </c>
      <c r="AP11" s="75">
        <f>Receita!AP179</f>
        <v>116979.84360806603</v>
      </c>
      <c r="AQ11" s="8"/>
    </row>
    <row r="12" spans="2:43">
      <c r="B12" s="5"/>
      <c r="F12" s="40" t="s">
        <v>47</v>
      </c>
      <c r="G12" s="74">
        <f t="shared" si="2"/>
        <v>106908811.5516859</v>
      </c>
      <c r="H12" s="75">
        <f>Receita!H180</f>
        <v>2188098.2116564387</v>
      </c>
      <c r="I12" s="75">
        <f>Receita!I180</f>
        <v>2185827.5948955757</v>
      </c>
      <c r="J12" s="75">
        <f>Receita!J180</f>
        <v>2410834.5370728616</v>
      </c>
      <c r="K12" s="75">
        <f>Receita!K180</f>
        <v>2651905.2905519847</v>
      </c>
      <c r="L12" s="75">
        <f>Receita!L180</f>
        <v>2876990.0597340893</v>
      </c>
      <c r="M12" s="75">
        <f>Receita!M180</f>
        <v>3046234.8042361289</v>
      </c>
      <c r="N12" s="75">
        <f>Receita!N180</f>
        <v>3202419.4445964075</v>
      </c>
      <c r="O12" s="75">
        <f>Receita!O180</f>
        <v>3164821.81301268</v>
      </c>
      <c r="P12" s="75">
        <f>Receita!P180</f>
        <v>3132591.0979398279</v>
      </c>
      <c r="Q12" s="75">
        <f>Receita!Q180</f>
        <v>3096566.3029606198</v>
      </c>
      <c r="R12" s="75">
        <f>Receita!R180</f>
        <v>3034368.3638558546</v>
      </c>
      <c r="S12" s="75">
        <f>Receita!S180</f>
        <v>3111066.7543510026</v>
      </c>
      <c r="T12" s="75">
        <f>Receita!T180</f>
        <v>3188089.7412894862</v>
      </c>
      <c r="U12" s="75">
        <f>Receita!U180</f>
        <v>3194149.7448040978</v>
      </c>
      <c r="V12" s="75">
        <f>Receita!V180</f>
        <v>3200210.2125731311</v>
      </c>
      <c r="W12" s="75">
        <f>Receita!W180</f>
        <v>3200849.6265620398</v>
      </c>
      <c r="X12" s="75">
        <f>Receita!X180</f>
        <v>3201488.1946947472</v>
      </c>
      <c r="Y12" s="75">
        <f>Receita!Y180</f>
        <v>3202127.7584591741</v>
      </c>
      <c r="Z12" s="75">
        <f>Receita!Z180</f>
        <v>3202767.8030651552</v>
      </c>
      <c r="AA12" s="75">
        <f>Receita!AA180</f>
        <v>3203407.3160646851</v>
      </c>
      <c r="AB12" s="75">
        <f>Receita!AB180</f>
        <v>3199027.2641117582</v>
      </c>
      <c r="AC12" s="75">
        <f>Receita!AC180</f>
        <v>3194647.6730279257</v>
      </c>
      <c r="AD12" s="75">
        <f>Receita!AD180</f>
        <v>3190270.2932565478</v>
      </c>
      <c r="AE12" s="75">
        <f>Receita!AE180</f>
        <v>3185890.6023082887</v>
      </c>
      <c r="AF12" s="75">
        <f>Receita!AF180</f>
        <v>3181510.6771929101</v>
      </c>
      <c r="AG12" s="75">
        <f>Receita!AG180</f>
        <v>3172550.1506882664</v>
      </c>
      <c r="AH12" s="75">
        <f>Receita!AH180</f>
        <v>3163587.1801629118</v>
      </c>
      <c r="AI12" s="75">
        <f>Receita!AI180</f>
        <v>3154625.6532186922</v>
      </c>
      <c r="AJ12" s="75">
        <f>Receita!AJ180</f>
        <v>3145664.3816597648</v>
      </c>
      <c r="AK12" s="75">
        <f>Receita!AK180</f>
        <v>3136703.3589101015</v>
      </c>
      <c r="AL12" s="75">
        <f>Receita!AL180</f>
        <v>3123769.7664609547</v>
      </c>
      <c r="AM12" s="75">
        <f>Receita!AM180</f>
        <v>3110837.5151814907</v>
      </c>
      <c r="AN12" s="75">
        <f>Receita!AN180</f>
        <v>3097904.1292445003</v>
      </c>
      <c r="AO12" s="75">
        <f>Receita!AO180</f>
        <v>3084970.9113457114</v>
      </c>
      <c r="AP12" s="75">
        <f>Receita!AP180</f>
        <v>3072037.3225400969</v>
      </c>
      <c r="AQ12" s="8"/>
    </row>
    <row r="13" spans="2:43">
      <c r="B13" s="5"/>
      <c r="F13" s="40" t="s">
        <v>48</v>
      </c>
      <c r="G13" s="74">
        <f t="shared" si="2"/>
        <v>42227620.718508258</v>
      </c>
      <c r="H13" s="75">
        <f>Receita!H181</f>
        <v>943469.19903030165</v>
      </c>
      <c r="I13" s="75">
        <f>Receita!I181</f>
        <v>948939.59332778887</v>
      </c>
      <c r="J13" s="75">
        <f>Receita!J181</f>
        <v>1027621.869064669</v>
      </c>
      <c r="K13" s="75">
        <f>Receita!K181</f>
        <v>1113102.3907533044</v>
      </c>
      <c r="L13" s="75">
        <f>Receita!L181</f>
        <v>1197711.1912110187</v>
      </c>
      <c r="M13" s="75">
        <f>Receita!M181</f>
        <v>1254840.4189037776</v>
      </c>
      <c r="N13" s="75">
        <f>Receita!N181</f>
        <v>1300259.7692000214</v>
      </c>
      <c r="O13" s="75">
        <f>Receita!O181</f>
        <v>1275310.8477364501</v>
      </c>
      <c r="P13" s="75">
        <f>Receita!P181</f>
        <v>1251238.6244487094</v>
      </c>
      <c r="Q13" s="75">
        <f>Receita!Q181</f>
        <v>1227155.531107167</v>
      </c>
      <c r="R13" s="75">
        <f>Receita!R181</f>
        <v>1192651.283970173</v>
      </c>
      <c r="S13" s="75">
        <f>Receita!S181</f>
        <v>1214846.2436578597</v>
      </c>
      <c r="T13" s="75">
        <f>Receita!T181</f>
        <v>1237120.7870429528</v>
      </c>
      <c r="U13" s="75">
        <f>Receita!U181</f>
        <v>1239595.5968404117</v>
      </c>
      <c r="V13" s="75">
        <f>Receita!V181</f>
        <v>1242070.3079205505</v>
      </c>
      <c r="W13" s="75">
        <f>Receita!W181</f>
        <v>1242431.6953606824</v>
      </c>
      <c r="X13" s="75">
        <f>Receita!X181</f>
        <v>1242792.8048046888</v>
      </c>
      <c r="Y13" s="75">
        <f>Receita!Y181</f>
        <v>1243154.2105615626</v>
      </c>
      <c r="Z13" s="75">
        <f>Receita!Z181</f>
        <v>1243515.7616665894</v>
      </c>
      <c r="AA13" s="75">
        <f>Receita!AA181</f>
        <v>1243877.1289414277</v>
      </c>
      <c r="AB13" s="75">
        <f>Receita!AB181</f>
        <v>1242287.7898952884</v>
      </c>
      <c r="AC13" s="75">
        <f>Receita!AC181</f>
        <v>1240698.4093584865</v>
      </c>
      <c r="AD13" s="75">
        <f>Receita!AD181</f>
        <v>1239109.7898144331</v>
      </c>
      <c r="AE13" s="75">
        <f>Receita!AE181</f>
        <v>1237520.485879204</v>
      </c>
      <c r="AF13" s="75">
        <f>Receita!AF181</f>
        <v>1235931.0908860469</v>
      </c>
      <c r="AG13" s="75">
        <f>Receita!AG181</f>
        <v>1232555.5484665325</v>
      </c>
      <c r="AH13" s="75">
        <f>Receita!AH181</f>
        <v>1229179.4020799601</v>
      </c>
      <c r="AI13" s="75">
        <f>Receita!AI181</f>
        <v>1225803.4655822376</v>
      </c>
      <c r="AJ13" s="75">
        <f>Receita!AJ181</f>
        <v>1222427.7836301716</v>
      </c>
      <c r="AK13" s="75">
        <f>Receita!AK181</f>
        <v>1219052.0329130278</v>
      </c>
      <c r="AL13" s="75">
        <f>Receita!AL181</f>
        <v>1214124.5891606996</v>
      </c>
      <c r="AM13" s="75">
        <f>Receita!AM181</f>
        <v>1209197.3881045114</v>
      </c>
      <c r="AN13" s="75">
        <f>Receita!AN181</f>
        <v>1204270.0201751017</v>
      </c>
      <c r="AO13" s="75">
        <f>Receita!AO181</f>
        <v>1199342.5487410247</v>
      </c>
      <c r="AP13" s="75">
        <f>Receita!AP181</f>
        <v>1194415.1182714216</v>
      </c>
      <c r="AQ13" s="8"/>
    </row>
    <row r="14" spans="2:43">
      <c r="B14" s="5"/>
      <c r="F14" s="40" t="s">
        <v>49</v>
      </c>
      <c r="G14" s="74">
        <f t="shared" si="2"/>
        <v>7141953.3428151617</v>
      </c>
      <c r="H14" s="75">
        <f>Receita!H182</f>
        <v>145407.647651618</v>
      </c>
      <c r="I14" s="75">
        <f>Receita!I182</f>
        <v>146287.01432789324</v>
      </c>
      <c r="J14" s="75">
        <f>Receita!J182</f>
        <v>162299.48584972453</v>
      </c>
      <c r="K14" s="75">
        <f>Receita!K182</f>
        <v>180415.9229264764</v>
      </c>
      <c r="L14" s="75">
        <f>Receita!L182</f>
        <v>199643.70223319577</v>
      </c>
      <c r="M14" s="75">
        <f>Receita!M182</f>
        <v>215573.54996739831</v>
      </c>
      <c r="N14" s="75">
        <f>Receita!N182</f>
        <v>224454.6114128113</v>
      </c>
      <c r="O14" s="75">
        <f>Receita!O182</f>
        <v>220218.36858005991</v>
      </c>
      <c r="P14" s="75">
        <f>Receita!P182</f>
        <v>215159.00044399538</v>
      </c>
      <c r="Q14" s="75">
        <f>Receita!Q182</f>
        <v>210121.09773498081</v>
      </c>
      <c r="R14" s="75">
        <f>Receita!R182</f>
        <v>203483.08229775779</v>
      </c>
      <c r="S14" s="75">
        <f>Receita!S182</f>
        <v>206710.46653981687</v>
      </c>
      <c r="T14" s="75">
        <f>Receita!T182</f>
        <v>209948.99562668326</v>
      </c>
      <c r="U14" s="75">
        <f>Receita!U182</f>
        <v>210444.54026890587</v>
      </c>
      <c r="V14" s="75">
        <f>Receita!V182</f>
        <v>210940.08665006739</v>
      </c>
      <c r="W14" s="75">
        <f>Receita!W182</f>
        <v>211059.46212593143</v>
      </c>
      <c r="X14" s="75">
        <f>Receita!X182</f>
        <v>211178.9011527416</v>
      </c>
      <c r="Y14" s="75">
        <f>Receita!Y182</f>
        <v>211298.2721528862</v>
      </c>
      <c r="Z14" s="75">
        <f>Receita!Z182</f>
        <v>211417.77554167729</v>
      </c>
      <c r="AA14" s="75">
        <f>Receita!AA182</f>
        <v>211537.26000967118</v>
      </c>
      <c r="AB14" s="75">
        <f>Receita!AB182</f>
        <v>211311.44143111154</v>
      </c>
      <c r="AC14" s="75">
        <f>Receita!AC182</f>
        <v>211085.55872568008</v>
      </c>
      <c r="AD14" s="75">
        <f>Receita!AD182</f>
        <v>210859.8983788458</v>
      </c>
      <c r="AE14" s="75">
        <f>Receita!AE182</f>
        <v>210634.19435651731</v>
      </c>
      <c r="AF14" s="75">
        <f>Receita!AF182</f>
        <v>210408.26892797946</v>
      </c>
      <c r="AG14" s="75">
        <f>Receita!AG182</f>
        <v>209864.99132918892</v>
      </c>
      <c r="AH14" s="75">
        <f>Receita!AH182</f>
        <v>209321.49427423597</v>
      </c>
      <c r="AI14" s="75">
        <f>Receita!AI182</f>
        <v>208778.10624396565</v>
      </c>
      <c r="AJ14" s="75">
        <f>Receita!AJ182</f>
        <v>208234.78425452992</v>
      </c>
      <c r="AK14" s="75">
        <f>Receita!AK182</f>
        <v>207691.47823287544</v>
      </c>
      <c r="AL14" s="75">
        <f>Receita!AL182</f>
        <v>206871.85116029094</v>
      </c>
      <c r="AM14" s="75">
        <f>Receita!AM182</f>
        <v>206052.34947422377</v>
      </c>
      <c r="AN14" s="75">
        <f>Receita!AN182</f>
        <v>205232.78753601128</v>
      </c>
      <c r="AO14" s="75">
        <f>Receita!AO182</f>
        <v>204413.26657829763</v>
      </c>
      <c r="AP14" s="75">
        <f>Receita!AP182</f>
        <v>203593.62841711668</v>
      </c>
      <c r="AQ14" s="8"/>
    </row>
    <row r="15" spans="2:43">
      <c r="B15" s="5"/>
      <c r="F15" s="40" t="s">
        <v>50</v>
      </c>
      <c r="G15" s="74">
        <f>SUM(H15:AP15)</f>
        <v>11299398.215401657</v>
      </c>
      <c r="H15" s="75">
        <f>Receita!H183</f>
        <v>254667.73975591478</v>
      </c>
      <c r="I15" s="75">
        <f>Receita!I183</f>
        <v>256166.72095357243</v>
      </c>
      <c r="J15" s="75">
        <f>Receita!J183</f>
        <v>277109.64423141087</v>
      </c>
      <c r="K15" s="75">
        <f>Receita!K183</f>
        <v>299901.19492026657</v>
      </c>
      <c r="L15" s="75">
        <f>Receita!L183</f>
        <v>323014.00917727867</v>
      </c>
      <c r="M15" s="75">
        <f>Receita!M183</f>
        <v>338546.55347851844</v>
      </c>
      <c r="N15" s="75">
        <f>Receita!N183</f>
        <v>350045.07443239063</v>
      </c>
      <c r="O15" s="75">
        <f>Receita!O183</f>
        <v>342959.57733428315</v>
      </c>
      <c r="P15" s="75">
        <f>Receita!P183</f>
        <v>335844.72327955463</v>
      </c>
      <c r="Q15" s="75">
        <f>Receita!Q183</f>
        <v>328645.6923842117</v>
      </c>
      <c r="R15" s="75">
        <f>Receita!R183</f>
        <v>318710.27958499058</v>
      </c>
      <c r="S15" s="75">
        <f>Receita!S183</f>
        <v>324330.41642092617</v>
      </c>
      <c r="T15" s="75">
        <f>Receita!T183</f>
        <v>329971.52938324469</v>
      </c>
      <c r="U15" s="75">
        <f>Receita!U183</f>
        <v>330667.55384278821</v>
      </c>
      <c r="V15" s="75">
        <f>Receita!V183</f>
        <v>331363.56759232481</v>
      </c>
      <c r="W15" s="75">
        <f>Receita!W183</f>
        <v>331486.8060118315</v>
      </c>
      <c r="X15" s="75">
        <f>Receita!X183</f>
        <v>331609.99802538333</v>
      </c>
      <c r="Y15" s="75">
        <f>Receita!Y183</f>
        <v>331733.24067385489</v>
      </c>
      <c r="Z15" s="75">
        <f>Receita!Z183</f>
        <v>331856.53493016603</v>
      </c>
      <c r="AA15" s="75">
        <f>Receita!AA183</f>
        <v>331979.79334051412</v>
      </c>
      <c r="AB15" s="75">
        <f>Receita!AB183</f>
        <v>331578.89977150259</v>
      </c>
      <c r="AC15" s="75">
        <f>Receita!AC183</f>
        <v>331177.9657195097</v>
      </c>
      <c r="AD15" s="75">
        <f>Receita!AD183</f>
        <v>330777.26570725552</v>
      </c>
      <c r="AE15" s="75">
        <f>Receita!AE183</f>
        <v>330376.39267263107</v>
      </c>
      <c r="AF15" s="75">
        <f>Receita!AF183</f>
        <v>329975.45564756606</v>
      </c>
      <c r="AG15" s="75">
        <f>Receita!AG183</f>
        <v>329092.52015834977</v>
      </c>
      <c r="AH15" s="75">
        <f>Receita!AH183</f>
        <v>328209.4103075827</v>
      </c>
      <c r="AI15" s="75">
        <f>Receita!AI183</f>
        <v>327326.35053841228</v>
      </c>
      <c r="AJ15" s="75">
        <f>Receita!AJ183</f>
        <v>326443.3914962674</v>
      </c>
      <c r="AK15" s="75">
        <f>Receita!AK183</f>
        <v>325560.38632301649</v>
      </c>
      <c r="AL15" s="75">
        <f>Receita!AL183</f>
        <v>324258.19720166118</v>
      </c>
      <c r="AM15" s="75">
        <f>Receita!AM183</f>
        <v>322956.08849227295</v>
      </c>
      <c r="AN15" s="75">
        <f>Receita!AN183</f>
        <v>321653.92504780955</v>
      </c>
      <c r="AO15" s="75">
        <f>Receita!AO183</f>
        <v>320351.7573753121</v>
      </c>
      <c r="AP15" s="75">
        <f>Receita!AP183</f>
        <v>319049.55918908195</v>
      </c>
      <c r="AQ15" s="8"/>
    </row>
    <row r="16" spans="2:43" ht="5.0999999999999996" customHeight="1">
      <c r="B16" s="5"/>
      <c r="F16" s="9"/>
      <c r="G16" s="21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8"/>
    </row>
    <row r="17" spans="2:43">
      <c r="B17" s="5"/>
      <c r="F17" s="9" t="s">
        <v>13</v>
      </c>
      <c r="G17" s="74">
        <f>SUM(H17:AP17)</f>
        <v>-7189623.672270569</v>
      </c>
      <c r="H17" s="75">
        <v>-130566.61637304415</v>
      </c>
      <c r="I17" s="75">
        <v>-78173.472734072639</v>
      </c>
      <c r="J17" s="75">
        <v>-103459.55438410118</v>
      </c>
      <c r="K17" s="75">
        <v>-128378.26212100085</v>
      </c>
      <c r="L17" s="75">
        <v>-156844.38489015374</v>
      </c>
      <c r="M17" s="75">
        <v>-173131.56265404861</v>
      </c>
      <c r="N17" s="75">
        <v>-188035.03204005471</v>
      </c>
      <c r="O17" s="75">
        <v>-181860.86982857235</v>
      </c>
      <c r="P17" s="75">
        <v>-182226.68222301791</v>
      </c>
      <c r="Q17" s="75">
        <v>-180477.35486357071</v>
      </c>
      <c r="R17" s="75">
        <v>-177893.79241795515</v>
      </c>
      <c r="S17" s="75">
        <v>-187723.92376612383</v>
      </c>
      <c r="T17" s="75">
        <v>-196204.64963630473</v>
      </c>
      <c r="U17" s="75">
        <v>-203424.4541429964</v>
      </c>
      <c r="V17" s="75">
        <v>-211204.29862019856</v>
      </c>
      <c r="W17" s="75">
        <v>-219975.25500039515</v>
      </c>
      <c r="X17" s="75">
        <v>-224209.68508766234</v>
      </c>
      <c r="Y17" s="75">
        <v>-227886.3381848032</v>
      </c>
      <c r="Z17" s="75">
        <v>-231068.45406754466</v>
      </c>
      <c r="AA17" s="75">
        <v>-233924.62925068577</v>
      </c>
      <c r="AB17" s="75">
        <v>-236313.46706208607</v>
      </c>
      <c r="AC17" s="75">
        <v>-238453.94383436555</v>
      </c>
      <c r="AD17" s="75">
        <v>-240204.38282447268</v>
      </c>
      <c r="AE17" s="75">
        <v>-241662.30181220712</v>
      </c>
      <c r="AF17" s="75">
        <v>-242855.1942029807</v>
      </c>
      <c r="AG17" s="75">
        <v>-243438.77765682424</v>
      </c>
      <c r="AH17" s="75">
        <v>-243883.37014862255</v>
      </c>
      <c r="AI17" s="75">
        <v>-243987.91956383729</v>
      </c>
      <c r="AJ17" s="75">
        <v>-243820.94646721956</v>
      </c>
      <c r="AK17" s="75">
        <v>-243361.81620857737</v>
      </c>
      <c r="AL17" s="75">
        <v>-241813.71409905166</v>
      </c>
      <c r="AM17" s="75">
        <v>-240264.07056798047</v>
      </c>
      <c r="AN17" s="75">
        <v>-237856.41207032185</v>
      </c>
      <c r="AO17" s="75">
        <v>-233972.50714436301</v>
      </c>
      <c r="AP17" s="75">
        <v>-201065.57632135265</v>
      </c>
      <c r="AQ17" s="8"/>
    </row>
    <row r="18" spans="2:43" ht="5.0999999999999996" customHeight="1">
      <c r="B18" s="5"/>
      <c r="F18" s="9"/>
      <c r="G18" s="21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8"/>
    </row>
    <row r="19" spans="2:43" s="42" customFormat="1">
      <c r="B19" s="26"/>
      <c r="F19" s="10" t="s">
        <v>14</v>
      </c>
      <c r="G19" s="74">
        <f>SUM(H19:AP19)</f>
        <v>164184685.71602371</v>
      </c>
      <c r="H19" s="74">
        <f>SUM(H10,H17)</f>
        <v>3423288.7796596899</v>
      </c>
      <c r="I19" s="74">
        <f t="shared" ref="I19:AJ19" si="3">SUM(I10,I17)</f>
        <v>3490297.443824437</v>
      </c>
      <c r="J19" s="74">
        <f t="shared" si="3"/>
        <v>3817943.2916549048</v>
      </c>
      <c r="K19" s="74">
        <f t="shared" si="3"/>
        <v>4175038.1753314058</v>
      </c>
      <c r="L19" s="74">
        <f t="shared" si="3"/>
        <v>4515049.960270891</v>
      </c>
      <c r="M19" s="74">
        <f t="shared" si="3"/>
        <v>4773184.8301597536</v>
      </c>
      <c r="N19" s="74">
        <f t="shared" si="3"/>
        <v>4998156.1935766311</v>
      </c>
      <c r="O19" s="74">
        <f t="shared" si="3"/>
        <v>4943009.244109923</v>
      </c>
      <c r="P19" s="74">
        <f t="shared" si="3"/>
        <v>4872670.7651568465</v>
      </c>
      <c r="Q19" s="74">
        <f t="shared" si="3"/>
        <v>4800471.9105527522</v>
      </c>
      <c r="R19" s="74">
        <f t="shared" si="3"/>
        <v>4687171.9897768144</v>
      </c>
      <c r="S19" s="74">
        <f t="shared" si="3"/>
        <v>4787844.674969431</v>
      </c>
      <c r="T19" s="74">
        <f t="shared" si="3"/>
        <v>4890314.6354427086</v>
      </c>
      <c r="U19" s="74">
        <f t="shared" si="3"/>
        <v>4893051.60947002</v>
      </c>
      <c r="V19" s="74">
        <f t="shared" si="3"/>
        <v>4895228.8912425078</v>
      </c>
      <c r="W19" s="74">
        <f t="shared" si="3"/>
        <v>4887725.4528278317</v>
      </c>
      <c r="X19" s="74">
        <f t="shared" si="3"/>
        <v>4884757.399165282</v>
      </c>
      <c r="Y19" s="74">
        <f t="shared" si="3"/>
        <v>4882348.4391553057</v>
      </c>
      <c r="Z19" s="74">
        <f t="shared" si="3"/>
        <v>4880434.8361244807</v>
      </c>
      <c r="AA19" s="74">
        <f t="shared" si="3"/>
        <v>4878846.3950584978</v>
      </c>
      <c r="AB19" s="74">
        <f t="shared" si="3"/>
        <v>4869695.1466040676</v>
      </c>
      <c r="AC19" s="74">
        <f t="shared" si="3"/>
        <v>4860792.6056578625</v>
      </c>
      <c r="AD19" s="74">
        <f t="shared" si="3"/>
        <v>4852283.5961637842</v>
      </c>
      <c r="AE19" s="74">
        <f t="shared" si="3"/>
        <v>4844063.8124804329</v>
      </c>
      <c r="AF19" s="74">
        <f t="shared" si="3"/>
        <v>4836108.4596057348</v>
      </c>
      <c r="AG19" s="74">
        <f t="shared" si="3"/>
        <v>4821422.2567429729</v>
      </c>
      <c r="AH19" s="74">
        <f t="shared" si="3"/>
        <v>4806871.5381882014</v>
      </c>
      <c r="AI19" s="74">
        <f t="shared" si="3"/>
        <v>4792662.7213055538</v>
      </c>
      <c r="AJ19" s="74">
        <f t="shared" si="3"/>
        <v>4778726.1033505704</v>
      </c>
      <c r="AK19" s="74">
        <f t="shared" ref="AK19:AP19" si="4">SUM(AK10,AK17)</f>
        <v>4765081.8105475204</v>
      </c>
      <c r="AL19" s="74">
        <f t="shared" si="4"/>
        <v>4746155.7444800017</v>
      </c>
      <c r="AM19" s="74">
        <f t="shared" si="4"/>
        <v>4727233.0488073602</v>
      </c>
      <c r="AN19" s="74">
        <f t="shared" si="4"/>
        <v>4709166.9215327315</v>
      </c>
      <c r="AO19" s="74">
        <f t="shared" si="4"/>
        <v>4692577.1373223923</v>
      </c>
      <c r="AP19" s="74">
        <f t="shared" si="4"/>
        <v>4705009.8957044315</v>
      </c>
      <c r="AQ19" s="13"/>
    </row>
    <row r="20" spans="2:43" ht="5.0999999999999996" customHeight="1">
      <c r="B20" s="5"/>
      <c r="F20" s="9"/>
      <c r="G20" s="21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8"/>
    </row>
    <row r="21" spans="2:43">
      <c r="B21" s="5"/>
      <c r="F21" s="9" t="s">
        <v>58</v>
      </c>
      <c r="G21" s="74">
        <f t="shared" ref="G21:G48" si="5">SUM(H21:AP21)</f>
        <v>-109234621.02193864</v>
      </c>
      <c r="H21" s="75">
        <f>SUM(H22:H34)</f>
        <v>-2409395.9606872229</v>
      </c>
      <c r="I21" s="75">
        <f t="shared" ref="I21:AP21" si="6">SUM(I22:I34)</f>
        <v>-3488932.7163361195</v>
      </c>
      <c r="J21" s="75">
        <f t="shared" si="6"/>
        <v>-3462187.9802667284</v>
      </c>
      <c r="K21" s="75">
        <f t="shared" si="6"/>
        <v>-3542591.9654812501</v>
      </c>
      <c r="L21" s="75">
        <f t="shared" si="6"/>
        <v>-3563385.0282956958</v>
      </c>
      <c r="M21" s="75">
        <f t="shared" si="6"/>
        <v>-3605056.0515339812</v>
      </c>
      <c r="N21" s="75">
        <f t="shared" si="6"/>
        <v>-3639762.6537593072</v>
      </c>
      <c r="O21" s="75">
        <f t="shared" si="6"/>
        <v>-3627018.6789992047</v>
      </c>
      <c r="P21" s="75">
        <f t="shared" si="6"/>
        <v>-3495840.2954478082</v>
      </c>
      <c r="Q21" s="75">
        <f t="shared" si="6"/>
        <v>-3390210.8101229281</v>
      </c>
      <c r="R21" s="75">
        <f t="shared" si="6"/>
        <v>-3266205.3006684729</v>
      </c>
      <c r="S21" s="75">
        <f t="shared" si="6"/>
        <v>-3205832.5528041553</v>
      </c>
      <c r="T21" s="75">
        <f t="shared" si="6"/>
        <v>-3178371.4571570866</v>
      </c>
      <c r="U21" s="75">
        <f t="shared" si="6"/>
        <v>-3118859.6682667625</v>
      </c>
      <c r="V21" s="75">
        <f t="shared" si="6"/>
        <v>-3040491.328093526</v>
      </c>
      <c r="W21" s="75">
        <f t="shared" si="6"/>
        <v>-2953268.5894570649</v>
      </c>
      <c r="X21" s="75">
        <f t="shared" si="6"/>
        <v>-2954255.1328377211</v>
      </c>
      <c r="Y21" s="75">
        <f t="shared" si="6"/>
        <v>-2955793.7605728395</v>
      </c>
      <c r="Z21" s="75">
        <f t="shared" si="6"/>
        <v>-2958073.5831218553</v>
      </c>
      <c r="AA21" s="75">
        <f t="shared" si="6"/>
        <v>-2959816.9430634528</v>
      </c>
      <c r="AB21" s="75">
        <f t="shared" si="6"/>
        <v>-2957989.1455327063</v>
      </c>
      <c r="AC21" s="75">
        <f t="shared" si="6"/>
        <v>-2954758.5871243086</v>
      </c>
      <c r="AD21" s="75">
        <f t="shared" si="6"/>
        <v>-2952084.7722957209</v>
      </c>
      <c r="AE21" s="75">
        <f t="shared" si="6"/>
        <v>-2949405.5160851693</v>
      </c>
      <c r="AF21" s="75">
        <f t="shared" si="6"/>
        <v>-2946730.103063534</v>
      </c>
      <c r="AG21" s="75">
        <f t="shared" si="6"/>
        <v>-2941924.8896502852</v>
      </c>
      <c r="AH21" s="75">
        <f t="shared" si="6"/>
        <v>-2935401.9258919633</v>
      </c>
      <c r="AI21" s="75">
        <f t="shared" si="6"/>
        <v>-2929419.4137888793</v>
      </c>
      <c r="AJ21" s="75">
        <f t="shared" si="6"/>
        <v>-2923439.2382616946</v>
      </c>
      <c r="AK21" s="75">
        <f t="shared" si="6"/>
        <v>-2917460.0646957839</v>
      </c>
      <c r="AL21" s="75">
        <f t="shared" si="6"/>
        <v>-2913784.7131550107</v>
      </c>
      <c r="AM21" s="75">
        <f t="shared" si="6"/>
        <v>-2904610.2702307659</v>
      </c>
      <c r="AN21" s="75">
        <f t="shared" si="6"/>
        <v>-2895958.9263177575</v>
      </c>
      <c r="AO21" s="75">
        <f t="shared" si="6"/>
        <v>-2887322.2740885434</v>
      </c>
      <c r="AP21" s="75">
        <f t="shared" si="6"/>
        <v>-3408980.7247833083</v>
      </c>
      <c r="AQ21" s="8"/>
    </row>
    <row r="22" spans="2:43">
      <c r="B22" s="5"/>
      <c r="F22" s="40" t="s">
        <v>52</v>
      </c>
      <c r="G22" s="74">
        <f t="shared" si="5"/>
        <v>-2640055</v>
      </c>
      <c r="H22" s="75">
        <f>-SUM(OPEX!H273,OPEX!H280,OPEX!H287,OPEX!H294)</f>
        <v>-48862</v>
      </c>
      <c r="I22" s="75">
        <f>-SUM(OPEX!I273,OPEX!I280,OPEX!I287,OPEX!I294)</f>
        <v>-51665</v>
      </c>
      <c r="J22" s="75">
        <f>-SUM(OPEX!J273,OPEX!J280,OPEX!J287,OPEX!J294)</f>
        <v>-81218</v>
      </c>
      <c r="K22" s="75">
        <f>-SUM(OPEX!K273,OPEX!K280,OPEX!K287,OPEX!K294)</f>
        <v>-85356</v>
      </c>
      <c r="L22" s="75">
        <f>-SUM(OPEX!L273,OPEX!L280,OPEX!L287,OPEX!L294)</f>
        <v>-87289</v>
      </c>
      <c r="M22" s="75">
        <f>-SUM(OPEX!M273,OPEX!M280,OPEX!M287,OPEX!M294)</f>
        <v>-90942</v>
      </c>
      <c r="N22" s="75">
        <f>-SUM(OPEX!N273,OPEX!N280,OPEX!N287,OPEX!N294)</f>
        <v>-93446</v>
      </c>
      <c r="O22" s="75">
        <f>-SUM(OPEX!O273,OPEX!O280,OPEX!O287,OPEX!O294)</f>
        <v>-98202</v>
      </c>
      <c r="P22" s="75">
        <f>-SUM(OPEX!P273,OPEX!P280,OPEX!P287,OPEX!P294)</f>
        <v>-74360</v>
      </c>
      <c r="Q22" s="75">
        <f>-SUM(OPEX!Q273,OPEX!Q280,OPEX!Q287,OPEX!Q294)</f>
        <v>-75896</v>
      </c>
      <c r="R22" s="75">
        <f>-SUM(OPEX!R273,OPEX!R280,OPEX!R287,OPEX!R294)</f>
        <v>-75800</v>
      </c>
      <c r="S22" s="75">
        <f>-SUM(OPEX!S273,OPEX!S280,OPEX!S287,OPEX!S294)</f>
        <v>-76017</v>
      </c>
      <c r="T22" s="75">
        <f>-SUM(OPEX!T273,OPEX!T280,OPEX!T287,OPEX!T294)</f>
        <v>-77331</v>
      </c>
      <c r="U22" s="75">
        <f>-SUM(OPEX!U273,OPEX!U280,OPEX!U287,OPEX!U294)</f>
        <v>-76872</v>
      </c>
      <c r="V22" s="75">
        <f>-SUM(OPEX!V273,OPEX!V280,OPEX!V287,OPEX!V294)</f>
        <v>-76409</v>
      </c>
      <c r="W22" s="75">
        <f>-SUM(OPEX!W273,OPEX!W280,OPEX!W287,OPEX!W294)</f>
        <v>-76407</v>
      </c>
      <c r="X22" s="75">
        <f>-SUM(OPEX!X273,OPEX!X280,OPEX!X287,OPEX!X294)</f>
        <v>-75320</v>
      </c>
      <c r="Y22" s="75">
        <f>-SUM(OPEX!Y273,OPEX!Y280,OPEX!Y287,OPEX!Y294)</f>
        <v>-74768</v>
      </c>
      <c r="Z22" s="75">
        <f>-SUM(OPEX!Z273,OPEX!Z280,OPEX!Z287,OPEX!Z294)</f>
        <v>-74366</v>
      </c>
      <c r="AA22" s="75">
        <f>-SUM(OPEX!AA273,OPEX!AA280,OPEX!AA287,OPEX!AA294)</f>
        <v>-74011</v>
      </c>
      <c r="AB22" s="75">
        <f>-SUM(OPEX!AB273,OPEX!AB280,OPEX!AB287,OPEX!AB294)</f>
        <v>-74127</v>
      </c>
      <c r="AC22" s="75">
        <f>-SUM(OPEX!AC273,OPEX!AC280,OPEX!AC287,OPEX!AC294)</f>
        <v>-73532</v>
      </c>
      <c r="AD22" s="75">
        <f>-SUM(OPEX!AD273,OPEX!AD280,OPEX!AD287,OPEX!AD294)</f>
        <v>-73478</v>
      </c>
      <c r="AE22" s="75">
        <f>-SUM(OPEX!AE273,OPEX!AE280,OPEX!AE287,OPEX!AE294)</f>
        <v>-73422</v>
      </c>
      <c r="AF22" s="75">
        <f>-SUM(OPEX!AF273,OPEX!AF280,OPEX!AF287,OPEX!AF294)</f>
        <v>-73369</v>
      </c>
      <c r="AG22" s="75">
        <f>-SUM(OPEX!AG273,OPEX!AG280,OPEX!AG287,OPEX!AG294)</f>
        <v>-73783</v>
      </c>
      <c r="AH22" s="75">
        <f>-SUM(OPEX!AH273,OPEX!AH280,OPEX!AH287,OPEX!AH294)</f>
        <v>-73137</v>
      </c>
      <c r="AI22" s="75">
        <f>-SUM(OPEX!AI273,OPEX!AI280,OPEX!AI287,OPEX!AI294)</f>
        <v>-73022</v>
      </c>
      <c r="AJ22" s="75">
        <f>-SUM(OPEX!AJ273,OPEX!AJ280,OPEX!AJ287,OPEX!AJ294)</f>
        <v>-72907</v>
      </c>
      <c r="AK22" s="75">
        <f>-SUM(OPEX!AK273,OPEX!AK280,OPEX!AK287,OPEX!AK294)</f>
        <v>-72792</v>
      </c>
      <c r="AL22" s="75">
        <f>-SUM(OPEX!AL273,OPEX!AL280,OPEX!AL287,OPEX!AL294)</f>
        <v>-73141</v>
      </c>
      <c r="AM22" s="75">
        <f>-SUM(OPEX!AM273,OPEX!AM280,OPEX!AM287,OPEX!AM294)</f>
        <v>-72456</v>
      </c>
      <c r="AN22" s="75">
        <f>-SUM(OPEX!AN273,OPEX!AN280,OPEX!AN287,OPEX!AN294)</f>
        <v>-72286</v>
      </c>
      <c r="AO22" s="75">
        <f>-SUM(OPEX!AO273,OPEX!AO280,OPEX!AO287,OPEX!AO294)</f>
        <v>-72117</v>
      </c>
      <c r="AP22" s="75">
        <f>-SUM(OPEX!AP273,OPEX!AP280,OPEX!AP287,OPEX!AP294)</f>
        <v>-71949</v>
      </c>
      <c r="AQ22" s="8"/>
    </row>
    <row r="23" spans="2:43">
      <c r="B23" s="5"/>
      <c r="F23" s="40" t="s">
        <v>53</v>
      </c>
      <c r="G23" s="74">
        <f t="shared" si="5"/>
        <v>-10735665</v>
      </c>
      <c r="H23" s="75">
        <f>-SUM(OPEX!H274,OPEX!H281,OPEX!H288,OPEX!H295)</f>
        <v>-265391</v>
      </c>
      <c r="I23" s="75">
        <f>-SUM(OPEX!I274,OPEX!I281,OPEX!I288,OPEX!I295)</f>
        <v>-283233</v>
      </c>
      <c r="J23" s="75">
        <f>-SUM(OPEX!J274,OPEX!J281,OPEX!J288,OPEX!J295)</f>
        <v>-281784</v>
      </c>
      <c r="K23" s="75">
        <f>-SUM(OPEX!K274,OPEX!K281,OPEX!K288,OPEX!K295)</f>
        <v>-278826</v>
      </c>
      <c r="L23" s="75">
        <f>-SUM(OPEX!L274,OPEX!L281,OPEX!L288,OPEX!L295)</f>
        <v>-279319</v>
      </c>
      <c r="M23" s="75">
        <f>-SUM(OPEX!M274,OPEX!M281,OPEX!M288,OPEX!M295)</f>
        <v>-275307</v>
      </c>
      <c r="N23" s="75">
        <f>-SUM(OPEX!N274,OPEX!N281,OPEX!N288,OPEX!N295)</f>
        <v>-293529</v>
      </c>
      <c r="O23" s="75">
        <f>-SUM(OPEX!O274,OPEX!O281,OPEX!O288,OPEX!O295)</f>
        <v>-290542</v>
      </c>
      <c r="P23" s="75">
        <f>-SUM(OPEX!P274,OPEX!P281,OPEX!P288,OPEX!P295)</f>
        <v>-295798</v>
      </c>
      <c r="Q23" s="75">
        <f>-SUM(OPEX!Q274,OPEX!Q281,OPEX!Q288,OPEX!Q295)</f>
        <v>-302161</v>
      </c>
      <c r="R23" s="75">
        <f>-SUM(OPEX!R274,OPEX!R281,OPEX!R288,OPEX!R295)</f>
        <v>-298397</v>
      </c>
      <c r="S23" s="75">
        <f>-SUM(OPEX!S274,OPEX!S281,OPEX!S288,OPEX!S295)</f>
        <v>-311636</v>
      </c>
      <c r="T23" s="75">
        <f>-SUM(OPEX!T274,OPEX!T281,OPEX!T288,OPEX!T295)</f>
        <v>-318536</v>
      </c>
      <c r="U23" s="75">
        <f>-SUM(OPEX!U274,OPEX!U281,OPEX!U288,OPEX!U295)</f>
        <v>-319115</v>
      </c>
      <c r="V23" s="75">
        <f>-SUM(OPEX!V274,OPEX!V281,OPEX!V288,OPEX!V295)</f>
        <v>-319693</v>
      </c>
      <c r="W23" s="75">
        <f>-SUM(OPEX!W274,OPEX!W281,OPEX!W288,OPEX!W295)</f>
        <v>-319734</v>
      </c>
      <c r="X23" s="75">
        <f>-SUM(OPEX!X274,OPEX!X281,OPEX!X288,OPEX!X295)</f>
        <v>-319772</v>
      </c>
      <c r="Y23" s="75">
        <f>-SUM(OPEX!Y274,OPEX!Y281,OPEX!Y288,OPEX!Y295)</f>
        <v>-319815</v>
      </c>
      <c r="Z23" s="75">
        <f>-SUM(OPEX!Z274,OPEX!Z281,OPEX!Z288,OPEX!Z295)</f>
        <v>-320445</v>
      </c>
      <c r="AA23" s="75">
        <f>-SUM(OPEX!AA274,OPEX!AA281,OPEX!AA288,OPEX!AA295)</f>
        <v>-320486</v>
      </c>
      <c r="AB23" s="75">
        <f>-SUM(OPEX!AB274,OPEX!AB281,OPEX!AB288,OPEX!AB295)</f>
        <v>-320034</v>
      </c>
      <c r="AC23" s="75">
        <f>-SUM(OPEX!AC274,OPEX!AC281,OPEX!AC288,OPEX!AC295)</f>
        <v>-319579</v>
      </c>
      <c r="AD23" s="75">
        <f>-SUM(OPEX!AD274,OPEX!AD281,OPEX!AD288,OPEX!AD295)</f>
        <v>-319126</v>
      </c>
      <c r="AE23" s="75">
        <f>-SUM(OPEX!AE274,OPEX!AE281,OPEX!AE288,OPEX!AE295)</f>
        <v>-318674</v>
      </c>
      <c r="AF23" s="75">
        <f>-SUM(OPEX!AF274,OPEX!AF281,OPEX!AF288,OPEX!AF295)</f>
        <v>-318221</v>
      </c>
      <c r="AG23" s="75">
        <f>-SUM(OPEX!AG274,OPEX!AG281,OPEX!AG288,OPEX!AG295)</f>
        <v>-317317</v>
      </c>
      <c r="AH23" s="75">
        <f>-SUM(OPEX!AH274,OPEX!AH281,OPEX!AH288,OPEX!AH295)</f>
        <v>-316410</v>
      </c>
      <c r="AI23" s="75">
        <f>-SUM(OPEX!AI274,OPEX!AI281,OPEX!AI288,OPEX!AI295)</f>
        <v>-315502</v>
      </c>
      <c r="AJ23" s="75">
        <f>-SUM(OPEX!AJ274,OPEX!AJ281,OPEX!AJ288,OPEX!AJ295)</f>
        <v>-314599</v>
      </c>
      <c r="AK23" s="75">
        <f>-SUM(OPEX!AK274,OPEX!AK281,OPEX!AK288,OPEX!AK295)</f>
        <v>-313692</v>
      </c>
      <c r="AL23" s="75">
        <f>-SUM(OPEX!AL274,OPEX!AL281,OPEX!AL288,OPEX!AL295)</f>
        <v>-312395</v>
      </c>
      <c r="AM23" s="75">
        <f>-SUM(OPEX!AM274,OPEX!AM281,OPEX!AM288,OPEX!AM295)</f>
        <v>-311096</v>
      </c>
      <c r="AN23" s="75">
        <f>-SUM(OPEX!AN274,OPEX!AN281,OPEX!AN288,OPEX!AN295)</f>
        <v>-309797</v>
      </c>
      <c r="AO23" s="75">
        <f>-SUM(OPEX!AO274,OPEX!AO281,OPEX!AO288,OPEX!AO295)</f>
        <v>-308500</v>
      </c>
      <c r="AP23" s="75">
        <f>-SUM(OPEX!AP274,OPEX!AP281,OPEX!AP288,OPEX!AP295)</f>
        <v>-307204</v>
      </c>
      <c r="AQ23" s="8"/>
    </row>
    <row r="24" spans="2:43">
      <c r="B24" s="5"/>
      <c r="F24" s="40" t="s">
        <v>54</v>
      </c>
      <c r="G24" s="74">
        <f t="shared" si="5"/>
        <v>-15055267</v>
      </c>
      <c r="H24" s="75">
        <f>-SUM(OPEX!H275,OPEX!H282,OPEX!H289,OPEX!H296)</f>
        <v>-330696</v>
      </c>
      <c r="I24" s="75">
        <f>-SUM(OPEX!I275,OPEX!I282,OPEX!I289,OPEX!I296)</f>
        <v>-334818</v>
      </c>
      <c r="J24" s="75">
        <f>-SUM(OPEX!J275,OPEX!J282,OPEX!J289,OPEX!J296)</f>
        <v>-342316</v>
      </c>
      <c r="K24" s="75">
        <f>-SUM(OPEX!K275,OPEX!K282,OPEX!K289,OPEX!K296)</f>
        <v>-349914</v>
      </c>
      <c r="L24" s="75">
        <f>-SUM(OPEX!L275,OPEX!L282,OPEX!L289,OPEX!L296)</f>
        <v>-357377</v>
      </c>
      <c r="M24" s="75">
        <f>-SUM(OPEX!M275,OPEX!M282,OPEX!M289,OPEX!M296)</f>
        <v>-363719</v>
      </c>
      <c r="N24" s="75">
        <f>-SUM(OPEX!N275,OPEX!N282,OPEX!N289,OPEX!N296)</f>
        <v>-376823</v>
      </c>
      <c r="O24" s="75">
        <f>-SUM(OPEX!O275,OPEX!O282,OPEX!O289,OPEX!O296)</f>
        <v>-390119</v>
      </c>
      <c r="P24" s="75">
        <f>-SUM(OPEX!P275,OPEX!P282,OPEX!P289,OPEX!P296)</f>
        <v>-403608</v>
      </c>
      <c r="Q24" s="75">
        <f>-SUM(OPEX!Q275,OPEX!Q282,OPEX!Q289,OPEX!Q296)</f>
        <v>-416360</v>
      </c>
      <c r="R24" s="75">
        <f>-SUM(OPEX!R275,OPEX!R282,OPEX!R289,OPEX!R296)</f>
        <v>-427839</v>
      </c>
      <c r="S24" s="75">
        <f>-SUM(OPEX!S275,OPEX!S282,OPEX!S289,OPEX!S296)</f>
        <v>-438472</v>
      </c>
      <c r="T24" s="75">
        <f>-SUM(OPEX!T275,OPEX!T282,OPEX!T289,OPEX!T296)</f>
        <v>-449200</v>
      </c>
      <c r="U24" s="75">
        <f>-SUM(OPEX!U275,OPEX!U282,OPEX!U289,OPEX!U296)</f>
        <v>-451424</v>
      </c>
      <c r="V24" s="75">
        <f>-SUM(OPEX!V275,OPEX!V282,OPEX!V289,OPEX!V296)</f>
        <v>-453650</v>
      </c>
      <c r="W24" s="75">
        <f>-SUM(OPEX!W275,OPEX!W282,OPEX!W289,OPEX!W296)</f>
        <v>-454620</v>
      </c>
      <c r="X24" s="75">
        <f>-SUM(OPEX!X275,OPEX!X282,OPEX!X289,OPEX!X296)</f>
        <v>-455591</v>
      </c>
      <c r="Y24" s="75">
        <f>-SUM(OPEX!Y275,OPEX!Y282,OPEX!Y289,OPEX!Y296)</f>
        <v>-456563</v>
      </c>
      <c r="Z24" s="75">
        <f>-SUM(OPEX!Z275,OPEX!Z282,OPEX!Z289,OPEX!Z296)</f>
        <v>-457534</v>
      </c>
      <c r="AA24" s="75">
        <f>-SUM(OPEX!AA275,OPEX!AA282,OPEX!AA289,OPEX!AA296)</f>
        <v>-458506</v>
      </c>
      <c r="AB24" s="75">
        <f>-SUM(OPEX!AB275,OPEX!AB282,OPEX!AB289,OPEX!AB296)</f>
        <v>-458634</v>
      </c>
      <c r="AC24" s="75">
        <f>-SUM(OPEX!AC275,OPEX!AC282,OPEX!AC289,OPEX!AC296)</f>
        <v>-458759</v>
      </c>
      <c r="AD24" s="75">
        <f>-SUM(OPEX!AD275,OPEX!AD282,OPEX!AD289,OPEX!AD296)</f>
        <v>-458888</v>
      </c>
      <c r="AE24" s="75">
        <f>-SUM(OPEX!AE275,OPEX!AE282,OPEX!AE289,OPEX!AE296)</f>
        <v>-459013</v>
      </c>
      <c r="AF24" s="75">
        <f>-SUM(OPEX!AF275,OPEX!AF282,OPEX!AF289,OPEX!AF296)</f>
        <v>-459139</v>
      </c>
      <c r="AG24" s="75">
        <f>-SUM(OPEX!AG275,OPEX!AG282,OPEX!AG289,OPEX!AG296)</f>
        <v>-459146</v>
      </c>
      <c r="AH24" s="75">
        <f>-SUM(OPEX!AH275,OPEX!AH282,OPEX!AH289,OPEX!AH296)</f>
        <v>-459152</v>
      </c>
      <c r="AI24" s="75">
        <f>-SUM(OPEX!AI275,OPEX!AI282,OPEX!AI289,OPEX!AI296)</f>
        <v>-459162</v>
      </c>
      <c r="AJ24" s="75">
        <f>-SUM(OPEX!AJ275,OPEX!AJ282,OPEX!AJ289,OPEX!AJ296)</f>
        <v>-459169</v>
      </c>
      <c r="AK24" s="75">
        <f>-SUM(OPEX!AK275,OPEX!AK282,OPEX!AK289,OPEX!AK296)</f>
        <v>-459176</v>
      </c>
      <c r="AL24" s="75">
        <f>-SUM(OPEX!AL275,OPEX!AL282,OPEX!AL289,OPEX!AL296)</f>
        <v>-459176</v>
      </c>
      <c r="AM24" s="75">
        <f>-SUM(OPEX!AM275,OPEX!AM282,OPEX!AM289,OPEX!AM296)</f>
        <v>-459176</v>
      </c>
      <c r="AN24" s="75">
        <f>-SUM(OPEX!AN275,OPEX!AN282,OPEX!AN289,OPEX!AN296)</f>
        <v>-459176</v>
      </c>
      <c r="AO24" s="75">
        <f>-SUM(OPEX!AO275,OPEX!AO282,OPEX!AO289,OPEX!AO296)</f>
        <v>-459176</v>
      </c>
      <c r="AP24" s="75">
        <f>-SUM(OPEX!AP275,OPEX!AP282,OPEX!AP289,OPEX!AP296)</f>
        <v>-459176</v>
      </c>
      <c r="AQ24" s="8"/>
    </row>
    <row r="25" spans="2:43">
      <c r="B25" s="5"/>
      <c r="F25" s="40" t="s">
        <v>11</v>
      </c>
      <c r="G25" s="74">
        <f t="shared" si="5"/>
        <v>-5434137</v>
      </c>
      <c r="H25" s="75">
        <f>-SUM(OPEX!H276,OPEX!H283,OPEX!H290,OPEX!H297)</f>
        <v>-120222</v>
      </c>
      <c r="I25" s="75">
        <f>-SUM(OPEX!I276,OPEX!I283,OPEX!I290,OPEX!I297)</f>
        <v>-121713</v>
      </c>
      <c r="J25" s="75">
        <f>-SUM(OPEX!J276,OPEX!J283,OPEX!J290,OPEX!J297)</f>
        <v>-124364</v>
      </c>
      <c r="K25" s="75">
        <f>-SUM(OPEX!K276,OPEX!K283,OPEX!K290,OPEX!K297)</f>
        <v>-127043</v>
      </c>
      <c r="L25" s="75">
        <f>-SUM(OPEX!L276,OPEX!L283,OPEX!L290,OPEX!L297)</f>
        <v>-129684</v>
      </c>
      <c r="M25" s="75">
        <f>-SUM(OPEX!M276,OPEX!M283,OPEX!M290,OPEX!M297)</f>
        <v>-131916</v>
      </c>
      <c r="N25" s="75">
        <f>-SUM(OPEX!N276,OPEX!N283,OPEX!N290,OPEX!N297)</f>
        <v>-136532</v>
      </c>
      <c r="O25" s="75">
        <f>-SUM(OPEX!O276,OPEX!O283,OPEX!O290,OPEX!O297)</f>
        <v>-141212</v>
      </c>
      <c r="P25" s="75">
        <f>-SUM(OPEX!P276,OPEX!P283,OPEX!P290,OPEX!P297)</f>
        <v>-145961</v>
      </c>
      <c r="Q25" s="75">
        <f>-SUM(OPEX!Q276,OPEX!Q283,OPEX!Q290,OPEX!Q297)</f>
        <v>-150428</v>
      </c>
      <c r="R25" s="75">
        <f>-SUM(OPEX!R276,OPEX!R283,OPEX!R290,OPEX!R297)</f>
        <v>-154439</v>
      </c>
      <c r="S25" s="75">
        <f>-SUM(OPEX!S276,OPEX!S283,OPEX!S290,OPEX!S297)</f>
        <v>-158166</v>
      </c>
      <c r="T25" s="75">
        <f>-SUM(OPEX!T276,OPEX!T283,OPEX!T290,OPEX!T297)</f>
        <v>-161931</v>
      </c>
      <c r="U25" s="75">
        <f>-SUM(OPEX!U276,OPEX!U283,OPEX!U290,OPEX!U297)</f>
        <v>-162723</v>
      </c>
      <c r="V25" s="75">
        <f>-SUM(OPEX!V276,OPEX!V283,OPEX!V290,OPEX!V297)</f>
        <v>-163519</v>
      </c>
      <c r="W25" s="75">
        <f>-SUM(OPEX!W276,OPEX!W283,OPEX!W290,OPEX!W297)</f>
        <v>-163865</v>
      </c>
      <c r="X25" s="75">
        <f>-SUM(OPEX!X276,OPEX!X283,OPEX!X290,OPEX!X297)</f>
        <v>-164211</v>
      </c>
      <c r="Y25" s="75">
        <f>-SUM(OPEX!Y276,OPEX!Y283,OPEX!Y290,OPEX!Y297)</f>
        <v>-164555</v>
      </c>
      <c r="Z25" s="75">
        <f>-SUM(OPEX!Z276,OPEX!Z283,OPEX!Z290,OPEX!Z297)</f>
        <v>-164899</v>
      </c>
      <c r="AA25" s="75">
        <f>-SUM(OPEX!AA276,OPEX!AA283,OPEX!AA290,OPEX!AA297)</f>
        <v>-165244</v>
      </c>
      <c r="AB25" s="75">
        <f>-SUM(OPEX!AB276,OPEX!AB283,OPEX!AB290,OPEX!AB297)</f>
        <v>-165287</v>
      </c>
      <c r="AC25" s="75">
        <f>-SUM(OPEX!AC276,OPEX!AC283,OPEX!AC290,OPEX!AC297)</f>
        <v>-165329</v>
      </c>
      <c r="AD25" s="75">
        <f>-SUM(OPEX!AD276,OPEX!AD283,OPEX!AD290,OPEX!AD297)</f>
        <v>-165372</v>
      </c>
      <c r="AE25" s="75">
        <f>-SUM(OPEX!AE276,OPEX!AE283,OPEX!AE290,OPEX!AE297)</f>
        <v>-165414</v>
      </c>
      <c r="AF25" s="75">
        <f>-SUM(OPEX!AF276,OPEX!AF283,OPEX!AF290,OPEX!AF297)</f>
        <v>-165455</v>
      </c>
      <c r="AG25" s="75">
        <f>-SUM(OPEX!AG276,OPEX!AG283,OPEX!AG290,OPEX!AG297)</f>
        <v>-165458</v>
      </c>
      <c r="AH25" s="75">
        <f>-SUM(OPEX!AH276,OPEX!AH283,OPEX!AH290,OPEX!AH297)</f>
        <v>-165460</v>
      </c>
      <c r="AI25" s="75">
        <f>-SUM(OPEX!AI276,OPEX!AI283,OPEX!AI290,OPEX!AI297)</f>
        <v>-165463</v>
      </c>
      <c r="AJ25" s="75">
        <f>-SUM(OPEX!AJ276,OPEX!AJ283,OPEX!AJ290,OPEX!AJ297)</f>
        <v>-165464</v>
      </c>
      <c r="AK25" s="75">
        <f>-SUM(OPEX!AK276,OPEX!AK283,OPEX!AK290,OPEX!AK297)</f>
        <v>-165468</v>
      </c>
      <c r="AL25" s="75">
        <f>-SUM(OPEX!AL276,OPEX!AL283,OPEX!AL290,OPEX!AL297)</f>
        <v>-165468</v>
      </c>
      <c r="AM25" s="75">
        <f>-SUM(OPEX!AM276,OPEX!AM283,OPEX!AM290,OPEX!AM297)</f>
        <v>-165468</v>
      </c>
      <c r="AN25" s="75">
        <f>-SUM(OPEX!AN276,OPEX!AN283,OPEX!AN290,OPEX!AN297)</f>
        <v>-165468</v>
      </c>
      <c r="AO25" s="75">
        <f>-SUM(OPEX!AO276,OPEX!AO283,OPEX!AO290,OPEX!AO297)</f>
        <v>-165468</v>
      </c>
      <c r="AP25" s="75">
        <f>-SUM(OPEX!AP276,OPEX!AP283,OPEX!AP290,OPEX!AP297)</f>
        <v>-165468</v>
      </c>
      <c r="AQ25" s="8"/>
    </row>
    <row r="26" spans="2:43">
      <c r="B26" s="5"/>
      <c r="F26" s="40" t="s">
        <v>15</v>
      </c>
      <c r="G26" s="74">
        <f t="shared" si="5"/>
        <v>-4783814</v>
      </c>
      <c r="H26" s="75">
        <f>-SUM(OPEX!H277,OPEX!H284,OPEX!H291,OPEX!H298)</f>
        <v>-90219</v>
      </c>
      <c r="I26" s="75">
        <f>-SUM(OPEX!I277,OPEX!I284,OPEX!I291,OPEX!I298)</f>
        <v>-94798</v>
      </c>
      <c r="J26" s="75">
        <f>-SUM(OPEX!J277,OPEX!J284,OPEX!J291,OPEX!J298)</f>
        <v>-97757</v>
      </c>
      <c r="K26" s="75">
        <f>-SUM(OPEX!K277,OPEX!K284,OPEX!K291,OPEX!K298)</f>
        <v>-100772</v>
      </c>
      <c r="L26" s="75">
        <f>-SUM(OPEX!L277,OPEX!L284,OPEX!L291,OPEX!L298)</f>
        <v>-103694</v>
      </c>
      <c r="M26" s="75">
        <f>-SUM(OPEX!M277,OPEX!M284,OPEX!M291,OPEX!M298)</f>
        <v>-106692</v>
      </c>
      <c r="N26" s="75">
        <f>-SUM(OPEX!N277,OPEX!N284,OPEX!N291,OPEX!N298)</f>
        <v>-112411</v>
      </c>
      <c r="O26" s="75">
        <f>-SUM(OPEX!O277,OPEX!O284,OPEX!O291,OPEX!O298)</f>
        <v>-118221</v>
      </c>
      <c r="P26" s="75">
        <f>-SUM(OPEX!P277,OPEX!P284,OPEX!P291,OPEX!P298)</f>
        <v>-124123</v>
      </c>
      <c r="Q26" s="75">
        <f>-SUM(OPEX!Q277,OPEX!Q284,OPEX!Q291,OPEX!Q298)</f>
        <v>-129974</v>
      </c>
      <c r="R26" s="75">
        <f>-SUM(OPEX!R277,OPEX!R284,OPEX!R291,OPEX!R298)</f>
        <v>-135461</v>
      </c>
      <c r="S26" s="75">
        <f>-SUM(OPEX!S277,OPEX!S284,OPEX!S291,OPEX!S298)</f>
        <v>-140373</v>
      </c>
      <c r="T26" s="75">
        <f>-SUM(OPEX!T277,OPEX!T284,OPEX!T291,OPEX!T298)</f>
        <v>-145332</v>
      </c>
      <c r="U26" s="75">
        <f>-SUM(OPEX!U277,OPEX!U284,OPEX!U291,OPEX!U298)</f>
        <v>-146484</v>
      </c>
      <c r="V26" s="75">
        <f>-SUM(OPEX!V277,OPEX!V284,OPEX!V291,OPEX!V298)</f>
        <v>-147637</v>
      </c>
      <c r="W26" s="75">
        <f>-SUM(OPEX!W277,OPEX!W284,OPEX!W291,OPEX!W298)</f>
        <v>-148000</v>
      </c>
      <c r="X26" s="75">
        <f>-SUM(OPEX!X277,OPEX!X284,OPEX!X291,OPEX!X298)</f>
        <v>-148359</v>
      </c>
      <c r="Y26" s="75">
        <f>-SUM(OPEX!Y277,OPEX!Y284,OPEX!Y291,OPEX!Y298)</f>
        <v>-148724</v>
      </c>
      <c r="Z26" s="75">
        <f>-SUM(OPEX!Z277,OPEX!Z284,OPEX!Z291,OPEX!Z298)</f>
        <v>-149086</v>
      </c>
      <c r="AA26" s="75">
        <f>-SUM(OPEX!AA277,OPEX!AA284,OPEX!AA291,OPEX!AA298)</f>
        <v>-149452</v>
      </c>
      <c r="AB26" s="75">
        <f>-SUM(OPEX!AB277,OPEX!AB284,OPEX!AB291,OPEX!AB298)</f>
        <v>-149526</v>
      </c>
      <c r="AC26" s="75">
        <f>-SUM(OPEX!AC277,OPEX!AC284,OPEX!AC291,OPEX!AC298)</f>
        <v>-149603</v>
      </c>
      <c r="AD26" s="75">
        <f>-SUM(OPEX!AD277,OPEX!AD284,OPEX!AD291,OPEX!AD298)</f>
        <v>-149682</v>
      </c>
      <c r="AE26" s="75">
        <f>-SUM(OPEX!AE277,OPEX!AE284,OPEX!AE291,OPEX!AE298)</f>
        <v>-149760</v>
      </c>
      <c r="AF26" s="75">
        <f>-SUM(OPEX!AF277,OPEX!AF284,OPEX!AF291,OPEX!AF298)</f>
        <v>-149838</v>
      </c>
      <c r="AG26" s="75">
        <f>-SUM(OPEX!AG277,OPEX!AG284,OPEX!AG291,OPEX!AG298)</f>
        <v>-149831</v>
      </c>
      <c r="AH26" s="75">
        <f>-SUM(OPEX!AH277,OPEX!AH284,OPEX!AH291,OPEX!AH298)</f>
        <v>-149824</v>
      </c>
      <c r="AI26" s="75">
        <f>-SUM(OPEX!AI277,OPEX!AI284,OPEX!AI291,OPEX!AI298)</f>
        <v>-149817</v>
      </c>
      <c r="AJ26" s="75">
        <f>-SUM(OPEX!AJ277,OPEX!AJ284,OPEX!AJ291,OPEX!AJ298)</f>
        <v>-149810</v>
      </c>
      <c r="AK26" s="75">
        <f>-SUM(OPEX!AK277,OPEX!AK284,OPEX!AK291,OPEX!AK298)</f>
        <v>-149803</v>
      </c>
      <c r="AL26" s="75">
        <f>-SUM(OPEX!AL277,OPEX!AL284,OPEX!AL291,OPEX!AL298)</f>
        <v>-149785</v>
      </c>
      <c r="AM26" s="75">
        <f>-SUM(OPEX!AM277,OPEX!AM284,OPEX!AM291,OPEX!AM298)</f>
        <v>-149768</v>
      </c>
      <c r="AN26" s="75">
        <f>-SUM(OPEX!AN277,OPEX!AN284,OPEX!AN291,OPEX!AN298)</f>
        <v>-149750</v>
      </c>
      <c r="AO26" s="75">
        <f>-SUM(OPEX!AO277,OPEX!AO284,OPEX!AO291,OPEX!AO298)</f>
        <v>-149733</v>
      </c>
      <c r="AP26" s="75">
        <f>-SUM(OPEX!AP277,OPEX!AP284,OPEX!AP291,OPEX!AP298)</f>
        <v>-149715</v>
      </c>
      <c r="AQ26" s="8"/>
    </row>
    <row r="27" spans="2:43">
      <c r="B27" s="5"/>
      <c r="F27" s="40" t="s">
        <v>118</v>
      </c>
      <c r="G27" s="74">
        <f t="shared" si="5"/>
        <v>-2704.6546627272287</v>
      </c>
      <c r="H27" s="75">
        <v>-2704.6546627272287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75">
        <v>0</v>
      </c>
      <c r="AC27" s="75">
        <v>0</v>
      </c>
      <c r="AD27" s="75">
        <v>0</v>
      </c>
      <c r="AE27" s="75">
        <v>0</v>
      </c>
      <c r="AF27" s="75">
        <v>0</v>
      </c>
      <c r="AG27" s="75">
        <v>0</v>
      </c>
      <c r="AH27" s="75">
        <v>0</v>
      </c>
      <c r="AI27" s="75">
        <v>0</v>
      </c>
      <c r="AJ27" s="75">
        <v>0</v>
      </c>
      <c r="AK27" s="75">
        <v>0</v>
      </c>
      <c r="AL27" s="75">
        <v>0</v>
      </c>
      <c r="AM27" s="75">
        <v>0</v>
      </c>
      <c r="AN27" s="75">
        <v>0</v>
      </c>
      <c r="AO27" s="75">
        <v>0</v>
      </c>
      <c r="AP27" s="75">
        <v>0</v>
      </c>
      <c r="AQ27" s="8"/>
    </row>
    <row r="28" spans="2:43">
      <c r="B28" s="5"/>
      <c r="F28" s="40" t="s">
        <v>59</v>
      </c>
      <c r="G28" s="74">
        <f t="shared" si="5"/>
        <v>-1231385.1428701782</v>
      </c>
      <c r="H28" s="75">
        <v>-25674.665847447672</v>
      </c>
      <c r="I28" s="75">
        <v>-26177.230828683278</v>
      </c>
      <c r="J28" s="75">
        <v>-28634.57468741179</v>
      </c>
      <c r="K28" s="75">
        <v>-31312.786314985551</v>
      </c>
      <c r="L28" s="75">
        <v>-33862.874702031673</v>
      </c>
      <c r="M28" s="75">
        <v>-35798.886226198149</v>
      </c>
      <c r="N28" s="75">
        <v>-37486.171451824732</v>
      </c>
      <c r="O28" s="75">
        <v>-37072.569330824423</v>
      </c>
      <c r="P28" s="75">
        <v>-36545.030738676352</v>
      </c>
      <c r="Q28" s="75">
        <v>-36003.539329145635</v>
      </c>
      <c r="R28" s="75">
        <v>-35153.789923326098</v>
      </c>
      <c r="S28" s="75">
        <v>-35908.835062270737</v>
      </c>
      <c r="T28" s="75">
        <v>-36677.359765820314</v>
      </c>
      <c r="U28" s="75">
        <v>-36697.88707102515</v>
      </c>
      <c r="V28" s="75">
        <v>-36714.216684318817</v>
      </c>
      <c r="W28" s="75">
        <v>-36657.94089620874</v>
      </c>
      <c r="X28" s="75">
        <v>-36635.680493739615</v>
      </c>
      <c r="Y28" s="75">
        <v>-36617.613293664792</v>
      </c>
      <c r="Z28" s="75">
        <v>-36603.26127093361</v>
      </c>
      <c r="AA28" s="75">
        <v>-36591.347962938722</v>
      </c>
      <c r="AB28" s="75">
        <v>-36522.713599530507</v>
      </c>
      <c r="AC28" s="75">
        <v>-36455.944542433957</v>
      </c>
      <c r="AD28" s="75">
        <v>-36392.126971228376</v>
      </c>
      <c r="AE28" s="75">
        <v>-36330.478593603242</v>
      </c>
      <c r="AF28" s="75">
        <v>-36270.813447043001</v>
      </c>
      <c r="AG28" s="75">
        <v>-36160.666925572303</v>
      </c>
      <c r="AH28" s="75">
        <v>-36051.536536411506</v>
      </c>
      <c r="AI28" s="75">
        <v>-35944.970409791655</v>
      </c>
      <c r="AJ28" s="75">
        <v>-35840.445775129287</v>
      </c>
      <c r="AK28" s="75">
        <v>-35738.113579106408</v>
      </c>
      <c r="AL28" s="75">
        <v>-35596.168083600009</v>
      </c>
      <c r="AM28" s="75">
        <v>-35454.247866055193</v>
      </c>
      <c r="AN28" s="75">
        <v>-35318.751911495492</v>
      </c>
      <c r="AO28" s="75">
        <v>-35194.328529917933</v>
      </c>
      <c r="AP28" s="75">
        <v>-35287.574217783236</v>
      </c>
      <c r="AQ28" s="8"/>
    </row>
    <row r="29" spans="2:43">
      <c r="B29" s="5"/>
      <c r="F29" s="40" t="s">
        <v>60</v>
      </c>
      <c r="G29" s="74">
        <f t="shared" si="5"/>
        <v>-37941131.278237328</v>
      </c>
      <c r="H29" s="75">
        <v>-1417624.2779765113</v>
      </c>
      <c r="I29" s="75">
        <v>-1420580.9418603475</v>
      </c>
      <c r="J29" s="75">
        <v>-1385490.5265669404</v>
      </c>
      <c r="K29" s="75">
        <v>-1352289.0388278333</v>
      </c>
      <c r="L29" s="75">
        <v>-1262456.538980633</v>
      </c>
      <c r="M29" s="75">
        <v>-1227108.3971008079</v>
      </c>
      <c r="N29" s="75">
        <v>-1183773.8714896049</v>
      </c>
      <c r="O29" s="75">
        <v>-1144137.5382689398</v>
      </c>
      <c r="P29" s="75">
        <v>-1102526.0637315796</v>
      </c>
      <c r="Q29" s="75">
        <v>-1060702.1821401534</v>
      </c>
      <c r="R29" s="75">
        <v>-1018304.1221645067</v>
      </c>
      <c r="S29" s="75">
        <v>-1020259.7868704995</v>
      </c>
      <c r="T29" s="75">
        <v>-1022215.7067650728</v>
      </c>
      <c r="U29" s="75">
        <v>-1024171.3345440683</v>
      </c>
      <c r="V29" s="75">
        <v>-1026127.4714416814</v>
      </c>
      <c r="W29" s="75">
        <v>-1026334.7585569775</v>
      </c>
      <c r="X29" s="75">
        <v>-1026541.3868371906</v>
      </c>
      <c r="Y29" s="75">
        <v>-1026748.2618469925</v>
      </c>
      <c r="Z29" s="75">
        <v>-1026955.776311603</v>
      </c>
      <c r="AA29" s="75">
        <v>-1027162.9965385078</v>
      </c>
      <c r="AB29" s="75">
        <v>-1025764.2669868952</v>
      </c>
      <c r="AC29" s="75">
        <v>-1024365.5797075039</v>
      </c>
      <c r="AD29" s="75">
        <v>-1022967.7789930378</v>
      </c>
      <c r="AE29" s="75">
        <v>-1021569.1125683112</v>
      </c>
      <c r="AF29" s="75">
        <v>-1020170.6856354612</v>
      </c>
      <c r="AG29" s="75">
        <v>-1017301.6824778512</v>
      </c>
      <c r="AH29" s="75">
        <v>-1014432.1607675517</v>
      </c>
      <c r="AI29" s="75">
        <v>-1011563.2113705592</v>
      </c>
      <c r="AJ29" s="75">
        <v>-1008694.3022085057</v>
      </c>
      <c r="AK29" s="75">
        <v>-1005825.1416696892</v>
      </c>
      <c r="AL29" s="75">
        <v>-1001681.0851585706</v>
      </c>
      <c r="AM29" s="75">
        <v>-997537.29834611365</v>
      </c>
      <c r="AN29" s="75">
        <v>-993393.43010853429</v>
      </c>
      <c r="AO29" s="75">
        <v>-989249.3443392769</v>
      </c>
      <c r="AP29" s="75">
        <v>-985105.21907901892</v>
      </c>
      <c r="AQ29" s="8"/>
    </row>
    <row r="30" spans="2:43">
      <c r="B30" s="5"/>
      <c r="F30" s="40" t="s">
        <v>61</v>
      </c>
      <c r="G30" s="74">
        <f t="shared" si="5"/>
        <v>-67317.33875000001</v>
      </c>
      <c r="H30" s="75">
        <v>-4021.9615000000003</v>
      </c>
      <c r="I30" s="75">
        <v>-4021.9615000000003</v>
      </c>
      <c r="J30" s="75">
        <v>-4021.9615000000003</v>
      </c>
      <c r="K30" s="75">
        <v>-4021.9615000000003</v>
      </c>
      <c r="L30" s="75">
        <v>-4021.9615000000003</v>
      </c>
      <c r="M30" s="75">
        <v>-2823.2427500000003</v>
      </c>
      <c r="N30" s="75">
        <v>-2823.2427500000003</v>
      </c>
      <c r="O30" s="75">
        <v>-2823.2427500000003</v>
      </c>
      <c r="P30" s="75">
        <v>-2823.2427500000003</v>
      </c>
      <c r="Q30" s="75">
        <v>-2823.2427500000003</v>
      </c>
      <c r="R30" s="75">
        <v>-1317.9365</v>
      </c>
      <c r="S30" s="75">
        <v>-1317.9365</v>
      </c>
      <c r="T30" s="75">
        <v>-1317.9365</v>
      </c>
      <c r="U30" s="75">
        <v>-1317.9365</v>
      </c>
      <c r="V30" s="75">
        <v>-1317.9365</v>
      </c>
      <c r="W30" s="75">
        <v>-595.22075000000007</v>
      </c>
      <c r="X30" s="75">
        <v>-595.22075000000007</v>
      </c>
      <c r="Y30" s="75">
        <v>-595.22075000000007</v>
      </c>
      <c r="Z30" s="75">
        <v>-595.22075000000007</v>
      </c>
      <c r="AA30" s="75">
        <v>-595.22075000000007</v>
      </c>
      <c r="AB30" s="75">
        <v>-413.72200000000004</v>
      </c>
      <c r="AC30" s="75">
        <v>-413.72200000000004</v>
      </c>
      <c r="AD30" s="75">
        <v>-413.72200000000004</v>
      </c>
      <c r="AE30" s="75">
        <v>-413.72200000000004</v>
      </c>
      <c r="AF30" s="75">
        <v>-413.72200000000004</v>
      </c>
      <c r="AG30" s="75">
        <v>-269.42275000000001</v>
      </c>
      <c r="AH30" s="75">
        <v>-269.42275000000001</v>
      </c>
      <c r="AI30" s="75">
        <v>-269.42275000000001</v>
      </c>
      <c r="AJ30" s="75">
        <v>-269.42275000000001</v>
      </c>
      <c r="AK30" s="75">
        <v>-269.42275000000001</v>
      </c>
      <c r="AL30" s="75">
        <v>-4021.9615000000003</v>
      </c>
      <c r="AM30" s="75">
        <v>-4021.9615000000003</v>
      </c>
      <c r="AN30" s="75">
        <v>-4021.9615000000003</v>
      </c>
      <c r="AO30" s="75">
        <v>-4021.9615000000003</v>
      </c>
      <c r="AP30" s="75">
        <v>-4021.9615000000003</v>
      </c>
      <c r="AQ30" s="8"/>
    </row>
    <row r="31" spans="2:43">
      <c r="B31" s="5"/>
      <c r="F31" s="40" t="s">
        <v>120</v>
      </c>
      <c r="G31" s="74">
        <f t="shared" ref="G31:G32" si="7">SUM(H31:AP31)</f>
        <v>-384124.45915700571</v>
      </c>
      <c r="H31" s="75">
        <v>-11409.110513727386</v>
      </c>
      <c r="I31" s="75">
        <v>-11578.078833146566</v>
      </c>
      <c r="J31" s="75">
        <v>-11608.686756679532</v>
      </c>
      <c r="K31" s="75">
        <v>-11515.039317983994</v>
      </c>
      <c r="L31" s="75">
        <v>-11143.136818747995</v>
      </c>
      <c r="M31" s="75">
        <v>-11016.467515598868</v>
      </c>
      <c r="N31" s="75">
        <v>-11020.619887542854</v>
      </c>
      <c r="O31" s="75">
        <v>-10950.213221439528</v>
      </c>
      <c r="P31" s="75">
        <v>-10769.925848752726</v>
      </c>
      <c r="Q31" s="75">
        <v>-10715.651440795595</v>
      </c>
      <c r="R31" s="75">
        <v>-10581.719609667362</v>
      </c>
      <c r="S31" s="75">
        <v>-10755.137933197324</v>
      </c>
      <c r="T31" s="75">
        <v>-10903.247532670192</v>
      </c>
      <c r="U31" s="75">
        <v>-10934.465671565169</v>
      </c>
      <c r="V31" s="75">
        <v>-10965.696356053233</v>
      </c>
      <c r="W31" s="75">
        <v>-10971.709212879716</v>
      </c>
      <c r="X31" s="75">
        <v>-10975.877354280781</v>
      </c>
      <c r="Y31" s="75">
        <v>-10982.77172932979</v>
      </c>
      <c r="Z31" s="75">
        <v>-10993.334301652843</v>
      </c>
      <c r="AA31" s="75">
        <v>-11001.215402787368</v>
      </c>
      <c r="AB31" s="75">
        <v>-10992.859261279304</v>
      </c>
      <c r="AC31" s="75">
        <v>-10981.835824882348</v>
      </c>
      <c r="AD31" s="75">
        <v>-10973.566821310018</v>
      </c>
      <c r="AE31" s="75">
        <v>-10965.258489186384</v>
      </c>
      <c r="AF31" s="75">
        <v>-10956.961354522135</v>
      </c>
      <c r="AG31" s="75">
        <v>-10939.459842484084</v>
      </c>
      <c r="AH31" s="75">
        <v>-10917.352233932586</v>
      </c>
      <c r="AI31" s="75">
        <v>-10897.922486947624</v>
      </c>
      <c r="AJ31" s="75">
        <v>-10878.492941137358</v>
      </c>
      <c r="AK31" s="75">
        <v>-10859.057138443273</v>
      </c>
      <c r="AL31" s="75">
        <v>-10852.269549637682</v>
      </c>
      <c r="AM31" s="75">
        <v>-10821.545615575398</v>
      </c>
      <c r="AN31" s="75">
        <v>-10793.391274387501</v>
      </c>
      <c r="AO31" s="75">
        <v>-10765.255845541215</v>
      </c>
      <c r="AP31" s="75">
        <v>-10737.125219239924</v>
      </c>
      <c r="AQ31" s="8"/>
    </row>
    <row r="32" spans="2:43">
      <c r="B32" s="5"/>
      <c r="F32" s="40" t="s">
        <v>62</v>
      </c>
      <c r="G32" s="74">
        <f t="shared" si="7"/>
        <v>-167505.21441379879</v>
      </c>
      <c r="H32" s="75">
        <v>-4785.863268965677</v>
      </c>
      <c r="I32" s="75">
        <v>-4785.863268965677</v>
      </c>
      <c r="J32" s="75">
        <v>-4785.863268965677</v>
      </c>
      <c r="K32" s="75">
        <v>-4785.863268965677</v>
      </c>
      <c r="L32" s="75">
        <v>-4785.863268965677</v>
      </c>
      <c r="M32" s="75">
        <v>-4785.863268965677</v>
      </c>
      <c r="N32" s="75">
        <v>-4785.863268965677</v>
      </c>
      <c r="O32" s="75">
        <v>-4785.863268965677</v>
      </c>
      <c r="P32" s="75">
        <v>-4785.863268965677</v>
      </c>
      <c r="Q32" s="75">
        <v>-4785.863268965677</v>
      </c>
      <c r="R32" s="75">
        <v>-4785.863268965677</v>
      </c>
      <c r="S32" s="75">
        <v>-4785.863268965677</v>
      </c>
      <c r="T32" s="75">
        <v>-4785.863268965677</v>
      </c>
      <c r="U32" s="75">
        <v>-4785.863268965677</v>
      </c>
      <c r="V32" s="75">
        <v>-4785.863268965677</v>
      </c>
      <c r="W32" s="75">
        <v>-4785.863268965677</v>
      </c>
      <c r="X32" s="75">
        <v>-4785.863268965677</v>
      </c>
      <c r="Y32" s="75">
        <v>-4785.863268965677</v>
      </c>
      <c r="Z32" s="75">
        <v>-4785.863268965677</v>
      </c>
      <c r="AA32" s="75">
        <v>-4785.863268965677</v>
      </c>
      <c r="AB32" s="75">
        <v>-4785.863268965677</v>
      </c>
      <c r="AC32" s="75">
        <v>-4785.863268965677</v>
      </c>
      <c r="AD32" s="75">
        <v>-4785.863268965677</v>
      </c>
      <c r="AE32" s="75">
        <v>-4785.863268965677</v>
      </c>
      <c r="AF32" s="75">
        <v>-4785.863268965677</v>
      </c>
      <c r="AG32" s="75">
        <v>-4785.863268965677</v>
      </c>
      <c r="AH32" s="75">
        <v>-4785.863268965677</v>
      </c>
      <c r="AI32" s="75">
        <v>-4785.863268965677</v>
      </c>
      <c r="AJ32" s="75">
        <v>-4785.863268965677</v>
      </c>
      <c r="AK32" s="75">
        <v>-4785.863268965677</v>
      </c>
      <c r="AL32" s="75">
        <v>-4785.863268965677</v>
      </c>
      <c r="AM32" s="75">
        <v>-4785.863268965677</v>
      </c>
      <c r="AN32" s="75">
        <v>-4785.863268965677</v>
      </c>
      <c r="AO32" s="75">
        <v>-4785.863268965677</v>
      </c>
      <c r="AP32" s="75">
        <v>-4785.863268965677</v>
      </c>
      <c r="AQ32" s="8"/>
    </row>
    <row r="33" spans="2:43">
      <c r="B33" s="5"/>
      <c r="F33" s="40" t="s">
        <v>63</v>
      </c>
      <c r="G33" s="74">
        <f t="shared" si="5"/>
        <v>-5098857.8299540272</v>
      </c>
      <c r="H33" s="75">
        <v>-87785.426917843288</v>
      </c>
      <c r="I33" s="75">
        <v>-89861.298807765124</v>
      </c>
      <c r="J33" s="75">
        <v>-99202.131150081783</v>
      </c>
      <c r="K33" s="75">
        <v>-109700.03450052548</v>
      </c>
      <c r="L33" s="75">
        <v>-120621.91558792346</v>
      </c>
      <c r="M33" s="75">
        <v>-129393.29488060791</v>
      </c>
      <c r="N33" s="75">
        <v>-137766.77440065</v>
      </c>
      <c r="O33" s="75">
        <v>-138955.58084663449</v>
      </c>
      <c r="P33" s="75">
        <v>-139829.50793232367</v>
      </c>
      <c r="Q33" s="75">
        <v>-140592.68188039254</v>
      </c>
      <c r="R33" s="75">
        <v>-140110.37179689985</v>
      </c>
      <c r="S33" s="75">
        <v>-146228.69088587735</v>
      </c>
      <c r="T33" s="75">
        <v>-152535.34132835525</v>
      </c>
      <c r="U33" s="75">
        <v>-155967.50551370333</v>
      </c>
      <c r="V33" s="75">
        <v>-159410.52347815741</v>
      </c>
      <c r="W33" s="75">
        <v>-159450.29199953785</v>
      </c>
      <c r="X33" s="75">
        <v>-159490.0248635413</v>
      </c>
      <c r="Y33" s="75">
        <v>-159529.79867498038</v>
      </c>
      <c r="Z33" s="75">
        <v>-159569.59773517385</v>
      </c>
      <c r="AA33" s="75">
        <v>-159609.37281033676</v>
      </c>
      <c r="AB33" s="75">
        <v>-159398.49068790235</v>
      </c>
      <c r="AC33" s="75">
        <v>-159187.6191972931</v>
      </c>
      <c r="AD33" s="75">
        <v>-158976.85610018307</v>
      </c>
      <c r="AE33" s="75">
        <v>-158765.99075350576</v>
      </c>
      <c r="AF33" s="75">
        <v>-158555.10745078087</v>
      </c>
      <c r="AG33" s="75">
        <v>-158115.06774186471</v>
      </c>
      <c r="AH33" s="75">
        <v>-157674.91998858034</v>
      </c>
      <c r="AI33" s="75">
        <v>-157234.82912522959</v>
      </c>
      <c r="AJ33" s="75">
        <v>-156794.75974083986</v>
      </c>
      <c r="AK33" s="75">
        <v>-156354.69478149799</v>
      </c>
      <c r="AL33" s="75">
        <v>-155715.73259522323</v>
      </c>
      <c r="AM33" s="75">
        <v>-155076.82634709484</v>
      </c>
      <c r="AN33" s="75">
        <v>-154437.87593888666</v>
      </c>
      <c r="AO33" s="75">
        <v>-153798.9281128346</v>
      </c>
      <c r="AP33" s="75">
        <v>-153159.96540099866</v>
      </c>
      <c r="AQ33" s="8"/>
    </row>
    <row r="34" spans="2:43">
      <c r="B34" s="5"/>
      <c r="F34" s="40" t="s">
        <v>87</v>
      </c>
      <c r="G34" s="74">
        <f t="shared" si="5"/>
        <v>-25692657.103893541</v>
      </c>
      <c r="H34" s="75">
        <v>0</v>
      </c>
      <c r="I34" s="75">
        <v>-1045700.3412372111</v>
      </c>
      <c r="J34" s="75">
        <v>-1001005.2363366489</v>
      </c>
      <c r="K34" s="75">
        <v>-1087056.2417509556</v>
      </c>
      <c r="L34" s="75">
        <v>-1169129.7374373935</v>
      </c>
      <c r="M34" s="75">
        <v>-1225553.8997918023</v>
      </c>
      <c r="N34" s="75">
        <v>-1249365.1105107185</v>
      </c>
      <c r="O34" s="75">
        <v>-1249997.6713124001</v>
      </c>
      <c r="P34" s="75">
        <v>-1154710.6611775099</v>
      </c>
      <c r="Q34" s="75">
        <v>-1059768.649313475</v>
      </c>
      <c r="R34" s="75">
        <v>-964015.49740510713</v>
      </c>
      <c r="S34" s="75">
        <v>-861912.30228334479</v>
      </c>
      <c r="T34" s="75">
        <v>-797606.00199620239</v>
      </c>
      <c r="U34" s="75">
        <v>-728366.67569743469</v>
      </c>
      <c r="V34" s="75">
        <v>-640261.62036434934</v>
      </c>
      <c r="W34" s="75">
        <v>-551846.80477249529</v>
      </c>
      <c r="X34" s="75">
        <v>-551978.07927000336</v>
      </c>
      <c r="Y34" s="75">
        <v>-552109.23100890685</v>
      </c>
      <c r="Z34" s="75">
        <v>-552240.52948352601</v>
      </c>
      <c r="AA34" s="75">
        <v>-552371.92632991634</v>
      </c>
      <c r="AB34" s="75">
        <v>-552503.22972813249</v>
      </c>
      <c r="AC34" s="75">
        <v>-551766.02258322947</v>
      </c>
      <c r="AD34" s="75">
        <v>-551028.85814099573</v>
      </c>
      <c r="AE34" s="75">
        <v>-550292.09041159693</v>
      </c>
      <c r="AF34" s="75">
        <v>-549554.94990676083</v>
      </c>
      <c r="AG34" s="75">
        <v>-548817.72664354742</v>
      </c>
      <c r="AH34" s="75">
        <v>-547287.67034652084</v>
      </c>
      <c r="AI34" s="75">
        <v>-545757.19437738508</v>
      </c>
      <c r="AJ34" s="75">
        <v>-544226.95157711674</v>
      </c>
      <c r="AK34" s="75">
        <v>-542696.77150808088</v>
      </c>
      <c r="AL34" s="75">
        <v>-541166.63299901318</v>
      </c>
      <c r="AM34" s="75">
        <v>-538948.52728696074</v>
      </c>
      <c r="AN34" s="75">
        <v>-536730.65231548715</v>
      </c>
      <c r="AO34" s="75">
        <v>-534512.59249200672</v>
      </c>
      <c r="AP34" s="75">
        <v>-1062371.0160973016</v>
      </c>
      <c r="AQ34" s="8"/>
    </row>
    <row r="35" spans="2:43" ht="5.0999999999999996" customHeight="1">
      <c r="B35" s="5"/>
      <c r="F35" s="9"/>
      <c r="G35" s="21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8"/>
    </row>
    <row r="36" spans="2:43" s="42" customFormat="1">
      <c r="B36" s="26"/>
      <c r="F36" s="10" t="s">
        <v>16</v>
      </c>
      <c r="G36" s="74">
        <f t="shared" si="5"/>
        <v>54950064.694085114</v>
      </c>
      <c r="H36" s="74">
        <f>SUM(H19,H21)</f>
        <v>1013892.818972467</v>
      </c>
      <c r="I36" s="74">
        <f t="shared" ref="I36:AP36" si="8">SUM(I19,I21)</f>
        <v>1364.7274883175269</v>
      </c>
      <c r="J36" s="74">
        <f t="shared" si="8"/>
        <v>355755.3113881764</v>
      </c>
      <c r="K36" s="74">
        <f t="shared" si="8"/>
        <v>632446.20985015575</v>
      </c>
      <c r="L36" s="74">
        <f t="shared" si="8"/>
        <v>951664.93197519518</v>
      </c>
      <c r="M36" s="74">
        <f t="shared" si="8"/>
        <v>1168128.7786257723</v>
      </c>
      <c r="N36" s="74">
        <f t="shared" si="8"/>
        <v>1358393.5398173239</v>
      </c>
      <c r="O36" s="74">
        <f t="shared" si="8"/>
        <v>1315990.5651107184</v>
      </c>
      <c r="P36" s="74">
        <f t="shared" si="8"/>
        <v>1376830.4697090383</v>
      </c>
      <c r="Q36" s="74">
        <f t="shared" si="8"/>
        <v>1410261.1004298241</v>
      </c>
      <c r="R36" s="74">
        <f t="shared" si="8"/>
        <v>1420966.6891083415</v>
      </c>
      <c r="S36" s="74">
        <f t="shared" si="8"/>
        <v>1582012.1221652757</v>
      </c>
      <c r="T36" s="74">
        <f t="shared" si="8"/>
        <v>1711943.178285622</v>
      </c>
      <c r="U36" s="74">
        <f t="shared" si="8"/>
        <v>1774191.9412032575</v>
      </c>
      <c r="V36" s="74">
        <f t="shared" si="8"/>
        <v>1854737.5631489819</v>
      </c>
      <c r="W36" s="74">
        <f t="shared" si="8"/>
        <v>1934456.8633707669</v>
      </c>
      <c r="X36" s="74">
        <f t="shared" si="8"/>
        <v>1930502.2663275609</v>
      </c>
      <c r="Y36" s="74">
        <f t="shared" si="8"/>
        <v>1926554.6785824662</v>
      </c>
      <c r="Z36" s="74">
        <f t="shared" si="8"/>
        <v>1922361.2530026254</v>
      </c>
      <c r="AA36" s="74">
        <f t="shared" si="8"/>
        <v>1919029.4519950449</v>
      </c>
      <c r="AB36" s="74">
        <f t="shared" si="8"/>
        <v>1911706.0010713614</v>
      </c>
      <c r="AC36" s="74">
        <f t="shared" si="8"/>
        <v>1906034.0185335539</v>
      </c>
      <c r="AD36" s="74">
        <f t="shared" si="8"/>
        <v>1900198.8238680633</v>
      </c>
      <c r="AE36" s="74">
        <f t="shared" si="8"/>
        <v>1894658.2963952636</v>
      </c>
      <c r="AF36" s="74">
        <f t="shared" si="8"/>
        <v>1889378.3565422008</v>
      </c>
      <c r="AG36" s="74">
        <f t="shared" si="8"/>
        <v>1879497.3670926876</v>
      </c>
      <c r="AH36" s="74">
        <f t="shared" si="8"/>
        <v>1871469.6122962381</v>
      </c>
      <c r="AI36" s="74">
        <f t="shared" si="8"/>
        <v>1863243.3075166745</v>
      </c>
      <c r="AJ36" s="74">
        <f t="shared" si="8"/>
        <v>1855286.8650888759</v>
      </c>
      <c r="AK36" s="74">
        <f t="shared" si="8"/>
        <v>1847621.7458517365</v>
      </c>
      <c r="AL36" s="74">
        <f t="shared" si="8"/>
        <v>1832371.031324991</v>
      </c>
      <c r="AM36" s="74">
        <f t="shared" si="8"/>
        <v>1822622.7785765943</v>
      </c>
      <c r="AN36" s="74">
        <f t="shared" si="8"/>
        <v>1813207.995214974</v>
      </c>
      <c r="AO36" s="74">
        <f t="shared" si="8"/>
        <v>1805254.8632338489</v>
      </c>
      <c r="AP36" s="74">
        <f t="shared" si="8"/>
        <v>1296029.1709211231</v>
      </c>
      <c r="AQ36" s="13"/>
    </row>
    <row r="37" spans="2:43" ht="5.0999999999999996" customHeight="1">
      <c r="B37" s="5"/>
      <c r="F37" s="9"/>
      <c r="G37" s="21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8"/>
    </row>
    <row r="38" spans="2:43">
      <c r="B38" s="5"/>
      <c r="F38" s="9" t="s">
        <v>86</v>
      </c>
      <c r="G38" s="74">
        <f t="shared" si="5"/>
        <v>-13933836.853148391</v>
      </c>
      <c r="H38" s="75">
        <v>-103412.87855272045</v>
      </c>
      <c r="I38" s="75">
        <v>-129843.0563506894</v>
      </c>
      <c r="J38" s="75">
        <v>-223795.07636738394</v>
      </c>
      <c r="K38" s="75">
        <v>-309221.31446878583</v>
      </c>
      <c r="L38" s="75">
        <v>-399842.22531937959</v>
      </c>
      <c r="M38" s="75">
        <v>-492879.07568456134</v>
      </c>
      <c r="N38" s="75">
        <v>-563629.7612623258</v>
      </c>
      <c r="O38" s="75">
        <v>-594928.59554156801</v>
      </c>
      <c r="P38" s="75">
        <v>-617317.2529134542</v>
      </c>
      <c r="Q38" s="75">
        <v>-632595.43165444408</v>
      </c>
      <c r="R38" s="75">
        <v>-631266.60551367921</v>
      </c>
      <c r="S38" s="75">
        <v>-656380.34556990536</v>
      </c>
      <c r="T38" s="75">
        <v>-682600.0887990084</v>
      </c>
      <c r="U38" s="75">
        <v>-641672.79790516803</v>
      </c>
      <c r="V38" s="75">
        <v>-604112.87017877074</v>
      </c>
      <c r="W38" s="75">
        <v>-554494.30599736189</v>
      </c>
      <c r="X38" s="75">
        <v>-510015.06146405719</v>
      </c>
      <c r="Y38" s="75">
        <v>-471022.92881035735</v>
      </c>
      <c r="Z38" s="75">
        <v>-436643.22611376806</v>
      </c>
      <c r="AA38" s="75">
        <v>-406323.69695818936</v>
      </c>
      <c r="AB38" s="75">
        <v>-375680.47140333941</v>
      </c>
      <c r="AC38" s="75">
        <v>-348687.28014181706</v>
      </c>
      <c r="AD38" s="75">
        <v>-325367.19091262372</v>
      </c>
      <c r="AE38" s="75">
        <v>-305209.9554992253</v>
      </c>
      <c r="AF38" s="75">
        <v>-287916.24154898385</v>
      </c>
      <c r="AG38" s="75">
        <v>-271820.56557637779</v>
      </c>
      <c r="AH38" s="75">
        <v>-258540.7318087625</v>
      </c>
      <c r="AI38" s="75">
        <v>-248407.47863797392</v>
      </c>
      <c r="AJ38" s="75">
        <v>-241207.1020909806</v>
      </c>
      <c r="AK38" s="75">
        <v>-237166.56492566434</v>
      </c>
      <c r="AL38" s="75">
        <v>-236190.18497244522</v>
      </c>
      <c r="AM38" s="75">
        <v>-240363.49472395063</v>
      </c>
      <c r="AN38" s="75">
        <v>-253297.2055984177</v>
      </c>
      <c r="AO38" s="75">
        <v>-282186.74133088411</v>
      </c>
      <c r="AP38" s="75">
        <v>-359799.04855136434</v>
      </c>
      <c r="AQ38" s="8"/>
    </row>
    <row r="39" spans="2:43" ht="5.0999999999999996" customHeight="1">
      <c r="B39" s="5"/>
      <c r="F39" s="9"/>
      <c r="G39" s="21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8"/>
    </row>
    <row r="40" spans="2:43" s="42" customFormat="1">
      <c r="B40" s="26"/>
      <c r="F40" s="10" t="s">
        <v>17</v>
      </c>
      <c r="G40" s="74">
        <f t="shared" si="5"/>
        <v>41016227.840936728</v>
      </c>
      <c r="H40" s="74">
        <f>SUM(H36,H38)</f>
        <v>910479.94041974656</v>
      </c>
      <c r="I40" s="74">
        <f t="shared" ref="I40:AJ40" si="9">SUM(I36,I38)</f>
        <v>-128478.32886237187</v>
      </c>
      <c r="J40" s="74">
        <f t="shared" si="9"/>
        <v>131960.23502079246</v>
      </c>
      <c r="K40" s="74">
        <f t="shared" si="9"/>
        <v>323224.89538136992</v>
      </c>
      <c r="L40" s="74">
        <f t="shared" si="9"/>
        <v>551822.70665581559</v>
      </c>
      <c r="M40" s="74">
        <f t="shared" si="9"/>
        <v>675249.70294121094</v>
      </c>
      <c r="N40" s="74">
        <f t="shared" si="9"/>
        <v>794763.77855499811</v>
      </c>
      <c r="O40" s="74">
        <f t="shared" si="9"/>
        <v>721061.96956915036</v>
      </c>
      <c r="P40" s="74">
        <f t="shared" si="9"/>
        <v>759513.21679558407</v>
      </c>
      <c r="Q40" s="74">
        <f t="shared" si="9"/>
        <v>777665.66877538001</v>
      </c>
      <c r="R40" s="74">
        <f t="shared" si="9"/>
        <v>789700.08359466225</v>
      </c>
      <c r="S40" s="74">
        <f t="shared" si="9"/>
        <v>925631.77659537038</v>
      </c>
      <c r="T40" s="74">
        <f t="shared" si="9"/>
        <v>1029343.0894866136</v>
      </c>
      <c r="U40" s="74">
        <f t="shared" si="9"/>
        <v>1132519.1432980895</v>
      </c>
      <c r="V40" s="74">
        <f t="shared" si="9"/>
        <v>1250624.6929702112</v>
      </c>
      <c r="W40" s="74">
        <f t="shared" si="9"/>
        <v>1379962.557373405</v>
      </c>
      <c r="X40" s="74">
        <f t="shared" si="9"/>
        <v>1420487.2048635036</v>
      </c>
      <c r="Y40" s="74">
        <f t="shared" si="9"/>
        <v>1455531.7497721089</v>
      </c>
      <c r="Z40" s="74">
        <f t="shared" si="9"/>
        <v>1485718.0268888574</v>
      </c>
      <c r="AA40" s="74">
        <f t="shared" si="9"/>
        <v>1512705.7550368556</v>
      </c>
      <c r="AB40" s="74">
        <f t="shared" si="9"/>
        <v>1536025.5296680219</v>
      </c>
      <c r="AC40" s="74">
        <f t="shared" si="9"/>
        <v>1557346.738391737</v>
      </c>
      <c r="AD40" s="74">
        <f t="shared" si="9"/>
        <v>1574831.6329554396</v>
      </c>
      <c r="AE40" s="74">
        <f t="shared" si="9"/>
        <v>1589448.3408960383</v>
      </c>
      <c r="AF40" s="74">
        <f t="shared" si="9"/>
        <v>1601462.1149932169</v>
      </c>
      <c r="AG40" s="74">
        <f t="shared" si="9"/>
        <v>1607676.8015163098</v>
      </c>
      <c r="AH40" s="74">
        <f t="shared" si="9"/>
        <v>1612928.8804874755</v>
      </c>
      <c r="AI40" s="74">
        <f t="shared" si="9"/>
        <v>1614835.8288787005</v>
      </c>
      <c r="AJ40" s="74">
        <f t="shared" si="9"/>
        <v>1614079.7629978952</v>
      </c>
      <c r="AK40" s="74">
        <f t="shared" ref="AK40:AP40" si="10">SUM(AK36,AK38)</f>
        <v>1610455.1809260722</v>
      </c>
      <c r="AL40" s="74">
        <f t="shared" si="10"/>
        <v>1596180.8463525458</v>
      </c>
      <c r="AM40" s="74">
        <f t="shared" si="10"/>
        <v>1582259.2838526438</v>
      </c>
      <c r="AN40" s="74">
        <f t="shared" si="10"/>
        <v>1559910.7896165564</v>
      </c>
      <c r="AO40" s="74">
        <f t="shared" si="10"/>
        <v>1523068.1219029648</v>
      </c>
      <c r="AP40" s="74">
        <f t="shared" si="10"/>
        <v>936230.12236975878</v>
      </c>
      <c r="AQ40" s="13"/>
    </row>
    <row r="41" spans="2:43" ht="5.0999999999999996" customHeight="1">
      <c r="B41" s="5"/>
      <c r="F41" s="9"/>
      <c r="G41" s="21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8"/>
    </row>
    <row r="42" spans="2:43">
      <c r="B42" s="5"/>
      <c r="F42" s="9" t="s">
        <v>18</v>
      </c>
      <c r="G42" s="74">
        <f t="shared" si="5"/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0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0</v>
      </c>
      <c r="AO42" s="75">
        <v>0</v>
      </c>
      <c r="AP42" s="75">
        <v>0</v>
      </c>
      <c r="AQ42" s="8"/>
    </row>
    <row r="43" spans="2:43" ht="5.0999999999999996" customHeight="1">
      <c r="B43" s="5"/>
      <c r="F43" s="9"/>
      <c r="G43" s="21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8"/>
    </row>
    <row r="44" spans="2:43" s="42" customFormat="1">
      <c r="B44" s="26"/>
      <c r="F44" s="10" t="s">
        <v>19</v>
      </c>
      <c r="G44" s="74">
        <f t="shared" si="5"/>
        <v>41016227.840936728</v>
      </c>
      <c r="H44" s="74">
        <f>SUM(H40,H42)</f>
        <v>910479.94041974656</v>
      </c>
      <c r="I44" s="74">
        <f t="shared" ref="I44:AJ44" si="11">SUM(I40,I42)</f>
        <v>-128478.32886237187</v>
      </c>
      <c r="J44" s="74">
        <f t="shared" si="11"/>
        <v>131960.23502079246</v>
      </c>
      <c r="K44" s="74">
        <f t="shared" si="11"/>
        <v>323224.89538136992</v>
      </c>
      <c r="L44" s="74">
        <f t="shared" si="11"/>
        <v>551822.70665581559</v>
      </c>
      <c r="M44" s="74">
        <f t="shared" si="11"/>
        <v>675249.70294121094</v>
      </c>
      <c r="N44" s="74">
        <f t="shared" si="11"/>
        <v>794763.77855499811</v>
      </c>
      <c r="O44" s="74">
        <f t="shared" si="11"/>
        <v>721061.96956915036</v>
      </c>
      <c r="P44" s="74">
        <f t="shared" si="11"/>
        <v>759513.21679558407</v>
      </c>
      <c r="Q44" s="74">
        <f t="shared" si="11"/>
        <v>777665.66877538001</v>
      </c>
      <c r="R44" s="74">
        <f t="shared" si="11"/>
        <v>789700.08359466225</v>
      </c>
      <c r="S44" s="74">
        <f t="shared" si="11"/>
        <v>925631.77659537038</v>
      </c>
      <c r="T44" s="74">
        <f t="shared" si="11"/>
        <v>1029343.0894866136</v>
      </c>
      <c r="U44" s="74">
        <f t="shared" si="11"/>
        <v>1132519.1432980895</v>
      </c>
      <c r="V44" s="74">
        <f t="shared" si="11"/>
        <v>1250624.6929702112</v>
      </c>
      <c r="W44" s="74">
        <f t="shared" si="11"/>
        <v>1379962.557373405</v>
      </c>
      <c r="X44" s="74">
        <f t="shared" si="11"/>
        <v>1420487.2048635036</v>
      </c>
      <c r="Y44" s="74">
        <f t="shared" si="11"/>
        <v>1455531.7497721089</v>
      </c>
      <c r="Z44" s="74">
        <f t="shared" si="11"/>
        <v>1485718.0268888574</v>
      </c>
      <c r="AA44" s="74">
        <f t="shared" si="11"/>
        <v>1512705.7550368556</v>
      </c>
      <c r="AB44" s="74">
        <f t="shared" si="11"/>
        <v>1536025.5296680219</v>
      </c>
      <c r="AC44" s="74">
        <f t="shared" si="11"/>
        <v>1557346.738391737</v>
      </c>
      <c r="AD44" s="74">
        <f t="shared" si="11"/>
        <v>1574831.6329554396</v>
      </c>
      <c r="AE44" s="74">
        <f t="shared" si="11"/>
        <v>1589448.3408960383</v>
      </c>
      <c r="AF44" s="74">
        <f t="shared" si="11"/>
        <v>1601462.1149932169</v>
      </c>
      <c r="AG44" s="74">
        <f t="shared" si="11"/>
        <v>1607676.8015163098</v>
      </c>
      <c r="AH44" s="74">
        <f t="shared" si="11"/>
        <v>1612928.8804874755</v>
      </c>
      <c r="AI44" s="74">
        <f t="shared" si="11"/>
        <v>1614835.8288787005</v>
      </c>
      <c r="AJ44" s="74">
        <f t="shared" si="11"/>
        <v>1614079.7629978952</v>
      </c>
      <c r="AK44" s="74">
        <f t="shared" ref="AK44:AP44" si="12">SUM(AK40,AK42)</f>
        <v>1610455.1809260722</v>
      </c>
      <c r="AL44" s="74">
        <f t="shared" si="12"/>
        <v>1596180.8463525458</v>
      </c>
      <c r="AM44" s="74">
        <f t="shared" si="12"/>
        <v>1582259.2838526438</v>
      </c>
      <c r="AN44" s="74">
        <f t="shared" si="12"/>
        <v>1559910.7896165564</v>
      </c>
      <c r="AO44" s="74">
        <f t="shared" si="12"/>
        <v>1523068.1219029648</v>
      </c>
      <c r="AP44" s="74">
        <f t="shared" si="12"/>
        <v>936230.12236975878</v>
      </c>
      <c r="AQ44" s="13"/>
    </row>
    <row r="45" spans="2:43" ht="5.0999999999999996" customHeight="1">
      <c r="B45" s="5"/>
      <c r="F45" s="9"/>
      <c r="G45" s="21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8"/>
    </row>
    <row r="46" spans="2:43">
      <c r="B46" s="5"/>
      <c r="F46" s="9" t="s">
        <v>20</v>
      </c>
      <c r="G46" s="74">
        <f t="shared" si="5"/>
        <v>-13948191.834403284</v>
      </c>
      <c r="H46" s="75">
        <v>-309563.17974271334</v>
      </c>
      <c r="I46" s="75">
        <v>0</v>
      </c>
      <c r="J46" s="75">
        <v>-31406.535934948944</v>
      </c>
      <c r="K46" s="75">
        <v>-82348.145073374617</v>
      </c>
      <c r="L46" s="75">
        <v>-187619.72026297697</v>
      </c>
      <c r="M46" s="75">
        <v>-229584.89900001173</v>
      </c>
      <c r="N46" s="75">
        <v>-270219.68470869935</v>
      </c>
      <c r="O46" s="75">
        <v>-245161.06965351128</v>
      </c>
      <c r="P46" s="75">
        <v>-258234.49371049905</v>
      </c>
      <c r="Q46" s="75">
        <v>-264406.32738362905</v>
      </c>
      <c r="R46" s="75">
        <v>-268498.02842218487</v>
      </c>
      <c r="S46" s="75">
        <v>-314714.80404242623</v>
      </c>
      <c r="T46" s="75">
        <v>-349976.65042544866</v>
      </c>
      <c r="U46" s="75">
        <v>-385056.50872135046</v>
      </c>
      <c r="V46" s="75">
        <v>-425212.39560987212</v>
      </c>
      <c r="W46" s="75">
        <v>-469187.26950695802</v>
      </c>
      <c r="X46" s="75">
        <v>-482965.64965359122</v>
      </c>
      <c r="Y46" s="75">
        <v>-494880.79492251703</v>
      </c>
      <c r="Z46" s="75">
        <v>-505144.12914221181</v>
      </c>
      <c r="AA46" s="75">
        <v>-514319.95671253058</v>
      </c>
      <c r="AB46" s="75">
        <v>-522248.68008712749</v>
      </c>
      <c r="AC46" s="75">
        <v>-529497.89105319022</v>
      </c>
      <c r="AD46" s="75">
        <v>-535442.75520484918</v>
      </c>
      <c r="AE46" s="75">
        <v>-540412.43590465304</v>
      </c>
      <c r="AF46" s="75">
        <v>-544497.11909769347</v>
      </c>
      <c r="AG46" s="75">
        <v>-546610.11251554568</v>
      </c>
      <c r="AH46" s="75">
        <v>-548395.81936574169</v>
      </c>
      <c r="AI46" s="75">
        <v>-549044.18181875814</v>
      </c>
      <c r="AJ46" s="75">
        <v>-548787.11941928463</v>
      </c>
      <c r="AK46" s="75">
        <v>-547554.76151486486</v>
      </c>
      <c r="AL46" s="75">
        <v>-542701.48775986559</v>
      </c>
      <c r="AM46" s="75">
        <v>-537968.1565098986</v>
      </c>
      <c r="AN46" s="75">
        <v>-530369.66846962948</v>
      </c>
      <c r="AO46" s="75">
        <v>-517843.16144700767</v>
      </c>
      <c r="AP46" s="75">
        <v>-318318.24160571798</v>
      </c>
      <c r="AQ46" s="8"/>
    </row>
    <row r="47" spans="2:43" ht="5.0999999999999996" customHeight="1">
      <c r="B47" s="5"/>
      <c r="F47" s="9"/>
      <c r="G47" s="21"/>
      <c r="H47" s="74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8"/>
    </row>
    <row r="48" spans="2:43" s="42" customFormat="1">
      <c r="B48" s="26"/>
      <c r="F48" s="10" t="s">
        <v>21</v>
      </c>
      <c r="G48" s="74">
        <f t="shared" si="5"/>
        <v>27068036.006533448</v>
      </c>
      <c r="H48" s="74">
        <f>SUM(H44,H46)</f>
        <v>600916.76067703322</v>
      </c>
      <c r="I48" s="74">
        <f t="shared" ref="I48:AJ48" si="13">SUM(I44,I46)</f>
        <v>-128478.32886237187</v>
      </c>
      <c r="J48" s="74">
        <f t="shared" si="13"/>
        <v>100553.69908584352</v>
      </c>
      <c r="K48" s="74">
        <f t="shared" si="13"/>
        <v>240876.7503079953</v>
      </c>
      <c r="L48" s="74">
        <f t="shared" si="13"/>
        <v>364202.98639283865</v>
      </c>
      <c r="M48" s="74">
        <f t="shared" si="13"/>
        <v>445664.80394119921</v>
      </c>
      <c r="N48" s="74">
        <f t="shared" si="13"/>
        <v>524544.09384629875</v>
      </c>
      <c r="O48" s="74">
        <f t="shared" si="13"/>
        <v>475900.89991563908</v>
      </c>
      <c r="P48" s="74">
        <f t="shared" si="13"/>
        <v>501278.72308508505</v>
      </c>
      <c r="Q48" s="74">
        <f t="shared" si="13"/>
        <v>513259.34139175096</v>
      </c>
      <c r="R48" s="74">
        <f t="shared" si="13"/>
        <v>521202.05517247738</v>
      </c>
      <c r="S48" s="74">
        <f t="shared" si="13"/>
        <v>610916.97255294421</v>
      </c>
      <c r="T48" s="74">
        <f t="shared" si="13"/>
        <v>679366.43906116497</v>
      </c>
      <c r="U48" s="74">
        <f t="shared" si="13"/>
        <v>747462.63457673904</v>
      </c>
      <c r="V48" s="74">
        <f t="shared" si="13"/>
        <v>825412.29736033897</v>
      </c>
      <c r="W48" s="74">
        <f t="shared" si="13"/>
        <v>910775.28786644689</v>
      </c>
      <c r="X48" s="74">
        <f t="shared" si="13"/>
        <v>937521.55520991236</v>
      </c>
      <c r="Y48" s="74">
        <f t="shared" si="13"/>
        <v>960650.95484959183</v>
      </c>
      <c r="Z48" s="74">
        <f t="shared" si="13"/>
        <v>980573.89774664561</v>
      </c>
      <c r="AA48" s="74">
        <f t="shared" si="13"/>
        <v>998385.79832432501</v>
      </c>
      <c r="AB48" s="74">
        <f t="shared" si="13"/>
        <v>1013776.8495808945</v>
      </c>
      <c r="AC48" s="74">
        <f t="shared" si="13"/>
        <v>1027848.8473385468</v>
      </c>
      <c r="AD48" s="74">
        <f t="shared" si="13"/>
        <v>1039388.8777505904</v>
      </c>
      <c r="AE48" s="74">
        <f t="shared" si="13"/>
        <v>1049035.9049913853</v>
      </c>
      <c r="AF48" s="74">
        <f t="shared" si="13"/>
        <v>1056964.9958955236</v>
      </c>
      <c r="AG48" s="74">
        <f t="shared" si="13"/>
        <v>1061066.6890007642</v>
      </c>
      <c r="AH48" s="74">
        <f t="shared" si="13"/>
        <v>1064533.0611217339</v>
      </c>
      <c r="AI48" s="74">
        <f t="shared" si="13"/>
        <v>1065791.6470599424</v>
      </c>
      <c r="AJ48" s="74">
        <f t="shared" si="13"/>
        <v>1065292.6435786106</v>
      </c>
      <c r="AK48" s="74">
        <f t="shared" ref="AK48:AP48" si="14">SUM(AK44,AK46)</f>
        <v>1062900.4194112073</v>
      </c>
      <c r="AL48" s="74">
        <f t="shared" si="14"/>
        <v>1053479.3585926802</v>
      </c>
      <c r="AM48" s="74">
        <f t="shared" si="14"/>
        <v>1044291.1273427452</v>
      </c>
      <c r="AN48" s="74">
        <f t="shared" si="14"/>
        <v>1029541.1211469269</v>
      </c>
      <c r="AO48" s="74">
        <f t="shared" si="14"/>
        <v>1005224.9604559571</v>
      </c>
      <c r="AP48" s="74">
        <f t="shared" si="14"/>
        <v>617911.88076404086</v>
      </c>
      <c r="AQ48" s="13"/>
    </row>
    <row r="49" spans="2:43" s="21" customFormat="1" ht="12.75">
      <c r="B49" s="5"/>
      <c r="C49" s="9"/>
      <c r="D49" s="9"/>
      <c r="E49" s="10"/>
      <c r="F49" s="9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8"/>
    </row>
    <row r="50" spans="2:43" s="21" customFormat="1" ht="13.5" thickBot="1">
      <c r="B50" s="5"/>
      <c r="C50" s="9"/>
      <c r="D50" s="14" t="s">
        <v>108</v>
      </c>
      <c r="E50" s="14"/>
      <c r="F50" s="14"/>
      <c r="G50" s="19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8"/>
    </row>
    <row r="51" spans="2:43" s="21" customFormat="1" ht="13.5" thickTop="1">
      <c r="B51" s="5"/>
      <c r="C51" s="9"/>
      <c r="D51" s="9"/>
      <c r="E51" s="10"/>
      <c r="F51" s="9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8"/>
    </row>
    <row r="52" spans="2:43" s="42" customFormat="1">
      <c r="B52" s="26"/>
      <c r="F52" s="87" t="str">
        <f>F48</f>
        <v>Lucro Líquido</v>
      </c>
      <c r="G52" s="74">
        <f t="shared" ref="G52:G57" si="15">SUM(H52:AP52)</f>
        <v>27068036.006533448</v>
      </c>
      <c r="H52" s="74">
        <f>H48</f>
        <v>600916.76067703322</v>
      </c>
      <c r="I52" s="74">
        <f t="shared" ref="I52:AP52" si="16">I48</f>
        <v>-128478.32886237187</v>
      </c>
      <c r="J52" s="74">
        <f t="shared" si="16"/>
        <v>100553.69908584352</v>
      </c>
      <c r="K52" s="74">
        <f t="shared" si="16"/>
        <v>240876.7503079953</v>
      </c>
      <c r="L52" s="74">
        <f t="shared" si="16"/>
        <v>364202.98639283865</v>
      </c>
      <c r="M52" s="74">
        <f t="shared" si="16"/>
        <v>445664.80394119921</v>
      </c>
      <c r="N52" s="74">
        <f t="shared" si="16"/>
        <v>524544.09384629875</v>
      </c>
      <c r="O52" s="74">
        <f t="shared" si="16"/>
        <v>475900.89991563908</v>
      </c>
      <c r="P52" s="74">
        <f t="shared" si="16"/>
        <v>501278.72308508505</v>
      </c>
      <c r="Q52" s="74">
        <f t="shared" si="16"/>
        <v>513259.34139175096</v>
      </c>
      <c r="R52" s="74">
        <f t="shared" si="16"/>
        <v>521202.05517247738</v>
      </c>
      <c r="S52" s="74">
        <f t="shared" si="16"/>
        <v>610916.97255294421</v>
      </c>
      <c r="T52" s="74">
        <f t="shared" si="16"/>
        <v>679366.43906116497</v>
      </c>
      <c r="U52" s="74">
        <f t="shared" si="16"/>
        <v>747462.63457673904</v>
      </c>
      <c r="V52" s="74">
        <f t="shared" si="16"/>
        <v>825412.29736033897</v>
      </c>
      <c r="W52" s="74">
        <f t="shared" si="16"/>
        <v>910775.28786644689</v>
      </c>
      <c r="X52" s="74">
        <f t="shared" si="16"/>
        <v>937521.55520991236</v>
      </c>
      <c r="Y52" s="74">
        <f t="shared" si="16"/>
        <v>960650.95484959183</v>
      </c>
      <c r="Z52" s="74">
        <f t="shared" si="16"/>
        <v>980573.89774664561</v>
      </c>
      <c r="AA52" s="74">
        <f t="shared" si="16"/>
        <v>998385.79832432501</v>
      </c>
      <c r="AB52" s="74">
        <f t="shared" si="16"/>
        <v>1013776.8495808945</v>
      </c>
      <c r="AC52" s="74">
        <f t="shared" si="16"/>
        <v>1027848.8473385468</v>
      </c>
      <c r="AD52" s="74">
        <f t="shared" si="16"/>
        <v>1039388.8777505904</v>
      </c>
      <c r="AE52" s="74">
        <f t="shared" si="16"/>
        <v>1049035.9049913853</v>
      </c>
      <c r="AF52" s="74">
        <f t="shared" si="16"/>
        <v>1056964.9958955236</v>
      </c>
      <c r="AG52" s="74">
        <f t="shared" si="16"/>
        <v>1061066.6890007642</v>
      </c>
      <c r="AH52" s="74">
        <f t="shared" si="16"/>
        <v>1064533.0611217339</v>
      </c>
      <c r="AI52" s="74">
        <f t="shared" si="16"/>
        <v>1065791.6470599424</v>
      </c>
      <c r="AJ52" s="74">
        <f t="shared" si="16"/>
        <v>1065292.6435786106</v>
      </c>
      <c r="AK52" s="74">
        <f t="shared" si="16"/>
        <v>1062900.4194112073</v>
      </c>
      <c r="AL52" s="74">
        <f t="shared" si="16"/>
        <v>1053479.3585926802</v>
      </c>
      <c r="AM52" s="74">
        <f t="shared" si="16"/>
        <v>1044291.1273427452</v>
      </c>
      <c r="AN52" s="74">
        <f t="shared" si="16"/>
        <v>1029541.1211469269</v>
      </c>
      <c r="AO52" s="74">
        <f t="shared" si="16"/>
        <v>1005224.9604559571</v>
      </c>
      <c r="AP52" s="74">
        <f t="shared" si="16"/>
        <v>617911.88076404086</v>
      </c>
      <c r="AQ52" s="13"/>
    </row>
    <row r="53" spans="2:43">
      <c r="B53" s="5"/>
      <c r="F53" s="40" t="s">
        <v>89</v>
      </c>
      <c r="G53" s="74">
        <f>SUM(H53:AP53)</f>
        <v>13933836.853148391</v>
      </c>
      <c r="H53" s="75">
        <f>-H38</f>
        <v>103412.87855272045</v>
      </c>
      <c r="I53" s="75">
        <f t="shared" ref="I53:AP53" si="17">-I38</f>
        <v>129843.0563506894</v>
      </c>
      <c r="J53" s="75">
        <f t="shared" si="17"/>
        <v>223795.07636738394</v>
      </c>
      <c r="K53" s="75">
        <f t="shared" si="17"/>
        <v>309221.31446878583</v>
      </c>
      <c r="L53" s="75">
        <f t="shared" si="17"/>
        <v>399842.22531937959</v>
      </c>
      <c r="M53" s="75">
        <f t="shared" si="17"/>
        <v>492879.07568456134</v>
      </c>
      <c r="N53" s="75">
        <f t="shared" si="17"/>
        <v>563629.7612623258</v>
      </c>
      <c r="O53" s="75">
        <f t="shared" si="17"/>
        <v>594928.59554156801</v>
      </c>
      <c r="P53" s="75">
        <f t="shared" si="17"/>
        <v>617317.2529134542</v>
      </c>
      <c r="Q53" s="75">
        <f t="shared" si="17"/>
        <v>632595.43165444408</v>
      </c>
      <c r="R53" s="75">
        <f t="shared" si="17"/>
        <v>631266.60551367921</v>
      </c>
      <c r="S53" s="75">
        <f t="shared" si="17"/>
        <v>656380.34556990536</v>
      </c>
      <c r="T53" s="75">
        <f t="shared" si="17"/>
        <v>682600.0887990084</v>
      </c>
      <c r="U53" s="75">
        <f t="shared" si="17"/>
        <v>641672.79790516803</v>
      </c>
      <c r="V53" s="75">
        <f t="shared" si="17"/>
        <v>604112.87017877074</v>
      </c>
      <c r="W53" s="75">
        <f t="shared" si="17"/>
        <v>554494.30599736189</v>
      </c>
      <c r="X53" s="75">
        <f t="shared" si="17"/>
        <v>510015.06146405719</v>
      </c>
      <c r="Y53" s="75">
        <f t="shared" si="17"/>
        <v>471022.92881035735</v>
      </c>
      <c r="Z53" s="75">
        <f t="shared" si="17"/>
        <v>436643.22611376806</v>
      </c>
      <c r="AA53" s="75">
        <f t="shared" si="17"/>
        <v>406323.69695818936</v>
      </c>
      <c r="AB53" s="75">
        <f t="shared" si="17"/>
        <v>375680.47140333941</v>
      </c>
      <c r="AC53" s="75">
        <f t="shared" si="17"/>
        <v>348687.28014181706</v>
      </c>
      <c r="AD53" s="75">
        <f t="shared" si="17"/>
        <v>325367.19091262372</v>
      </c>
      <c r="AE53" s="75">
        <f t="shared" si="17"/>
        <v>305209.9554992253</v>
      </c>
      <c r="AF53" s="75">
        <f t="shared" si="17"/>
        <v>287916.24154898385</v>
      </c>
      <c r="AG53" s="75">
        <f t="shared" si="17"/>
        <v>271820.56557637779</v>
      </c>
      <c r="AH53" s="75">
        <f t="shared" si="17"/>
        <v>258540.7318087625</v>
      </c>
      <c r="AI53" s="75">
        <f t="shared" si="17"/>
        <v>248407.47863797392</v>
      </c>
      <c r="AJ53" s="75">
        <f t="shared" si="17"/>
        <v>241207.1020909806</v>
      </c>
      <c r="AK53" s="75">
        <f t="shared" si="17"/>
        <v>237166.56492566434</v>
      </c>
      <c r="AL53" s="75">
        <f t="shared" si="17"/>
        <v>236190.18497244522</v>
      </c>
      <c r="AM53" s="75">
        <f t="shared" si="17"/>
        <v>240363.49472395063</v>
      </c>
      <c r="AN53" s="75">
        <f t="shared" si="17"/>
        <v>253297.2055984177</v>
      </c>
      <c r="AO53" s="75">
        <f t="shared" si="17"/>
        <v>282186.74133088411</v>
      </c>
      <c r="AP53" s="75">
        <f t="shared" si="17"/>
        <v>359799.04855136434</v>
      </c>
      <c r="AQ53" s="8"/>
    </row>
    <row r="54" spans="2:43">
      <c r="B54" s="5"/>
      <c r="F54" s="40" t="s">
        <v>88</v>
      </c>
      <c r="G54" s="74">
        <f>SUM(H54:AP54)</f>
        <v>-25692657.103893541</v>
      </c>
      <c r="H54" s="75">
        <f>Receita!H184</f>
        <v>-1045700.3412372114</v>
      </c>
      <c r="I54" s="75">
        <f>Receita!I184</f>
        <v>-1001005.236336649</v>
      </c>
      <c r="J54" s="75">
        <f>Receita!J184</f>
        <v>-1087056.2417509553</v>
      </c>
      <c r="K54" s="75">
        <f>Receita!K184</f>
        <v>-1169129.7374373933</v>
      </c>
      <c r="L54" s="75">
        <f>Receita!L184</f>
        <v>-1225553.8997918034</v>
      </c>
      <c r="M54" s="75">
        <f>Receita!M184</f>
        <v>-1249365.1105107183</v>
      </c>
      <c r="N54" s="75">
        <f>Receita!N184</f>
        <v>-1249997.6713123999</v>
      </c>
      <c r="O54" s="75">
        <f>Receita!O184</f>
        <v>-1154710.6611775104</v>
      </c>
      <c r="P54" s="75">
        <f>Receita!P184</f>
        <v>-1059768.6493134743</v>
      </c>
      <c r="Q54" s="75">
        <f>Receita!Q184</f>
        <v>-964015.49740510737</v>
      </c>
      <c r="R54" s="75">
        <f>Receita!R184</f>
        <v>-861912.30228334398</v>
      </c>
      <c r="S54" s="75">
        <f>Receita!S184</f>
        <v>-797606.00199620158</v>
      </c>
      <c r="T54" s="75">
        <f>Receita!T184</f>
        <v>-728366.67569743504</v>
      </c>
      <c r="U54" s="75">
        <f>Receita!U184</f>
        <v>-640261.62036434922</v>
      </c>
      <c r="V54" s="75">
        <f>Receita!V184</f>
        <v>-551846.80477249506</v>
      </c>
      <c r="W54" s="75">
        <f>Receita!W184</f>
        <v>-551978.07927000243</v>
      </c>
      <c r="X54" s="75">
        <f>Receita!X184</f>
        <v>-552109.23100890755</v>
      </c>
      <c r="Y54" s="75">
        <f>Receita!Y184</f>
        <v>-552240.52948352636</v>
      </c>
      <c r="Z54" s="75">
        <f>Receita!Z184</f>
        <v>-552371.92632991564</v>
      </c>
      <c r="AA54" s="75">
        <f>Receita!AA184</f>
        <v>-552503.22972813342</v>
      </c>
      <c r="AB54" s="75">
        <f>Receita!AB184</f>
        <v>-551766.0225832297</v>
      </c>
      <c r="AC54" s="75">
        <f>Receita!AC184</f>
        <v>-551028.85814099631</v>
      </c>
      <c r="AD54" s="75">
        <f>Receita!AD184</f>
        <v>-550292.09041159786</v>
      </c>
      <c r="AE54" s="75">
        <f>Receita!AE184</f>
        <v>-549554.94990676187</v>
      </c>
      <c r="AF54" s="75">
        <f>Receita!AF184</f>
        <v>-548817.7266435487</v>
      </c>
      <c r="AG54" s="75">
        <f>Receita!AG184</f>
        <v>-547287.67034652154</v>
      </c>
      <c r="AH54" s="75">
        <f>Receita!AH184</f>
        <v>-545757.19437738566</v>
      </c>
      <c r="AI54" s="75">
        <f>Receita!AI184</f>
        <v>-544226.95157711662</v>
      </c>
      <c r="AJ54" s="75">
        <f>Receita!AJ184</f>
        <v>-542696.77150807972</v>
      </c>
      <c r="AK54" s="75">
        <f>Receita!AK184</f>
        <v>-541166.63299901353</v>
      </c>
      <c r="AL54" s="75">
        <f>Receita!AL184</f>
        <v>-538948.52728696098</v>
      </c>
      <c r="AM54" s="75">
        <f>Receita!AM184</f>
        <v>-536730.6523154882</v>
      </c>
      <c r="AN54" s="75">
        <f>Receita!AN184</f>
        <v>-534512.5924920066</v>
      </c>
      <c r="AO54" s="75">
        <f>Receita!AO184</f>
        <v>-532294.55552862317</v>
      </c>
      <c r="AP54" s="75">
        <f>Receita!AP184</f>
        <v>-530076.46056867938</v>
      </c>
      <c r="AQ54" s="8"/>
    </row>
    <row r="55" spans="2:43">
      <c r="B55" s="5"/>
      <c r="F55" s="40" t="s">
        <v>90</v>
      </c>
      <c r="G55" s="74">
        <f>SUM(H55:AP55)</f>
        <v>25692657.103893541</v>
      </c>
      <c r="H55" s="75">
        <f t="shared" ref="H55:AP55" si="18">-H34</f>
        <v>0</v>
      </c>
      <c r="I55" s="75">
        <f t="shared" si="18"/>
        <v>1045700.3412372111</v>
      </c>
      <c r="J55" s="75">
        <f t="shared" si="18"/>
        <v>1001005.2363366489</v>
      </c>
      <c r="K55" s="75">
        <f t="shared" si="18"/>
        <v>1087056.2417509556</v>
      </c>
      <c r="L55" s="75">
        <f t="shared" si="18"/>
        <v>1169129.7374373935</v>
      </c>
      <c r="M55" s="75">
        <f t="shared" si="18"/>
        <v>1225553.8997918023</v>
      </c>
      <c r="N55" s="75">
        <f t="shared" si="18"/>
        <v>1249365.1105107185</v>
      </c>
      <c r="O55" s="75">
        <f t="shared" si="18"/>
        <v>1249997.6713124001</v>
      </c>
      <c r="P55" s="75">
        <f t="shared" si="18"/>
        <v>1154710.6611775099</v>
      </c>
      <c r="Q55" s="75">
        <f t="shared" si="18"/>
        <v>1059768.649313475</v>
      </c>
      <c r="R55" s="75">
        <f t="shared" si="18"/>
        <v>964015.49740510713</v>
      </c>
      <c r="S55" s="75">
        <f t="shared" si="18"/>
        <v>861912.30228334479</v>
      </c>
      <c r="T55" s="75">
        <f t="shared" si="18"/>
        <v>797606.00199620239</v>
      </c>
      <c r="U55" s="75">
        <f t="shared" si="18"/>
        <v>728366.67569743469</v>
      </c>
      <c r="V55" s="75">
        <f t="shared" si="18"/>
        <v>640261.62036434934</v>
      </c>
      <c r="W55" s="75">
        <f t="shared" si="18"/>
        <v>551846.80477249529</v>
      </c>
      <c r="X55" s="75">
        <f t="shared" si="18"/>
        <v>551978.07927000336</v>
      </c>
      <c r="Y55" s="75">
        <f t="shared" si="18"/>
        <v>552109.23100890685</v>
      </c>
      <c r="Z55" s="75">
        <f t="shared" si="18"/>
        <v>552240.52948352601</v>
      </c>
      <c r="AA55" s="75">
        <f t="shared" si="18"/>
        <v>552371.92632991634</v>
      </c>
      <c r="AB55" s="75">
        <f t="shared" si="18"/>
        <v>552503.22972813249</v>
      </c>
      <c r="AC55" s="75">
        <f t="shared" si="18"/>
        <v>551766.02258322947</v>
      </c>
      <c r="AD55" s="75">
        <f t="shared" si="18"/>
        <v>551028.85814099573</v>
      </c>
      <c r="AE55" s="75">
        <f t="shared" si="18"/>
        <v>550292.09041159693</v>
      </c>
      <c r="AF55" s="75">
        <f t="shared" si="18"/>
        <v>549554.94990676083</v>
      </c>
      <c r="AG55" s="75">
        <f t="shared" si="18"/>
        <v>548817.72664354742</v>
      </c>
      <c r="AH55" s="75">
        <f t="shared" si="18"/>
        <v>547287.67034652084</v>
      </c>
      <c r="AI55" s="75">
        <f t="shared" si="18"/>
        <v>545757.19437738508</v>
      </c>
      <c r="AJ55" s="75">
        <f t="shared" si="18"/>
        <v>544226.95157711674</v>
      </c>
      <c r="AK55" s="75">
        <f t="shared" si="18"/>
        <v>542696.77150808088</v>
      </c>
      <c r="AL55" s="75">
        <f t="shared" si="18"/>
        <v>541166.63299901318</v>
      </c>
      <c r="AM55" s="75">
        <f t="shared" si="18"/>
        <v>538948.52728696074</v>
      </c>
      <c r="AN55" s="75">
        <f t="shared" si="18"/>
        <v>536730.65231548715</v>
      </c>
      <c r="AO55" s="75">
        <f t="shared" si="18"/>
        <v>534512.59249200672</v>
      </c>
      <c r="AP55" s="75">
        <f t="shared" si="18"/>
        <v>1062371.0160973016</v>
      </c>
      <c r="AQ55" s="8"/>
    </row>
    <row r="56" spans="2:43">
      <c r="B56" s="5"/>
      <c r="F56" s="40" t="s">
        <v>23</v>
      </c>
      <c r="G56" s="74">
        <f t="shared" si="15"/>
        <v>-130096.33416809367</v>
      </c>
      <c r="H56" s="75">
        <v>21132.106257467865</v>
      </c>
      <c r="I56" s="75">
        <v>-31687.206310708443</v>
      </c>
      <c r="J56" s="75">
        <v>-17220.244549948089</v>
      </c>
      <c r="K56" s="75">
        <v>-21048.349176165666</v>
      </c>
      <c r="L56" s="75">
        <v>-22567.413263772622</v>
      </c>
      <c r="M56" s="75">
        <v>-20414.349665796941</v>
      </c>
      <c r="N56" s="75">
        <v>-18154.454411190782</v>
      </c>
      <c r="O56" s="75">
        <v>-10233.230547850657</v>
      </c>
      <c r="P56" s="75">
        <v>-7844.2996754068827</v>
      </c>
      <c r="Q56" s="75">
        <v>-6363.7923846044978</v>
      </c>
      <c r="R56" s="75">
        <v>-5085.5568839797043</v>
      </c>
      <c r="S56" s="75">
        <v>-11011.126475413379</v>
      </c>
      <c r="T56" s="75">
        <v>-13151.057000768978</v>
      </c>
      <c r="U56" s="75">
        <v>-8757.523542918123</v>
      </c>
      <c r="V56" s="75">
        <v>-8458.6124823908303</v>
      </c>
      <c r="W56" s="75">
        <v>-512.44132014940624</v>
      </c>
      <c r="X56" s="75">
        <v>-3280.4157228094427</v>
      </c>
      <c r="Y56" s="75">
        <v>-3384.466167681222</v>
      </c>
      <c r="Z56" s="75">
        <v>-3455.3257035378374</v>
      </c>
      <c r="AA56" s="75">
        <v>-3575.5714733950954</v>
      </c>
      <c r="AB56" s="75">
        <v>-3361.8487076535093</v>
      </c>
      <c r="AC56" s="75">
        <v>-3441.0032699419726</v>
      </c>
      <c r="AD56" s="75">
        <v>-3497.6423340123256</v>
      </c>
      <c r="AE56" s="75">
        <v>-3568.4229509052211</v>
      </c>
      <c r="AF56" s="75">
        <v>-3632.4853893701202</v>
      </c>
      <c r="AG56" s="75">
        <v>-3432.3128971405222</v>
      </c>
      <c r="AH56" s="75">
        <v>-3513.9081393693414</v>
      </c>
      <c r="AI56" s="75">
        <v>-3562.0823305588347</v>
      </c>
      <c r="AJ56" s="75">
        <v>-3632.7758271828243</v>
      </c>
      <c r="AK56" s="75">
        <v>-3714.5068112061908</v>
      </c>
      <c r="AL56" s="75">
        <v>-3404.7606574936744</v>
      </c>
      <c r="AM56" s="75">
        <v>-3765.6709832180313</v>
      </c>
      <c r="AN56" s="75">
        <v>-4015.7058308994438</v>
      </c>
      <c r="AO56" s="75">
        <v>-4540.9757999776184</v>
      </c>
      <c r="AP56" s="75">
        <v>116061.09826185666</v>
      </c>
      <c r="AQ56" s="8"/>
    </row>
    <row r="57" spans="2:43" s="42" customFormat="1">
      <c r="B57" s="26"/>
      <c r="F57" s="10" t="s">
        <v>22</v>
      </c>
      <c r="G57" s="74">
        <f t="shared" si="15"/>
        <v>40871776.525513738</v>
      </c>
      <c r="H57" s="74">
        <f t="shared" ref="H57:AP57" si="19">SUM(H52:H56)</f>
        <v>-320238.59574998985</v>
      </c>
      <c r="I57" s="74">
        <f t="shared" si="19"/>
        <v>14372.626078171172</v>
      </c>
      <c r="J57" s="74">
        <f t="shared" si="19"/>
        <v>221077.52548897295</v>
      </c>
      <c r="K57" s="74">
        <f t="shared" si="19"/>
        <v>446976.21991417778</v>
      </c>
      <c r="L57" s="74">
        <f t="shared" si="19"/>
        <v>685053.6360940357</v>
      </c>
      <c r="M57" s="74">
        <f t="shared" si="19"/>
        <v>894318.31924104749</v>
      </c>
      <c r="N57" s="74">
        <f t="shared" si="19"/>
        <v>1069386.8398957525</v>
      </c>
      <c r="O57" s="74">
        <f t="shared" si="19"/>
        <v>1155883.2750442461</v>
      </c>
      <c r="P57" s="74">
        <f t="shared" si="19"/>
        <v>1205693.688187168</v>
      </c>
      <c r="Q57" s="74">
        <f t="shared" si="19"/>
        <v>1235244.1325699582</v>
      </c>
      <c r="R57" s="74">
        <f t="shared" si="19"/>
        <v>1249486.2989239404</v>
      </c>
      <c r="S57" s="74">
        <f t="shared" si="19"/>
        <v>1320592.4919345793</v>
      </c>
      <c r="T57" s="74">
        <f t="shared" si="19"/>
        <v>1418054.7971581717</v>
      </c>
      <c r="U57" s="74">
        <f t="shared" si="19"/>
        <v>1468482.9642720746</v>
      </c>
      <c r="V57" s="74">
        <f t="shared" si="19"/>
        <v>1509481.3706485732</v>
      </c>
      <c r="W57" s="74">
        <f t="shared" si="19"/>
        <v>1464625.8780461522</v>
      </c>
      <c r="X57" s="74">
        <f t="shared" si="19"/>
        <v>1444125.049212256</v>
      </c>
      <c r="Y57" s="74">
        <f t="shared" si="19"/>
        <v>1428158.1190176483</v>
      </c>
      <c r="Z57" s="74">
        <f t="shared" si="19"/>
        <v>1413630.4013104863</v>
      </c>
      <c r="AA57" s="74">
        <f t="shared" si="19"/>
        <v>1401002.6204109024</v>
      </c>
      <c r="AB57" s="74">
        <f t="shared" si="19"/>
        <v>1386832.6794214831</v>
      </c>
      <c r="AC57" s="74">
        <f t="shared" si="19"/>
        <v>1373832.2886526552</v>
      </c>
      <c r="AD57" s="74">
        <f t="shared" si="19"/>
        <v>1361995.1940585996</v>
      </c>
      <c r="AE57" s="74">
        <f t="shared" si="19"/>
        <v>1351414.5780445402</v>
      </c>
      <c r="AF57" s="74">
        <f t="shared" si="19"/>
        <v>1341985.9753183494</v>
      </c>
      <c r="AG57" s="74">
        <f t="shared" si="19"/>
        <v>1330984.9979770272</v>
      </c>
      <c r="AH57" s="74">
        <f t="shared" si="19"/>
        <v>1321090.3607602622</v>
      </c>
      <c r="AI57" s="74">
        <f t="shared" si="19"/>
        <v>1312167.2861676258</v>
      </c>
      <c r="AJ57" s="74">
        <f t="shared" si="19"/>
        <v>1304397.1499114453</v>
      </c>
      <c r="AK57" s="74">
        <f t="shared" si="19"/>
        <v>1297882.6160347327</v>
      </c>
      <c r="AL57" s="74">
        <f t="shared" si="19"/>
        <v>1288482.8886196839</v>
      </c>
      <c r="AM57" s="74">
        <f t="shared" si="19"/>
        <v>1283106.8260549502</v>
      </c>
      <c r="AN57" s="74">
        <f t="shared" si="19"/>
        <v>1281040.6807379257</v>
      </c>
      <c r="AO57" s="74">
        <f t="shared" si="19"/>
        <v>1285088.7629502474</v>
      </c>
      <c r="AP57" s="74">
        <f t="shared" si="19"/>
        <v>1626066.5831058843</v>
      </c>
      <c r="AQ57" s="13"/>
    </row>
    <row r="58" spans="2:43" ht="5.0999999999999996" customHeight="1">
      <c r="B58" s="5"/>
      <c r="F58" s="9"/>
      <c r="G58" s="21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8"/>
    </row>
    <row r="59" spans="2:43">
      <c r="B59" s="5"/>
      <c r="F59" s="40" t="s">
        <v>25</v>
      </c>
      <c r="G59" s="74">
        <f t="shared" ref="G59:G61" si="20">SUM(H59:AP59)</f>
        <v>-16087846</v>
      </c>
      <c r="H59" s="75">
        <f>-SUM(CAPEX!I77,CAPEX!I154)</f>
        <v>0</v>
      </c>
      <c r="I59" s="75">
        <f>-SUM(CAPEX!J77,CAPEX!J154)</f>
        <v>-681125</v>
      </c>
      <c r="J59" s="75">
        <f>-SUM(CAPEX!K77,CAPEX!K154)</f>
        <v>-1214165</v>
      </c>
      <c r="K59" s="75">
        <f>-SUM(CAPEX!L77,CAPEX!L154)</f>
        <v>-1450697</v>
      </c>
      <c r="L59" s="75">
        <f>-SUM(CAPEX!M77,CAPEX!M154)</f>
        <v>-1448888</v>
      </c>
      <c r="M59" s="75">
        <f>-SUM(CAPEX!N77,CAPEX!N154)</f>
        <v>-1551490</v>
      </c>
      <c r="N59" s="75">
        <f>-SUM(CAPEX!O77,CAPEX!O154)</f>
        <v>-1258583</v>
      </c>
      <c r="O59" s="75">
        <f>-SUM(CAPEX!P77,CAPEX!P154)</f>
        <v>-1140806</v>
      </c>
      <c r="P59" s="75">
        <f>-SUM(CAPEX!Q77,CAPEX!Q154)</f>
        <v>-1069105</v>
      </c>
      <c r="Q59" s="75">
        <f>-SUM(CAPEX!R77,CAPEX!R154)</f>
        <v>-1001241</v>
      </c>
      <c r="R59" s="75">
        <f>-SUM(CAPEX!S77,CAPEX!S154)</f>
        <v>-869231</v>
      </c>
      <c r="S59" s="75">
        <f>-SUM(CAPEX!T77,CAPEX!T154)</f>
        <v>-824703</v>
      </c>
      <c r="T59" s="75">
        <f>-SUM(CAPEX!U77,CAPEX!U154)</f>
        <v>-819489</v>
      </c>
      <c r="U59" s="75">
        <f>-SUM(CAPEX!V77,CAPEX!V154)</f>
        <v>-191608</v>
      </c>
      <c r="V59" s="75">
        <f>-SUM(CAPEX!W77,CAPEX!W154)</f>
        <v>-185832</v>
      </c>
      <c r="W59" s="75">
        <f>-SUM(CAPEX!X77,CAPEX!X154)</f>
        <v>-145049</v>
      </c>
      <c r="X59" s="75">
        <f>-SUM(CAPEX!Y77,CAPEX!Y154)</f>
        <v>-141121</v>
      </c>
      <c r="Y59" s="75">
        <f>-SUM(CAPEX!Z77,CAPEX!Z154)</f>
        <v>-145949</v>
      </c>
      <c r="Z59" s="75">
        <f>-SUM(CAPEX!AA77,CAPEX!AA154)</f>
        <v>-147048</v>
      </c>
      <c r="AA59" s="75">
        <f>-SUM(CAPEX!AB77,CAPEX!AB154)</f>
        <v>-146828</v>
      </c>
      <c r="AB59" s="75">
        <f>-SUM(CAPEX!AC77,CAPEX!AC154)</f>
        <v>-114883</v>
      </c>
      <c r="AC59" s="75">
        <f>-SUM(CAPEX!AD77,CAPEX!AD154)</f>
        <v>-114134</v>
      </c>
      <c r="AD59" s="75">
        <f>-SUM(CAPEX!AE77,CAPEX!AE154)</f>
        <v>-116231</v>
      </c>
      <c r="AE59" s="75">
        <f>-SUM(CAPEX!AF77,CAPEX!AF154)</f>
        <v>-116315</v>
      </c>
      <c r="AF59" s="75">
        <f>-SUM(CAPEX!AG77,CAPEX!AG154)</f>
        <v>-115634</v>
      </c>
      <c r="AG59" s="75">
        <f>-SUM(CAPEX!AH77,CAPEX!AH154)</f>
        <v>-106802</v>
      </c>
      <c r="AH59" s="75">
        <f>-SUM(CAPEX!AI77,CAPEX!AI154)</f>
        <v>-106757</v>
      </c>
      <c r="AI59" s="75">
        <f>-SUM(CAPEX!AJ77,CAPEX!AJ154)</f>
        <v>-108852</v>
      </c>
      <c r="AJ59" s="75">
        <f>-SUM(CAPEX!AK77,CAPEX!AK154)</f>
        <v>-108948</v>
      </c>
      <c r="AK59" s="75">
        <f>-SUM(CAPEX!AL77,CAPEX!AL154)</f>
        <v>-108588</v>
      </c>
      <c r="AL59" s="75">
        <f>-SUM(CAPEX!AM77,CAPEX!AM154)</f>
        <v>-106335</v>
      </c>
      <c r="AM59" s="75">
        <f>-SUM(CAPEX!AN77,CAPEX!AN154)</f>
        <v>-106292</v>
      </c>
      <c r="AN59" s="75">
        <f>-SUM(CAPEX!AO77,CAPEX!AO154)</f>
        <v>-108385</v>
      </c>
      <c r="AO59" s="75">
        <f>-SUM(CAPEX!AP77,CAPEX!AP154)</f>
        <v>-108481</v>
      </c>
      <c r="AP59" s="75">
        <f>-SUM(CAPEX!AQ77,CAPEX!AQ154)</f>
        <v>-108251</v>
      </c>
      <c r="AQ59" s="8"/>
    </row>
    <row r="60" spans="2:43">
      <c r="B60" s="5"/>
      <c r="F60" s="40" t="s">
        <v>26</v>
      </c>
      <c r="G60" s="74">
        <f t="shared" si="20"/>
        <v>-2503249.1574252658</v>
      </c>
      <c r="H60" s="75">
        <v>-2002599.3259402127</v>
      </c>
      <c r="I60" s="75">
        <v>0</v>
      </c>
      <c r="J60" s="75">
        <v>-500649.83148505318</v>
      </c>
      <c r="K60" s="75">
        <v>0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5">
        <v>0</v>
      </c>
      <c r="V60" s="75">
        <v>0</v>
      </c>
      <c r="W60" s="75">
        <v>0</v>
      </c>
      <c r="X60" s="75">
        <v>0</v>
      </c>
      <c r="Y60" s="75">
        <v>0</v>
      </c>
      <c r="Z60" s="75">
        <v>0</v>
      </c>
      <c r="AA60" s="75">
        <v>0</v>
      </c>
      <c r="AB60" s="75">
        <v>0</v>
      </c>
      <c r="AC60" s="75">
        <v>0</v>
      </c>
      <c r="AD60" s="75">
        <v>0</v>
      </c>
      <c r="AE60" s="75">
        <v>0</v>
      </c>
      <c r="AF60" s="75">
        <v>0</v>
      </c>
      <c r="AG60" s="75">
        <v>0</v>
      </c>
      <c r="AH60" s="75">
        <v>0</v>
      </c>
      <c r="AI60" s="75">
        <v>0</v>
      </c>
      <c r="AJ60" s="75">
        <v>0</v>
      </c>
      <c r="AK60" s="75">
        <v>0</v>
      </c>
      <c r="AL60" s="75">
        <v>0</v>
      </c>
      <c r="AM60" s="75">
        <v>0</v>
      </c>
      <c r="AN60" s="75">
        <v>0</v>
      </c>
      <c r="AO60" s="75">
        <v>0</v>
      </c>
      <c r="AP60" s="75">
        <v>0</v>
      </c>
      <c r="AQ60" s="8"/>
    </row>
    <row r="61" spans="2:43" s="42" customFormat="1">
      <c r="B61" s="26"/>
      <c r="F61" s="10" t="s">
        <v>24</v>
      </c>
      <c r="G61" s="74">
        <f t="shared" si="20"/>
        <v>-18591095.157425266</v>
      </c>
      <c r="H61" s="74">
        <f>SUM(H59:H60)</f>
        <v>-2002599.3259402127</v>
      </c>
      <c r="I61" s="74">
        <f t="shared" ref="I61:AP61" si="21">SUM(I59:I60)</f>
        <v>-681125</v>
      </c>
      <c r="J61" s="74">
        <f t="shared" si="21"/>
        <v>-1714814.8314850531</v>
      </c>
      <c r="K61" s="74">
        <f t="shared" si="21"/>
        <v>-1450697</v>
      </c>
      <c r="L61" s="74">
        <f t="shared" si="21"/>
        <v>-1448888</v>
      </c>
      <c r="M61" s="74">
        <f t="shared" si="21"/>
        <v>-1551490</v>
      </c>
      <c r="N61" s="74">
        <f t="shared" si="21"/>
        <v>-1258583</v>
      </c>
      <c r="O61" s="74">
        <f t="shared" si="21"/>
        <v>-1140806</v>
      </c>
      <c r="P61" s="74">
        <f t="shared" si="21"/>
        <v>-1069105</v>
      </c>
      <c r="Q61" s="74">
        <f t="shared" si="21"/>
        <v>-1001241</v>
      </c>
      <c r="R61" s="74">
        <f t="shared" si="21"/>
        <v>-869231</v>
      </c>
      <c r="S61" s="74">
        <f t="shared" si="21"/>
        <v>-824703</v>
      </c>
      <c r="T61" s="74">
        <f t="shared" si="21"/>
        <v>-819489</v>
      </c>
      <c r="U61" s="74">
        <f t="shared" si="21"/>
        <v>-191608</v>
      </c>
      <c r="V61" s="74">
        <f t="shared" si="21"/>
        <v>-185832</v>
      </c>
      <c r="W61" s="74">
        <f t="shared" si="21"/>
        <v>-145049</v>
      </c>
      <c r="X61" s="74">
        <f t="shared" si="21"/>
        <v>-141121</v>
      </c>
      <c r="Y61" s="74">
        <f t="shared" si="21"/>
        <v>-145949</v>
      </c>
      <c r="Z61" s="74">
        <f t="shared" si="21"/>
        <v>-147048</v>
      </c>
      <c r="AA61" s="74">
        <f t="shared" si="21"/>
        <v>-146828</v>
      </c>
      <c r="AB61" s="74">
        <f t="shared" si="21"/>
        <v>-114883</v>
      </c>
      <c r="AC61" s="74">
        <f t="shared" si="21"/>
        <v>-114134</v>
      </c>
      <c r="AD61" s="74">
        <f t="shared" si="21"/>
        <v>-116231</v>
      </c>
      <c r="AE61" s="74">
        <f t="shared" si="21"/>
        <v>-116315</v>
      </c>
      <c r="AF61" s="74">
        <f t="shared" si="21"/>
        <v>-115634</v>
      </c>
      <c r="AG61" s="74">
        <f t="shared" si="21"/>
        <v>-106802</v>
      </c>
      <c r="AH61" s="74">
        <f t="shared" si="21"/>
        <v>-106757</v>
      </c>
      <c r="AI61" s="74">
        <f t="shared" si="21"/>
        <v>-108852</v>
      </c>
      <c r="AJ61" s="74">
        <f t="shared" si="21"/>
        <v>-108948</v>
      </c>
      <c r="AK61" s="74">
        <f t="shared" si="21"/>
        <v>-108588</v>
      </c>
      <c r="AL61" s="74">
        <f t="shared" si="21"/>
        <v>-106335</v>
      </c>
      <c r="AM61" s="74">
        <f t="shared" si="21"/>
        <v>-106292</v>
      </c>
      <c r="AN61" s="74">
        <f t="shared" si="21"/>
        <v>-108385</v>
      </c>
      <c r="AO61" s="74">
        <f t="shared" si="21"/>
        <v>-108481</v>
      </c>
      <c r="AP61" s="74">
        <f t="shared" si="21"/>
        <v>-108251</v>
      </c>
      <c r="AQ61" s="13"/>
    </row>
    <row r="62" spans="2:43" ht="5.0999999999999996" customHeight="1">
      <c r="B62" s="5"/>
      <c r="F62" s="9"/>
      <c r="G62" s="21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8"/>
    </row>
    <row r="63" spans="2:43" s="42" customFormat="1">
      <c r="B63" s="26"/>
      <c r="F63" s="10" t="s">
        <v>27</v>
      </c>
      <c r="G63" s="74">
        <f t="shared" ref="G63" si="22">SUM(H63:AP63)</f>
        <v>22280681.368088476</v>
      </c>
      <c r="H63" s="74">
        <f>SUM(H57,H61)</f>
        <v>-2322837.9216902023</v>
      </c>
      <c r="I63" s="74">
        <f t="shared" ref="I63:AJ63" si="23">SUM(I57,I61)</f>
        <v>-666752.37392182881</v>
      </c>
      <c r="J63" s="74">
        <f t="shared" si="23"/>
        <v>-1493737.3059960802</v>
      </c>
      <c r="K63" s="74">
        <f t="shared" si="23"/>
        <v>-1003720.7800858222</v>
      </c>
      <c r="L63" s="74">
        <f t="shared" si="23"/>
        <v>-763834.3639059643</v>
      </c>
      <c r="M63" s="74">
        <f t="shared" si="23"/>
        <v>-657171.68075895251</v>
      </c>
      <c r="N63" s="74">
        <f t="shared" si="23"/>
        <v>-189196.16010424751</v>
      </c>
      <c r="O63" s="74">
        <f t="shared" si="23"/>
        <v>15077.275044246111</v>
      </c>
      <c r="P63" s="74">
        <f t="shared" si="23"/>
        <v>136588.68818716798</v>
      </c>
      <c r="Q63" s="74">
        <f t="shared" si="23"/>
        <v>234003.13256995822</v>
      </c>
      <c r="R63" s="74">
        <f t="shared" si="23"/>
        <v>380255.2989239404</v>
      </c>
      <c r="S63" s="74">
        <f t="shared" si="23"/>
        <v>495889.49193457933</v>
      </c>
      <c r="T63" s="74">
        <f t="shared" si="23"/>
        <v>598565.79715817166</v>
      </c>
      <c r="U63" s="74">
        <f t="shared" si="23"/>
        <v>1276874.9642720746</v>
      </c>
      <c r="V63" s="74">
        <f t="shared" si="23"/>
        <v>1323649.3706485732</v>
      </c>
      <c r="W63" s="74">
        <f t="shared" si="23"/>
        <v>1319576.8780461522</v>
      </c>
      <c r="X63" s="74">
        <f t="shared" si="23"/>
        <v>1303004.049212256</v>
      </c>
      <c r="Y63" s="74">
        <f t="shared" si="23"/>
        <v>1282209.1190176483</v>
      </c>
      <c r="Z63" s="74">
        <f t="shared" si="23"/>
        <v>1266582.4013104863</v>
      </c>
      <c r="AA63" s="74">
        <f t="shared" si="23"/>
        <v>1254174.6204109024</v>
      </c>
      <c r="AB63" s="74">
        <f t="shared" si="23"/>
        <v>1271949.6794214831</v>
      </c>
      <c r="AC63" s="74">
        <f t="shared" si="23"/>
        <v>1259698.2886526552</v>
      </c>
      <c r="AD63" s="74">
        <f t="shared" si="23"/>
        <v>1245764.1940585996</v>
      </c>
      <c r="AE63" s="74">
        <f t="shared" si="23"/>
        <v>1235099.5780445402</v>
      </c>
      <c r="AF63" s="74">
        <f t="shared" si="23"/>
        <v>1226351.9753183494</v>
      </c>
      <c r="AG63" s="74">
        <f t="shared" si="23"/>
        <v>1224182.9979770272</v>
      </c>
      <c r="AH63" s="74">
        <f t="shared" si="23"/>
        <v>1214333.3607602622</v>
      </c>
      <c r="AI63" s="74">
        <f t="shared" si="23"/>
        <v>1203315.2861676258</v>
      </c>
      <c r="AJ63" s="74">
        <f t="shared" si="23"/>
        <v>1195449.1499114453</v>
      </c>
      <c r="AK63" s="74">
        <f t="shared" ref="AK63:AP63" si="24">SUM(AK57,AK61)</f>
        <v>1189294.6160347327</v>
      </c>
      <c r="AL63" s="74">
        <f t="shared" si="24"/>
        <v>1182147.8886196839</v>
      </c>
      <c r="AM63" s="74">
        <f t="shared" si="24"/>
        <v>1176814.8260549502</v>
      </c>
      <c r="AN63" s="74">
        <f t="shared" si="24"/>
        <v>1172655.6807379257</v>
      </c>
      <c r="AO63" s="74">
        <f t="shared" si="24"/>
        <v>1176607.7629502474</v>
      </c>
      <c r="AP63" s="74">
        <f t="shared" si="24"/>
        <v>1517815.5831058843</v>
      </c>
      <c r="AQ63" s="13"/>
    </row>
    <row r="64" spans="2:43">
      <c r="B64" s="5"/>
      <c r="H64" s="117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"/>
    </row>
    <row r="65" spans="2:43" ht="15.75" thickBot="1"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0"/>
    </row>
    <row r="66" spans="2:43"/>
    <row r="67" spans="2:43" hidden="1">
      <c r="G67" s="86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</row>
    <row r="68" spans="2:43" hidden="1">
      <c r="G68" s="86"/>
    </row>
    <row r="69" spans="2:43" hidden="1">
      <c r="G69" s="86"/>
    </row>
    <row r="70" spans="2:43" hidden="1">
      <c r="G70" s="86"/>
    </row>
    <row r="71" spans="2:43" hidden="1">
      <c r="G71" s="86"/>
    </row>
    <row r="72" spans="2:43" hidden="1">
      <c r="G72" s="86"/>
    </row>
    <row r="73" spans="2:43" hidden="1">
      <c r="G73" s="86"/>
    </row>
    <row r="74" spans="2:43" hidden="1">
      <c r="G74" s="86"/>
    </row>
    <row r="75" spans="2:43" hidden="1">
      <c r="G75" s="86"/>
    </row>
  </sheetData>
  <conditionalFormatting sqref="H6:AP6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horizontalDpi="300" verticalDpi="0" r:id="rId1"/>
  <ignoredErrors>
    <ignoredError sqref="G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CAPEX</vt:lpstr>
      <vt:lpstr>Premissas Operacionais</vt:lpstr>
      <vt:lpstr>Receita</vt:lpstr>
      <vt:lpstr>OPEX</vt:lpstr>
      <vt:lpstr>DFs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Azevedo</dc:creator>
  <cp:lastModifiedBy>Ewerton de Souza Henriques</cp:lastModifiedBy>
  <dcterms:created xsi:type="dcterms:W3CDTF">2015-06-05T18:17:20Z</dcterms:created>
  <dcterms:modified xsi:type="dcterms:W3CDTF">2020-12-22T03:08:56Z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